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7E68A00-AF79-4F92-BC82-EF0E6D0BA8AF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G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<sst xmlns="http://schemas.openxmlformats.org/spreadsheetml/2006/main" count="643" uniqueCount="94">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</sst>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CBF1F76E-63E3-950D-6D08-5CCB667EC25D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402460E1-C8C2-9A3B-5767-85FCE19006B6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DF36B0C2-D10A-D787-6DEC-1AB124965C78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81B647DB-018B-07BC-9FDC-E760E26550B0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9573C606-8835-6E49-165C-33966067EFFE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54E1DF69-7ADE-D6C3-DA54-23AA76B9A4E4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D561609E-A4F2-C103-83A8-267BF54DCE50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B6E3ED07-B4D4-A0AC-3616-272E9CCC00FA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32E55285-EE15-5A91-B3C2-635140C6DF5D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3739ADA7-D9F6-1050-5E1E-5D81D973EB7E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5A6EFB8A-2EA0-4FF3-DC44-5C8CE157F7B2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62376045-59ED-8D41-03AB-43BA710BB35D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4FB8896C-2014-36CA-1C0D-AB9652F9D70C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762262C8-12FC-F867-1DDA-8DCD068E5238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142117A6-770D-573D-A11A-BAF673B9AB32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FDC0510B-A4C0-4DC2-07C6-ECA60AFF9E1D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5B6E5D03-98AD-A88C-B397-CFA680A54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586C75D7-9F9D-6679-AC4F-B820AD0692E2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86C0512E-3507-827C-E0EE-95A8A5F55D00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389D2565-6C82-2782-9E2A-7B54EF1B623E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DE0EECEF-B98C-2F1B-AFEF-90903E9C6E61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892886C8-25A1-174C-7C6E-DB931DA68776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4E9A8AE4-4053-6CB2-A6E4-85B06FE765AB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025BF146-46BD-38B9-3F69-162F66C5AA03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2AA678C4-67CD-5BDF-F9D1-947D9EA18ACB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E53" sqref="E53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37189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-25.030860000000246</v>
      </c>
      <c r="O12" s="37">
        <f>SUM(O14+O15+O20)</f>
        <v>42.666789999999764</v>
      </c>
      <c r="P12" s="37">
        <f>SUM(P14+P15+P20)</f>
        <v>-799.443564352404</v>
      </c>
      <c r="Q12" s="37">
        <f>SUM(Q14+Q15+Q20)</f>
        <v>-752.69136001192271</v>
      </c>
      <c r="R12" s="37">
        <f>SUM(R14+R15+R20)</f>
        <v>20653.267133231864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-125.504</v>
      </c>
      <c r="O14" s="42">
        <f>'MM PLANT'!T$3</f>
        <v>-125.504</v>
      </c>
      <c r="P14" s="42">
        <f>INDEX('MM PLANT'!$A$6:$W$500,MATCH(Summary!$B$8,'MM PLANT'!$A$6:$A$500,0),21)</f>
        <v>-125.504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-65.672629999999998</v>
      </c>
      <c r="O15" s="42">
        <f>'Plant Manager'!T$3</f>
        <v>-65.719629999999995</v>
      </c>
      <c r="P15" s="42">
        <f>INDEX('Plant Manager'!$A$6:$W$500,MATCH(Summary!$B$8,'Plant Manager'!$A$6:$A$500,0),21)</f>
        <v>-52.867630000000005</v>
      </c>
      <c r="Q15" s="42">
        <f>INDEX('Plant Manager'!$A$6:$W$500,MATCH(Summary!$B$8,'Plant Manager'!$A$6:$A$500,0),22)</f>
        <v>-52.867630000000005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165.76498000000001</v>
      </c>
      <c r="L20" s="116"/>
      <c r="M20" s="41"/>
      <c r="N20" s="37">
        <f>SUBTOTAL(9,N22:N24)</f>
        <v>166.14576999999974</v>
      </c>
      <c r="O20" s="37">
        <f>SUBTOTAL(9,O22:O24)</f>
        <v>233.89041999999978</v>
      </c>
      <c r="P20" s="37">
        <f>SUBTOTAL(9,P22:P24)</f>
        <v>-621.07193435240401</v>
      </c>
      <c r="Q20" s="37">
        <f>SUBTOTAL(9,Q22:Q24)</f>
        <v>-574.31973001192273</v>
      </c>
      <c r="R20" s="37">
        <f>SUBTOTAL(9,R22:R24)</f>
        <v>23090.238166044379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-17.123152818343637</v>
      </c>
      <c r="E22" s="98" t="s">
        <v>22</v>
      </c>
      <c r="F22" s="39"/>
      <c r="G22" s="100">
        <f>G29+G32</f>
        <v>4.522235336064333</v>
      </c>
      <c r="H22" s="99" t="s">
        <v>80</v>
      </c>
      <c r="J22" s="101">
        <f>J26</f>
        <v>62.742820000000002</v>
      </c>
      <c r="L22" s="99">
        <v>2000</v>
      </c>
      <c r="M22" s="41"/>
      <c r="N22" s="42">
        <f>N29+N32</f>
        <v>-12.343999999999999</v>
      </c>
      <c r="O22" s="42">
        <f>O29+O32</f>
        <v>-29.468999999999998</v>
      </c>
      <c r="P22" s="42">
        <f>P29+P32</f>
        <v>-118.532</v>
      </c>
      <c r="Q22" s="42">
        <f>Q29+Q32</f>
        <v>-46.799000000000007</v>
      </c>
      <c r="R22" s="42">
        <f>R29+R32</f>
        <v>-451.94456000000014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1.7930992845407052</v>
      </c>
      <c r="E23" s="99" t="s">
        <v>82</v>
      </c>
      <c r="F23" s="39"/>
      <c r="G23" s="141">
        <f>INDEX('SC Total Power'!$A$6:$W$500,MATCH(Summary!$B$8,'SC Total Power'!$A$6:$A$500,0),17)</f>
        <v>0.44326204905671207</v>
      </c>
      <c r="H23" s="99" t="s">
        <v>81</v>
      </c>
      <c r="J23" s="101">
        <f>J39</f>
        <v>164.76482999999999</v>
      </c>
      <c r="L23" s="99">
        <v>5000</v>
      </c>
      <c r="M23" s="41"/>
      <c r="N23" s="42">
        <f>N39</f>
        <v>178.48976999999974</v>
      </c>
      <c r="O23" s="42">
        <f>O39</f>
        <v>263.35941999999977</v>
      </c>
      <c r="P23" s="42">
        <f>P39</f>
        <v>-502.53993435240403</v>
      </c>
      <c r="Q23" s="42">
        <f>Q39</f>
        <v>-527.52073001192275</v>
      </c>
      <c r="R23" s="42">
        <f>R39</f>
        <v>23981.16972604438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62.742820000000002</v>
      </c>
      <c r="K26" s="28"/>
      <c r="L26" s="30"/>
      <c r="M26" s="29"/>
      <c r="N26" s="37">
        <f>SUM(N28)</f>
        <v>-12.343999999999999</v>
      </c>
      <c r="O26" s="37">
        <f>SUM(O28)</f>
        <v>-29.468999999999998</v>
      </c>
      <c r="P26" s="37">
        <f>SUM(P28)</f>
        <v>-118.532</v>
      </c>
      <c r="Q26" s="37">
        <f>SUM(Q28)</f>
        <v>-46.799000000000007</v>
      </c>
      <c r="R26" s="37">
        <f>SUM(R28)</f>
        <v>-451.94456000000014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62.742820000000002</v>
      </c>
      <c r="L28" s="36"/>
      <c r="M28" s="33"/>
      <c r="N28" s="134">
        <f>SUM(+N29+N32+N34)</f>
        <v>-12.343999999999999</v>
      </c>
      <c r="O28" s="134">
        <f>SUM(+O29+O32+O34)</f>
        <v>-29.468999999999998</v>
      </c>
      <c r="P28" s="134">
        <f>SUM(+P29+P32+P34)</f>
        <v>-118.532</v>
      </c>
      <c r="Q28" s="134">
        <f>SUM(+Q29+Q32+Q34)</f>
        <v>-46.799000000000007</v>
      </c>
      <c r="R28" s="134">
        <f>SUM(+R29+R32+R34)</f>
        <v>-451.94456000000014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-17.123152818343637</v>
      </c>
      <c r="E29" s="105"/>
      <c r="F29" s="39" t="s">
        <v>65</v>
      </c>
      <c r="G29" s="100">
        <f>SUM(G30:G31)</f>
        <v>4.522235336064333</v>
      </c>
      <c r="H29" s="116"/>
      <c r="I29" s="34" t="s">
        <v>65</v>
      </c>
      <c r="J29" s="40">
        <f>INDEX('RAC V@r Total'!$A$6:$Z$500,MATCH(Summary!$B$8,'RAC V@r Total'!$A$6:$A$500,0),20)</f>
        <v>62.742820000000002</v>
      </c>
      <c r="L29" s="46"/>
      <c r="M29" s="41"/>
      <c r="N29" s="42">
        <f>SUM(N30:N31)</f>
        <v>-12.344999999999999</v>
      </c>
      <c r="O29" s="42">
        <f>SUM(O30:O31)</f>
        <v>-29.470999999999997</v>
      </c>
      <c r="P29" s="42">
        <f>SUM(P30:P31)</f>
        <v>-118.547</v>
      </c>
      <c r="Q29" s="42">
        <f>SUM(Q30:Q31)</f>
        <v>67.921999999999997</v>
      </c>
      <c r="R29" s="42">
        <f>SUM(R30:R31)</f>
        <v>1196.8444399999998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4.334974200000041E-3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-12.343999999999999</v>
      </c>
      <c r="O30" s="61">
        <f>'ARG Gas IM'!T3-O34</f>
        <v>-29.467999999999996</v>
      </c>
      <c r="P30" s="61">
        <f>INDEX('ARG Gas IM'!$A$6:$W$500,MATCH(Summary!$B$8,'ARG Gas IM'!$A$6:$A$500,0),21)-P34</f>
        <v>-57.436999999999998</v>
      </c>
      <c r="Q30" s="61">
        <f>INDEX('ARG Gas IM'!$A$6:$W$500,MATCH(Summary!$B$8,'ARG Gas IM'!$A$6:$A$500,0),22)-Q34</f>
        <v>-50.776000000000003</v>
      </c>
      <c r="R30" s="125">
        <f>INDEX('ARG Gas IM'!$A$6:$W$500,MATCH(Summary!$B$8,'ARG Gas IM'!$A$6:$A$500,0),23)-R34</f>
        <v>-514.78856000000019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-17.127487792543636</v>
      </c>
      <c r="E31" s="58"/>
      <c r="F31" s="59"/>
      <c r="G31" s="85">
        <f>INDEX('ARG Gas Firm'!$A$6:$W$500,MATCH(Summary!$B$8,'ARG Gas Firm'!$A$6:$A$500,0),17)</f>
        <v>4.522235336064333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-3.0000000000000001E-3</v>
      </c>
      <c r="P31" s="61">
        <f>INDEX('ARG Gas Firm'!$A$6:$W$500,MATCH(Summary!$B$8,'ARG Gas Firm'!$A$6:$A$500,0),21)</f>
        <v>-61.11</v>
      </c>
      <c r="Q31" s="61">
        <f>INDEX('ARG Gas Firm'!$A$6:$W$500,MATCH(Summary!$B$8,'ARG Gas Firm'!$A$6:$A$500,0),22)</f>
        <v>118.69799999999999</v>
      </c>
      <c r="R31" s="125">
        <f>INDEX('ARG Gas Firm'!$A$6:$W$500,MATCH(Summary!$B$8,'ARG Gas Firm'!$A$6:$A$500,0),23)</f>
        <v>1711.633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2E-3</v>
      </c>
      <c r="P32" s="42">
        <f>INDEX('ARG Gas Transport'!$A$6:$W$500,MATCH(Summary!$B$8,'ARG Gas IM'!$A$6:$A$500,0),21)</f>
        <v>1.4999999999999999E-2</v>
      </c>
      <c r="Q32" s="42">
        <f>INDEX('ARG Gas Transport'!$A$6:$W$500,MATCH(Summary!$B$8,'ARG Gas Transport'!$A$6:$A$500,0),22)</f>
        <v>-114.721</v>
      </c>
      <c r="R32" s="126">
        <f>INDEX('ARG Gas Transport'!$A$6:$W$500,MATCH(Summary!$B$8,'ARG Gas Transport'!$A$6:$A$500,0),23)</f>
        <v>-1648.789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164.76482999999999</v>
      </c>
      <c r="K39" s="28"/>
      <c r="L39" s="30"/>
      <c r="M39" s="29"/>
      <c r="N39" s="37">
        <f>N41+N48</f>
        <v>178.48976999999974</v>
      </c>
      <c r="O39" s="37">
        <f>O41+O48</f>
        <v>263.35941999999977</v>
      </c>
      <c r="P39" s="37">
        <f>P41+P48</f>
        <v>-502.53993435240403</v>
      </c>
      <c r="Q39" s="37">
        <f>Q41+Q48</f>
        <v>-527.52073001192275</v>
      </c>
      <c r="R39" s="37">
        <f>R41+R48</f>
        <v>23981.16972604438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1.7279071496508942</v>
      </c>
      <c r="E41" s="116"/>
      <c r="F41" s="33"/>
      <c r="G41" s="141">
        <f>INDEX('Arg Total Power'!$A$6:$W$500,MATCH(Summary!$B$8,'Arg Total Power'!$A$6:$A$500,0),17)</f>
        <v>0.42059139288574038</v>
      </c>
      <c r="H41" s="105"/>
      <c r="J41" s="40">
        <f>INDEX('RAC V@r Total'!$A$6:$Z$500,MATCH(Summary!$B$8,'RAC V@r Total'!$A$6:$A$500,0),19)</f>
        <v>429.96911</v>
      </c>
      <c r="L41" s="36"/>
      <c r="M41" s="33"/>
      <c r="N41" s="133">
        <f>N42+N45</f>
        <v>119.063</v>
      </c>
      <c r="O41" s="133">
        <f>O42+O45</f>
        <v>157.953</v>
      </c>
      <c r="P41" s="133">
        <f>P42+P45</f>
        <v>251.07400000000001</v>
      </c>
      <c r="Q41" s="133">
        <f>Q42+Q45</f>
        <v>253.541</v>
      </c>
      <c r="R41" s="133">
        <f>R42+R45+R46</f>
        <v>2075.669760417803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-0.209972526960091</v>
      </c>
      <c r="E42" s="116"/>
      <c r="F42" s="113"/>
      <c r="G42" s="115"/>
      <c r="H42" s="105"/>
      <c r="J42" s="45"/>
      <c r="L42" s="46"/>
      <c r="M42" s="41"/>
      <c r="N42" s="42">
        <f>N43+N44</f>
        <v>5.2889999999999997</v>
      </c>
      <c r="O42" s="42">
        <f>O43+O44</f>
        <v>37.201000000000001</v>
      </c>
      <c r="P42" s="42">
        <f>P43+P44</f>
        <v>131.85900000000001</v>
      </c>
      <c r="Q42" s="42">
        <f>Q43+Q44</f>
        <v>132.011</v>
      </c>
      <c r="R42" s="42">
        <f>R43+R44</f>
        <v>1933.1787004178029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-0.15147902654150441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1.5940000000000001</v>
      </c>
      <c r="O43" s="61">
        <f>'EZE Power Trading'!T$3</f>
        <v>10.317</v>
      </c>
      <c r="P43" s="61">
        <f>INDEX('EZE Power Trading'!$A$6:$W$500,MATCH(Summary!$B$8,'EZE Power Trading'!$A$6:$A$500,0),21)</f>
        <v>35.372999999999998</v>
      </c>
      <c r="Q43" s="61">
        <f>INDEX('EZE Power Trading'!$A$6:$W$500,MATCH(Summary!$B$8,'EZE Power Trading'!$A$6:$A$500,0),22)</f>
        <v>35.652999999999999</v>
      </c>
      <c r="R43" s="125">
        <f>(INDEX('EZE Power Trading'!$A$6:$W$500,MATCH(Summary!$B$8,'EZE Power Trading'!$A$6:$A$500,0),23))-R46</f>
        <v>766.39783041780288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-5.8493500418586572E-2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3.6949999999999998</v>
      </c>
      <c r="O44" s="61">
        <f>'Rio Cuarto Power Trading'!T$3</f>
        <v>26.884</v>
      </c>
      <c r="P44" s="61">
        <f>INDEX('Rio Cuarto Power Trading'!$A$6:$W$500,MATCH(Summary!$B$8,'Rio Cuarto Power Trading'!$A$6:$A$500,0),21)</f>
        <v>96.486000000000004</v>
      </c>
      <c r="Q44" s="61">
        <f>INDEX('Rio Cuarto Power Trading'!$A$6:$W$500,MATCH(Summary!$B$8,'Rio Cuarto Power Trading'!$A$6:$A$500,0),22)</f>
        <v>96.358000000000004</v>
      </c>
      <c r="R44" s="125">
        <f>INDEX('Rio Cuarto Power Trading'!$A$6:$W$500,MATCH(Summary!$B$8,'Rio Cuarto Power Trading'!$A$6:$A$500,0),23)</f>
        <v>1166.78087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1.9378796766109851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113.774</v>
      </c>
      <c r="O45" s="42">
        <f>'Modesto Maranzana Power'!T$3</f>
        <v>120.752</v>
      </c>
      <c r="P45" s="42">
        <f>INDEX('Modesto Maranzana Power'!$A$6:$W$500,MATCH(Summary!$B$8,'Modesto Maranzana Power'!$A$6:$A$500,0),21)</f>
        <v>119.215</v>
      </c>
      <c r="Q45" s="42">
        <f>INDEX('Modesto Maranzana Power'!$A$6:$W$500,MATCH(Summary!$B$8,'Modesto Maranzana Power'!$A$6:$A$500,0),22)</f>
        <v>121.53</v>
      </c>
      <c r="R45" s="42">
        <f>INDEX('Modesto Maranzana Power'!$A$6:$W$500,MATCH(Summary!$B$8,'Modesto Maranzana Power'!$A$6:$A$500,0),23)</f>
        <v>-92.224050000000048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492.17521999999997</v>
      </c>
      <c r="L48" s="46"/>
      <c r="M48" s="41"/>
      <c r="N48" s="133">
        <f>N49+N50+N51</f>
        <v>59.426769999999721</v>
      </c>
      <c r="O48" s="133">
        <f>O49+O50+O51</f>
        <v>105.4064199999998</v>
      </c>
      <c r="P48" s="133">
        <f>P49+P50+P51</f>
        <v>-753.61393435240404</v>
      </c>
      <c r="Q48" s="133">
        <f>Q49+Q50+Q51</f>
        <v>-781.0617300119228</v>
      </c>
      <c r="R48" s="133">
        <f>R49+R50+R51</f>
        <v>21905.499965626575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-6.4338651101889808E-3</v>
      </c>
      <c r="E49" s="105"/>
      <c r="F49" s="39"/>
      <c r="G49" s="141">
        <f>INDEX('BRA Power'!$A$6:$W$500,MATCH(Summary!$B$8,'BRA Power'!$A$6:$A$500,0),17)</f>
        <v>0.12855182559435582</v>
      </c>
      <c r="H49" s="105"/>
      <c r="J49" s="45"/>
      <c r="L49" s="44"/>
      <c r="M49" s="41"/>
      <c r="N49" s="42">
        <f>INDEX('BRA Power'!$A$6:$W$500,MATCH(Summary!$B$8,'BRA Power'!$A$6:$A$500,0),19)</f>
        <v>59.429949999999721</v>
      </c>
      <c r="O49" s="42">
        <f>'BRA Power'!T$3</f>
        <v>105.42864999999979</v>
      </c>
      <c r="P49" s="42">
        <f>INDEX('BRA Power'!$A$6:$W$500,MATCH(Summary!$B$8,'BRA Power'!$A$6:$A$500,0),21)</f>
        <v>-774.93754349698963</v>
      </c>
      <c r="Q49" s="42">
        <f>INDEX('BRA Power'!$A$6:$W$500,MATCH(Summary!$B$8,'BRA Power'!$A$6:$A$500,0),22)</f>
        <v>-791.43799405680841</v>
      </c>
      <c r="R49" s="42">
        <f>(INDEX('BRA Power'!$A$6:$W$500,MATCH(Summary!$B$8,'BRA Power'!$A$6:$A$500,0),23))-R51</f>
        <v>3261.5142507910205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-2.2229999999999563E-2</v>
      </c>
      <c r="P50" s="42">
        <f>INDEX('BRA PWR Certificates'!$A$6:$W$500,MATCH(Summary!$B$8,'BRA PWR Certificates'!$A$6:$A$500,0),21)</f>
        <v>21.323609144585635</v>
      </c>
      <c r="Q50" s="42">
        <f>INDEX('BRA PWR Certificates'!$A$6:$W$500,MATCH(Summary!$B$8,'BRA PWR Certificates'!$A$6:$A$500,0),22)</f>
        <v>10.376264044885636</v>
      </c>
      <c r="R50" s="42">
        <f>(INDEX('BRA PWR Certificates'!$A$6:$W$500,MATCH(Summary!$B$8,'BRA PWR Certificates'!$A$6:$A$500,0),23))</f>
        <v>25.393676653754859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1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-3</v>
      </c>
      <c r="P3" s="73">
        <v>1000000</v>
      </c>
      <c r="Q3" s="73"/>
      <c r="R3" s="73">
        <v>1000</v>
      </c>
      <c r="S3" s="62"/>
      <c r="T3" s="82">
        <f>SUM(T6:T371)</f>
        <v>-3.0000000000000001E-3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1</v>
      </c>
      <c r="L303" s="73">
        <f t="shared" si="68"/>
        <v>-1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-1E-3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-61110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-61110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118698</v>
      </c>
      <c r="N307" s="73">
        <f>SUM(J$6:J307)</f>
        <v>1711633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-61.11</v>
      </c>
      <c r="V307" s="71">
        <f t="shared" si="60"/>
        <v>118.69799999999999</v>
      </c>
      <c r="W307" s="71">
        <f t="shared" si="61"/>
        <v>1711.633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-61110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118698</v>
      </c>
      <c r="N308" s="73">
        <f>SUM(J$6:J308)</f>
        <v>1711633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-61.11</v>
      </c>
      <c r="V308" s="71">
        <f t="shared" si="60"/>
        <v>118.69799999999999</v>
      </c>
      <c r="W308" s="71">
        <f t="shared" si="61"/>
        <v>1711.633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-61110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118698</v>
      </c>
      <c r="N309" s="73">
        <f>SUM(J$6:J309)</f>
        <v>1711633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-61.11</v>
      </c>
      <c r="V309" s="71">
        <f t="shared" si="60"/>
        <v>118.69799999999999</v>
      </c>
      <c r="W309" s="71">
        <f t="shared" si="61"/>
        <v>1711.633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118698</v>
      </c>
      <c r="N310" s="73">
        <f>SUM(J$6:J310)</f>
        <v>1711633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118.69799999999999</v>
      </c>
      <c r="W310" s="71">
        <f t="shared" si="61"/>
        <v>1711.633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118698</v>
      </c>
      <c r="N311" s="73">
        <f>SUM(J$6:J311)</f>
        <v>1711633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118.69799999999999</v>
      </c>
      <c r="W311" s="71">
        <f t="shared" si="61"/>
        <v>1711.633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118698</v>
      </c>
      <c r="N312" s="73">
        <f>SUM(J$6:J312)</f>
        <v>1711633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118.69799999999999</v>
      </c>
      <c r="W312" s="71">
        <f t="shared" si="61"/>
        <v>1711.633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118698</v>
      </c>
      <c r="N313" s="73">
        <f>SUM(J$6:J313)</f>
        <v>1711633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118.69799999999999</v>
      </c>
      <c r="W313" s="71">
        <f t="shared" si="61"/>
        <v>1711.633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118698</v>
      </c>
      <c r="N314" s="73">
        <f>SUM(J$6:J314)</f>
        <v>1711633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118.69799999999999</v>
      </c>
      <c r="W314" s="71">
        <f t="shared" si="61"/>
        <v>1711.633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118698</v>
      </c>
      <c r="N315" s="73">
        <f>SUM(J$6:J315)</f>
        <v>1711633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118.69799999999999</v>
      </c>
      <c r="W315" s="71">
        <f t="shared" si="61"/>
        <v>1711.633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118698</v>
      </c>
      <c r="N316" s="73">
        <f>SUM(J$6:J316)</f>
        <v>1711633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118.69799999999999</v>
      </c>
      <c r="W316" s="71">
        <f t="shared" si="61"/>
        <v>1711.633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118698</v>
      </c>
      <c r="N317" s="73">
        <f>SUM(J$6:J317)</f>
        <v>1711633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118.69799999999999</v>
      </c>
      <c r="W317" s="71">
        <f t="shared" si="61"/>
        <v>1711.633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118698</v>
      </c>
      <c r="N318" s="73">
        <f>SUM(J$6:J318)</f>
        <v>1711633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118.69799999999999</v>
      </c>
      <c r="W318" s="71">
        <f t="shared" si="61"/>
        <v>1711.633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118698</v>
      </c>
      <c r="N319" s="73">
        <f>SUM(J$6:J319)</f>
        <v>1711633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118.69799999999999</v>
      </c>
      <c r="W319" s="71">
        <f t="shared" si="61"/>
        <v>1711.633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118698</v>
      </c>
      <c r="N320" s="73">
        <f>SUM(J$6:J320)</f>
        <v>1711633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118.69799999999999</v>
      </c>
      <c r="W320" s="71">
        <f t="shared" si="61"/>
        <v>1711.633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118698</v>
      </c>
      <c r="N321" s="73">
        <f>SUM(J$6:J321)</f>
        <v>1711633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118.69799999999999</v>
      </c>
      <c r="W321" s="71">
        <f t="shared" si="61"/>
        <v>1711.633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118698</v>
      </c>
      <c r="N322" s="73">
        <f>SUM(J$6:J322)</f>
        <v>1711633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118.69799999999999</v>
      </c>
      <c r="W322" s="71">
        <f t="shared" si="61"/>
        <v>1711.633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118698</v>
      </c>
      <c r="N323" s="73">
        <f>SUM(J$6:J323)</f>
        <v>1711633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118.69799999999999</v>
      </c>
      <c r="W323" s="71">
        <f t="shared" si="61"/>
        <v>1711.633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118698</v>
      </c>
      <c r="N324" s="73">
        <f>SUM(J$6:J324)</f>
        <v>1711633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118.69799999999999</v>
      </c>
      <c r="W324" s="71">
        <f t="shared" si="61"/>
        <v>1711.633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118698</v>
      </c>
      <c r="N325" s="73">
        <f>SUM(J$6:J325)</f>
        <v>1711633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118.69799999999999</v>
      </c>
      <c r="W325" s="71">
        <f t="shared" si="61"/>
        <v>1711.633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118698</v>
      </c>
      <c r="N326" s="73">
        <f>SUM(J$6:J326)</f>
        <v>1711633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118.69799999999999</v>
      </c>
      <c r="W326" s="71">
        <f t="shared" ref="W326:W371" si="76">N326/$R$3</f>
        <v>1711.633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118698</v>
      </c>
      <c r="N327" s="73">
        <f>SUM(J$6:J327)</f>
        <v>1711633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118.69799999999999</v>
      </c>
      <c r="W327" s="71">
        <f t="shared" si="76"/>
        <v>1711.633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118698</v>
      </c>
      <c r="N328" s="73">
        <f>SUM(J$6:J328)</f>
        <v>1711633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118.69799999999999</v>
      </c>
      <c r="W328" s="71">
        <f t="shared" si="76"/>
        <v>1711.633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118698</v>
      </c>
      <c r="N329" s="73">
        <f>SUM(J$6:J329)</f>
        <v>1711633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118.69799999999999</v>
      </c>
      <c r="W329" s="71">
        <f t="shared" si="76"/>
        <v>1711.633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118698</v>
      </c>
      <c r="N330" s="73">
        <f>SUM(J$6:J330)</f>
        <v>1711633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118.69799999999999</v>
      </c>
      <c r="W330" s="71">
        <f t="shared" si="76"/>
        <v>1711.633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118698</v>
      </c>
      <c r="N331" s="73">
        <f>SUM(J$6:J331)</f>
        <v>1711633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118.69799999999999</v>
      </c>
      <c r="W331" s="71">
        <f t="shared" si="76"/>
        <v>1711.633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118698</v>
      </c>
      <c r="N332" s="73">
        <f>SUM(J$6:J332)</f>
        <v>1711633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118.69799999999999</v>
      </c>
      <c r="W332" s="71">
        <f t="shared" si="76"/>
        <v>1711.633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118698</v>
      </c>
      <c r="N333" s="73">
        <f>SUM(J$6:J333)</f>
        <v>1711633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118.69799999999999</v>
      </c>
      <c r="W333" s="71">
        <f t="shared" si="76"/>
        <v>1711.633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118698</v>
      </c>
      <c r="N334" s="73">
        <f>SUM(J$6:J334)</f>
        <v>1711633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118.69799999999999</v>
      </c>
      <c r="W334" s="71">
        <f t="shared" si="76"/>
        <v>1711.633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118698</v>
      </c>
      <c r="N335" s="73">
        <f>SUM(J$6:J335)</f>
        <v>1711633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118.69799999999999</v>
      </c>
      <c r="W335" s="71">
        <f t="shared" si="76"/>
        <v>1711.633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118698</v>
      </c>
      <c r="N336" s="73">
        <f>SUM(J$6:J336)</f>
        <v>1711633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118.69799999999999</v>
      </c>
      <c r="W336" s="71">
        <f t="shared" si="76"/>
        <v>1711.633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118698</v>
      </c>
      <c r="N337" s="73">
        <f>SUM(J$6:J337)</f>
        <v>1711633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118.69799999999999</v>
      </c>
      <c r="W337" s="71">
        <f t="shared" si="76"/>
        <v>1711.633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118698</v>
      </c>
      <c r="N338" s="73">
        <f>SUM(J$6:J338)</f>
        <v>1711633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118.69799999999999</v>
      </c>
      <c r="W338" s="71">
        <f t="shared" si="76"/>
        <v>1711.633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118698</v>
      </c>
      <c r="N339" s="73">
        <f>SUM(J$6:J339)</f>
        <v>1711633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118.69799999999999</v>
      </c>
      <c r="W339" s="71">
        <f t="shared" si="76"/>
        <v>1711.633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118698</v>
      </c>
      <c r="N340" s="73">
        <f>SUM(J$6:J340)</f>
        <v>1711633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118.69799999999999</v>
      </c>
      <c r="W340" s="71">
        <f t="shared" si="76"/>
        <v>1711.633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118698</v>
      </c>
      <c r="N341" s="73">
        <f>SUM(J$6:J341)</f>
        <v>1711633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118.69799999999999</v>
      </c>
      <c r="W341" s="71">
        <f t="shared" si="76"/>
        <v>1711.633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118698</v>
      </c>
      <c r="N342" s="73">
        <f>SUM(J$6:J342)</f>
        <v>1711633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118.69799999999999</v>
      </c>
      <c r="W342" s="71">
        <f t="shared" si="76"/>
        <v>1711.633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118698</v>
      </c>
      <c r="N343" s="73">
        <f>SUM(J$6:J343)</f>
        <v>1711633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118.69799999999999</v>
      </c>
      <c r="W343" s="71">
        <f t="shared" si="76"/>
        <v>1711.633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118698</v>
      </c>
      <c r="N344" s="73">
        <f>SUM(J$6:J344)</f>
        <v>1711633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118.69799999999999</v>
      </c>
      <c r="W344" s="71">
        <f t="shared" si="76"/>
        <v>1711.633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118698</v>
      </c>
      <c r="N345" s="73">
        <f>SUM(J$6:J345)</f>
        <v>1711633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118.69799999999999</v>
      </c>
      <c r="W345" s="71">
        <f t="shared" si="76"/>
        <v>1711.633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118698</v>
      </c>
      <c r="N346" s="73">
        <f>SUM(J$6:J346)</f>
        <v>1711633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118.69799999999999</v>
      </c>
      <c r="W346" s="71">
        <f t="shared" si="76"/>
        <v>1711.633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118698</v>
      </c>
      <c r="N347" s="73">
        <f>SUM(J$6:J347)</f>
        <v>1711633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118.69799999999999</v>
      </c>
      <c r="W347" s="71">
        <f t="shared" si="76"/>
        <v>1711.633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118698</v>
      </c>
      <c r="N348" s="73">
        <f>SUM(J$6:J348)</f>
        <v>1711633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118.69799999999999</v>
      </c>
      <c r="W348" s="71">
        <f t="shared" si="76"/>
        <v>1711.633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118698</v>
      </c>
      <c r="N349" s="73">
        <f>SUM(J$6:J349)</f>
        <v>1711633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118.69799999999999</v>
      </c>
      <c r="W349" s="71">
        <f t="shared" si="76"/>
        <v>1711.633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118698</v>
      </c>
      <c r="N350" s="73">
        <f>SUM(J$6:J350)</f>
        <v>1711633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118.69799999999999</v>
      </c>
      <c r="W350" s="71">
        <f t="shared" si="76"/>
        <v>1711.633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118698</v>
      </c>
      <c r="N351" s="73">
        <f>SUM(J$6:J351)</f>
        <v>1711633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118.69799999999999</v>
      </c>
      <c r="W351" s="71">
        <f t="shared" si="76"/>
        <v>1711.633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118698</v>
      </c>
      <c r="N352" s="73">
        <f>SUM(J$6:J352)</f>
        <v>1711633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118.69799999999999</v>
      </c>
      <c r="W352" s="71">
        <f t="shared" si="76"/>
        <v>1711.633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118698</v>
      </c>
      <c r="N353" s="73">
        <f>SUM(J$6:J353)</f>
        <v>1711633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118.69799999999999</v>
      </c>
      <c r="W353" s="71">
        <f t="shared" si="76"/>
        <v>1711.633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118698</v>
      </c>
      <c r="N354" s="73">
        <f>SUM(J$6:J354)</f>
        <v>1711633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118.69799999999999</v>
      </c>
      <c r="W354" s="71">
        <f t="shared" si="76"/>
        <v>1711.633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118698</v>
      </c>
      <c r="N355" s="73">
        <f>SUM(J$6:J355)</f>
        <v>1711633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118.69799999999999</v>
      </c>
      <c r="W355" s="71">
        <f t="shared" si="76"/>
        <v>1711.633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118698</v>
      </c>
      <c r="N356" s="73">
        <f>SUM(J$6:J356)</f>
        <v>1711633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118.69799999999999</v>
      </c>
      <c r="W356" s="71">
        <f t="shared" si="76"/>
        <v>1711.633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118698</v>
      </c>
      <c r="N357" s="73">
        <f>SUM(J$6:J357)</f>
        <v>1711633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118.69799999999999</v>
      </c>
      <c r="W357" s="71">
        <f t="shared" si="76"/>
        <v>1711.633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118698</v>
      </c>
      <c r="N358" s="73">
        <f>SUM(J$6:J358)</f>
        <v>1711633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118.69799999999999</v>
      </c>
      <c r="W358" s="71">
        <f t="shared" si="76"/>
        <v>1711.633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118698</v>
      </c>
      <c r="N359" s="73">
        <f>SUM(J$6:J359)</f>
        <v>1711633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118.69799999999999</v>
      </c>
      <c r="W359" s="71">
        <f t="shared" si="76"/>
        <v>1711.633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118698</v>
      </c>
      <c r="N360" s="73">
        <f>SUM(J$6:J360)</f>
        <v>1711633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118.69799999999999</v>
      </c>
      <c r="W360" s="71">
        <f t="shared" si="76"/>
        <v>1711.633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118698</v>
      </c>
      <c r="N361" s="73">
        <f>SUM(J$6:J361)</f>
        <v>1711633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118.69799999999999</v>
      </c>
      <c r="W361" s="71">
        <f t="shared" si="76"/>
        <v>1711.633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118698</v>
      </c>
      <c r="N362" s="73">
        <f>SUM(J$6:J362)</f>
        <v>1711633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118.69799999999999</v>
      </c>
      <c r="W362" s="71">
        <f t="shared" si="76"/>
        <v>1711.633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118698</v>
      </c>
      <c r="N363" s="73">
        <f>SUM(J$6:J363)</f>
        <v>1711633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118.69799999999999</v>
      </c>
      <c r="W363" s="71">
        <f t="shared" si="76"/>
        <v>1711.633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118698</v>
      </c>
      <c r="N364" s="73">
        <f>SUM(J$6:J364)</f>
        <v>1711633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118.69799999999999</v>
      </c>
      <c r="W364" s="71">
        <f t="shared" si="76"/>
        <v>1711.633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118698</v>
      </c>
      <c r="N365" s="73">
        <f>SUM(J$6:J365)</f>
        <v>1711633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118.69799999999999</v>
      </c>
      <c r="W365" s="71">
        <f t="shared" si="76"/>
        <v>1711.633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118698</v>
      </c>
      <c r="N366" s="73">
        <f>SUM(J$6:J366)</f>
        <v>1711633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118.69799999999999</v>
      </c>
      <c r="W366" s="71">
        <f t="shared" si="76"/>
        <v>1711.633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118698</v>
      </c>
      <c r="N367" s="73">
        <f>SUM(J$6:J367)</f>
        <v>1711633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118.69799999999999</v>
      </c>
      <c r="W367" s="71">
        <f t="shared" si="76"/>
        <v>1711.633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118698</v>
      </c>
      <c r="N368" s="73">
        <f>SUM(J$6:J368)</f>
        <v>1711633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118.69799999999999</v>
      </c>
      <c r="W368" s="71">
        <f t="shared" si="76"/>
        <v>1711.633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118698</v>
      </c>
      <c r="N369" s="73">
        <f>SUM(J$6:J369)</f>
        <v>1711633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118.69799999999999</v>
      </c>
      <c r="W369" s="71">
        <f t="shared" si="76"/>
        <v>1711.633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118698</v>
      </c>
      <c r="N370" s="73">
        <f>SUM(J$6:J370)</f>
        <v>1711633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118.69799999999999</v>
      </c>
      <c r="W370" s="71">
        <f t="shared" si="76"/>
        <v>1711.633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118698</v>
      </c>
      <c r="N371" s="73">
        <f>SUM(J$6:J371)</f>
        <v>1711633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118.69799999999999</v>
      </c>
      <c r="W371" s="71">
        <f t="shared" si="76"/>
        <v>1711.633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1</v>
      </c>
      <c r="L303" s="73">
        <f t="shared" si="55"/>
        <v>1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1E-3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-114721</v>
      </c>
      <c r="N307" s="73">
        <f>SUM(J$6:J307)</f>
        <v>-1648789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1.4999999999999999E-2</v>
      </c>
      <c r="V307" s="71">
        <f t="shared" si="62"/>
        <v>-114.721</v>
      </c>
      <c r="W307" s="71">
        <f t="shared" si="63"/>
        <v>-1648.789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-114721</v>
      </c>
      <c r="N308" s="73">
        <f>SUM(J$6:J308)</f>
        <v>-1648789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1.4999999999999999E-2</v>
      </c>
      <c r="V308" s="71">
        <f t="shared" si="62"/>
        <v>-114.721</v>
      </c>
      <c r="W308" s="71">
        <f t="shared" si="63"/>
        <v>-1648.789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-114721</v>
      </c>
      <c r="N309" s="73">
        <f>SUM(J$6:J309)</f>
        <v>-1648789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1.4999999999999999E-2</v>
      </c>
      <c r="V309" s="71">
        <f t="shared" si="62"/>
        <v>-114.721</v>
      </c>
      <c r="W309" s="71">
        <f t="shared" si="63"/>
        <v>-1648.789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-114721</v>
      </c>
      <c r="N310" s="73">
        <f>SUM(J$6:J310)</f>
        <v>-1648789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</v>
      </c>
      <c r="W310" s="71">
        <f t="shared" si="63"/>
        <v>-1648.789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-114721</v>
      </c>
      <c r="N311" s="73">
        <f>SUM(J$6:J311)</f>
        <v>-1648789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</v>
      </c>
      <c r="W311" s="71">
        <f t="shared" si="63"/>
        <v>-1648.789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-114721</v>
      </c>
      <c r="N312" s="73">
        <f>SUM(J$6:J312)</f>
        <v>-1648789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</v>
      </c>
      <c r="W312" s="71">
        <f t="shared" si="63"/>
        <v>-1648.789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-114721</v>
      </c>
      <c r="N313" s="73">
        <f>SUM(J$6:J313)</f>
        <v>-1648789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</v>
      </c>
      <c r="W313" s="71">
        <f t="shared" si="63"/>
        <v>-1648.789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-114721</v>
      </c>
      <c r="N314" s="73">
        <f>SUM(J$6:J314)</f>
        <v>-1648789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</v>
      </c>
      <c r="W314" s="71">
        <f t="shared" si="63"/>
        <v>-1648.789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-114721</v>
      </c>
      <c r="N315" s="73">
        <f>SUM(J$6:J315)</f>
        <v>-1648789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</v>
      </c>
      <c r="W315" s="71">
        <f t="shared" si="63"/>
        <v>-1648.789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-114721</v>
      </c>
      <c r="N316" s="73">
        <f>SUM(J$6:J316)</f>
        <v>-1648789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</v>
      </c>
      <c r="W316" s="71">
        <f t="shared" si="63"/>
        <v>-1648.789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-114721</v>
      </c>
      <c r="N317" s="73">
        <f>SUM(J$6:J317)</f>
        <v>-1648789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</v>
      </c>
      <c r="W317" s="71">
        <f t="shared" si="63"/>
        <v>-1648.789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-114721</v>
      </c>
      <c r="N318" s="73">
        <f>SUM(J$6:J318)</f>
        <v>-1648789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</v>
      </c>
      <c r="W318" s="71">
        <f t="shared" si="63"/>
        <v>-1648.789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-114721</v>
      </c>
      <c r="N319" s="73">
        <f>SUM(J$6:J319)</f>
        <v>-1648789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</v>
      </c>
      <c r="W319" s="71">
        <f t="shared" si="63"/>
        <v>-1648.789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-114721</v>
      </c>
      <c r="N320" s="73">
        <f>SUM(J$6:J320)</f>
        <v>-1648789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</v>
      </c>
      <c r="W320" s="71">
        <f t="shared" si="63"/>
        <v>-1648.789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-114721</v>
      </c>
      <c r="N321" s="73">
        <f>SUM(J$6:J321)</f>
        <v>-1648789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</v>
      </c>
      <c r="W321" s="71">
        <f t="shared" si="63"/>
        <v>-1648.789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-114721</v>
      </c>
      <c r="N322" s="73">
        <f>SUM(J$6:J322)</f>
        <v>-1648789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</v>
      </c>
      <c r="W322" s="71">
        <f t="shared" si="63"/>
        <v>-1648.789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-114721</v>
      </c>
      <c r="N323" s="73">
        <f>SUM(J$6:J323)</f>
        <v>-1648789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</v>
      </c>
      <c r="W323" s="71">
        <f t="shared" si="63"/>
        <v>-1648.789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-114721</v>
      </c>
      <c r="N324" s="73">
        <f>SUM(J$6:J324)</f>
        <v>-1648789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</v>
      </c>
      <c r="W324" s="71">
        <f t="shared" si="63"/>
        <v>-1648.789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-114721</v>
      </c>
      <c r="N325" s="73">
        <f>SUM(J$6:J325)</f>
        <v>-1648789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</v>
      </c>
      <c r="W325" s="71">
        <f t="shared" si="63"/>
        <v>-1648.789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-114721</v>
      </c>
      <c r="N326" s="73">
        <f>SUM(J$6:J326)</f>
        <v>-1648789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</v>
      </c>
      <c r="W326" s="71">
        <f t="shared" ref="W326:W371" si="76">N326/$R$3</f>
        <v>-1648.789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-114721</v>
      </c>
      <c r="N327" s="73">
        <f>SUM(J$6:J327)</f>
        <v>-1648789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</v>
      </c>
      <c r="W327" s="71">
        <f t="shared" si="76"/>
        <v>-1648.789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-114721</v>
      </c>
      <c r="N328" s="73">
        <f>SUM(J$6:J328)</f>
        <v>-1648789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</v>
      </c>
      <c r="W328" s="71">
        <f t="shared" si="76"/>
        <v>-1648.789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-114721</v>
      </c>
      <c r="N329" s="73">
        <f>SUM(J$6:J329)</f>
        <v>-1648789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</v>
      </c>
      <c r="W329" s="71">
        <f t="shared" si="76"/>
        <v>-1648.789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-114721</v>
      </c>
      <c r="N330" s="73">
        <f>SUM(J$6:J330)</f>
        <v>-1648789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</v>
      </c>
      <c r="W330" s="71">
        <f t="shared" si="76"/>
        <v>-1648.789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-114721</v>
      </c>
      <c r="N331" s="73">
        <f>SUM(J$6:J331)</f>
        <v>-1648789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</v>
      </c>
      <c r="W331" s="71">
        <f t="shared" si="76"/>
        <v>-1648.789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-114721</v>
      </c>
      <c r="N332" s="73">
        <f>SUM(J$6:J332)</f>
        <v>-1648789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</v>
      </c>
      <c r="W332" s="71">
        <f t="shared" si="76"/>
        <v>-1648.789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-114721</v>
      </c>
      <c r="N333" s="73">
        <f>SUM(J$6:J333)</f>
        <v>-1648789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</v>
      </c>
      <c r="W333" s="71">
        <f t="shared" si="76"/>
        <v>-1648.789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-114721</v>
      </c>
      <c r="N334" s="73">
        <f>SUM(J$6:J334)</f>
        <v>-1648789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</v>
      </c>
      <c r="W334" s="71">
        <f t="shared" si="76"/>
        <v>-1648.789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-114721</v>
      </c>
      <c r="N335" s="73">
        <f>SUM(J$6:J335)</f>
        <v>-1648789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</v>
      </c>
      <c r="W335" s="71">
        <f t="shared" si="76"/>
        <v>-1648.789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-114721</v>
      </c>
      <c r="N336" s="73">
        <f>SUM(J$6:J336)</f>
        <v>-1648789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</v>
      </c>
      <c r="W336" s="71">
        <f t="shared" si="76"/>
        <v>-1648.789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-114721</v>
      </c>
      <c r="N337" s="73">
        <f>SUM(J$6:J337)</f>
        <v>-1648789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</v>
      </c>
      <c r="W337" s="71">
        <f t="shared" si="76"/>
        <v>-1648.789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-114721</v>
      </c>
      <c r="N338" s="73">
        <f>SUM(J$6:J338)</f>
        <v>-1648789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</v>
      </c>
      <c r="W338" s="71">
        <f t="shared" si="76"/>
        <v>-1648.789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-114721</v>
      </c>
      <c r="N339" s="73">
        <f>SUM(J$6:J339)</f>
        <v>-1648789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</v>
      </c>
      <c r="W339" s="71">
        <f t="shared" si="76"/>
        <v>-1648.789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-114721</v>
      </c>
      <c r="N340" s="73">
        <f>SUM(J$6:J340)</f>
        <v>-1648789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</v>
      </c>
      <c r="W340" s="71">
        <f t="shared" si="76"/>
        <v>-1648.789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-114721</v>
      </c>
      <c r="N341" s="73">
        <f>SUM(J$6:J341)</f>
        <v>-1648789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</v>
      </c>
      <c r="W341" s="71">
        <f t="shared" si="76"/>
        <v>-1648.789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-114721</v>
      </c>
      <c r="N342" s="73">
        <f>SUM(J$6:J342)</f>
        <v>-1648789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</v>
      </c>
      <c r="W342" s="71">
        <f t="shared" si="76"/>
        <v>-1648.789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-114721</v>
      </c>
      <c r="N343" s="73">
        <f>SUM(J$6:J343)</f>
        <v>-1648789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</v>
      </c>
      <c r="W343" s="71">
        <f t="shared" si="76"/>
        <v>-1648.789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-114721</v>
      </c>
      <c r="N344" s="73">
        <f>SUM(J$6:J344)</f>
        <v>-1648789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</v>
      </c>
      <c r="W344" s="71">
        <f t="shared" si="76"/>
        <v>-1648.789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-114721</v>
      </c>
      <c r="N345" s="73">
        <f>SUM(J$6:J345)</f>
        <v>-1648789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</v>
      </c>
      <c r="W345" s="71">
        <f t="shared" si="76"/>
        <v>-1648.789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-114721</v>
      </c>
      <c r="N346" s="73">
        <f>SUM(J$6:J346)</f>
        <v>-1648789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</v>
      </c>
      <c r="W346" s="71">
        <f t="shared" si="76"/>
        <v>-1648.789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-114721</v>
      </c>
      <c r="N347" s="73">
        <f>SUM(J$6:J347)</f>
        <v>-1648789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</v>
      </c>
      <c r="W347" s="71">
        <f t="shared" si="76"/>
        <v>-1648.789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-114721</v>
      </c>
      <c r="N348" s="73">
        <f>SUM(J$6:J348)</f>
        <v>-1648789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</v>
      </c>
      <c r="W348" s="71">
        <f t="shared" si="76"/>
        <v>-1648.789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-114721</v>
      </c>
      <c r="N349" s="73">
        <f>SUM(J$6:J349)</f>
        <v>-1648789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</v>
      </c>
      <c r="W349" s="71">
        <f t="shared" si="76"/>
        <v>-1648.789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-114721</v>
      </c>
      <c r="N350" s="73">
        <f>SUM(J$6:J350)</f>
        <v>-1648789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</v>
      </c>
      <c r="W350" s="71">
        <f t="shared" si="76"/>
        <v>-1648.789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-114721</v>
      </c>
      <c r="N351" s="73">
        <f>SUM(J$6:J351)</f>
        <v>-1648789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</v>
      </c>
      <c r="W351" s="71">
        <f t="shared" si="76"/>
        <v>-1648.789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-114721</v>
      </c>
      <c r="N352" s="73">
        <f>SUM(J$6:J352)</f>
        <v>-1648789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</v>
      </c>
      <c r="W352" s="71">
        <f t="shared" si="76"/>
        <v>-1648.789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-114721</v>
      </c>
      <c r="N353" s="73">
        <f>SUM(J$6:J353)</f>
        <v>-1648789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</v>
      </c>
      <c r="W353" s="71">
        <f t="shared" si="76"/>
        <v>-1648.789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-114721</v>
      </c>
      <c r="N354" s="73">
        <f>SUM(J$6:J354)</f>
        <v>-1648789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</v>
      </c>
      <c r="W354" s="71">
        <f t="shared" si="76"/>
        <v>-1648.789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-114721</v>
      </c>
      <c r="N355" s="73">
        <f>SUM(J$6:J355)</f>
        <v>-1648789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</v>
      </c>
      <c r="W355" s="71">
        <f t="shared" si="76"/>
        <v>-1648.789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-114721</v>
      </c>
      <c r="N356" s="73">
        <f>SUM(J$6:J356)</f>
        <v>-1648789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</v>
      </c>
      <c r="W356" s="71">
        <f t="shared" si="76"/>
        <v>-1648.789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-114721</v>
      </c>
      <c r="N357" s="73">
        <f>SUM(J$6:J357)</f>
        <v>-1648789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</v>
      </c>
      <c r="W357" s="71">
        <f t="shared" si="76"/>
        <v>-1648.789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-114721</v>
      </c>
      <c r="N358" s="73">
        <f>SUM(J$6:J358)</f>
        <v>-1648789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</v>
      </c>
      <c r="W358" s="71">
        <f t="shared" si="76"/>
        <v>-1648.789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-114721</v>
      </c>
      <c r="N359" s="73">
        <f>SUM(J$6:J359)</f>
        <v>-1648789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</v>
      </c>
      <c r="W359" s="71">
        <f t="shared" si="76"/>
        <v>-1648.789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-114721</v>
      </c>
      <c r="N360" s="73">
        <f>SUM(J$6:J360)</f>
        <v>-1648789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</v>
      </c>
      <c r="W360" s="71">
        <f t="shared" si="76"/>
        <v>-1648.789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-114721</v>
      </c>
      <c r="N361" s="73">
        <f>SUM(J$6:J361)</f>
        <v>-1648789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</v>
      </c>
      <c r="W361" s="71">
        <f t="shared" si="76"/>
        <v>-1648.789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-114721</v>
      </c>
      <c r="N362" s="73">
        <f>SUM(J$6:J362)</f>
        <v>-1648789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</v>
      </c>
      <c r="W362" s="71">
        <f t="shared" si="76"/>
        <v>-1648.789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-114721</v>
      </c>
      <c r="N363" s="73">
        <f>SUM(J$6:J363)</f>
        <v>-1648789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</v>
      </c>
      <c r="W363" s="71">
        <f t="shared" si="76"/>
        <v>-1648.789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-114721</v>
      </c>
      <c r="N364" s="73">
        <f>SUM(J$6:J364)</f>
        <v>-1648789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</v>
      </c>
      <c r="W364" s="71">
        <f t="shared" si="76"/>
        <v>-1648.789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-114721</v>
      </c>
      <c r="N365" s="73">
        <f>SUM(J$6:J365)</f>
        <v>-1648789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</v>
      </c>
      <c r="W365" s="71">
        <f t="shared" si="76"/>
        <v>-1648.789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-114721</v>
      </c>
      <c r="N366" s="73">
        <f>SUM(J$6:J366)</f>
        <v>-1648789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</v>
      </c>
      <c r="W366" s="71">
        <f t="shared" si="76"/>
        <v>-1648.789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-114721</v>
      </c>
      <c r="N367" s="73">
        <f>SUM(J$6:J367)</f>
        <v>-1648789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</v>
      </c>
      <c r="W367" s="71">
        <f t="shared" si="76"/>
        <v>-1648.789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-114721</v>
      </c>
      <c r="N368" s="73">
        <f>SUM(J$6:J368)</f>
        <v>-1648789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</v>
      </c>
      <c r="W368" s="71">
        <f t="shared" si="76"/>
        <v>-1648.789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-114721</v>
      </c>
      <c r="N369" s="73">
        <f>SUM(J$6:J369)</f>
        <v>-1648789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</v>
      </c>
      <c r="W369" s="71">
        <f t="shared" si="76"/>
        <v>-1648.789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-114721</v>
      </c>
      <c r="N370" s="73">
        <f>SUM(J$6:J370)</f>
        <v>-1648789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</v>
      </c>
      <c r="W370" s="71">
        <f t="shared" si="76"/>
        <v>-1648.789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-114721</v>
      </c>
      <c r="N371" s="73">
        <f>SUM(J$6:J371)</f>
        <v>-1648789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</v>
      </c>
      <c r="W371" s="71">
        <f t="shared" si="76"/>
        <v>-1648.789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-29468</v>
      </c>
      <c r="P3" s="73">
        <v>1000000</v>
      </c>
      <c r="Q3" s="73"/>
      <c r="R3" s="73">
        <v>1000</v>
      </c>
      <c r="S3" s="62"/>
      <c r="T3" s="82">
        <f>SUM(T6:T371)</f>
        <v>-29.467999999999996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1</v>
      </c>
      <c r="L303" s="73">
        <f t="shared" si="55"/>
        <v>-12344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-12.343999999999999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-57437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-50776</v>
      </c>
      <c r="N304" s="73">
        <f>SUM(J$6:J304)</f>
        <v>-514788.56000000017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-57.436999999999998</v>
      </c>
      <c r="V304" s="71">
        <f t="shared" si="62"/>
        <v>-50.776000000000003</v>
      </c>
      <c r="W304" s="71">
        <f t="shared" si="63"/>
        <v>-514.78856000000019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-57437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-50776</v>
      </c>
      <c r="N305" s="73">
        <f>SUM(J$6:J305)</f>
        <v>-514788.56000000017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-57.436999999999998</v>
      </c>
      <c r="V305" s="71">
        <f t="shared" si="62"/>
        <v>-50.776000000000003</v>
      </c>
      <c r="W305" s="71">
        <f t="shared" si="63"/>
        <v>-514.78856000000019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-57437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-50776</v>
      </c>
      <c r="N306" s="73">
        <f>SUM(J$6:J306)</f>
        <v>-514788.56000000017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-57.436999999999998</v>
      </c>
      <c r="V306" s="71">
        <f t="shared" si="62"/>
        <v>-50.776000000000003</v>
      </c>
      <c r="W306" s="71">
        <f t="shared" si="63"/>
        <v>-514.78856000000019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-57437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-50776</v>
      </c>
      <c r="N307" s="73">
        <f>SUM(J$6:J307)</f>
        <v>-514788.56000000017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-57.436999999999998</v>
      </c>
      <c r="V307" s="71">
        <f t="shared" si="62"/>
        <v>-50.776000000000003</v>
      </c>
      <c r="W307" s="71">
        <f t="shared" si="63"/>
        <v>-514.78856000000019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-57437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-50776</v>
      </c>
      <c r="N308" s="73">
        <f>SUM(J$6:J308)</f>
        <v>-514788.56000000017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-57.436999999999998</v>
      </c>
      <c r="V308" s="71">
        <f t="shared" si="62"/>
        <v>-50.776000000000003</v>
      </c>
      <c r="W308" s="71">
        <f t="shared" si="63"/>
        <v>-514.78856000000019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-57437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-50776</v>
      </c>
      <c r="N309" s="73">
        <f>SUM(J$6:J309)</f>
        <v>-514788.56000000017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-57.436999999999998</v>
      </c>
      <c r="V309" s="71">
        <f t="shared" si="62"/>
        <v>-50.776000000000003</v>
      </c>
      <c r="W309" s="71">
        <f t="shared" si="63"/>
        <v>-514.78856000000019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-50776</v>
      </c>
      <c r="N310" s="73">
        <f>SUM(J$6:J310)</f>
        <v>-514788.56000000017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-50.776000000000003</v>
      </c>
      <c r="W310" s="71">
        <f t="shared" si="63"/>
        <v>-514.78856000000019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-50776</v>
      </c>
      <c r="N311" s="73">
        <f>SUM(J$6:J311)</f>
        <v>-514788.56000000017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-50.776000000000003</v>
      </c>
      <c r="W311" s="71">
        <f t="shared" si="63"/>
        <v>-514.78856000000019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-50776</v>
      </c>
      <c r="N312" s="73">
        <f>SUM(J$6:J312)</f>
        <v>-514788.56000000017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-50.776000000000003</v>
      </c>
      <c r="W312" s="71">
        <f t="shared" si="63"/>
        <v>-514.78856000000019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-50776</v>
      </c>
      <c r="N313" s="73">
        <f>SUM(J$6:J313)</f>
        <v>-514788.56000000017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-50.776000000000003</v>
      </c>
      <c r="W313" s="71">
        <f t="shared" si="63"/>
        <v>-514.78856000000019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-50776</v>
      </c>
      <c r="N314" s="73">
        <f>SUM(J$6:J314)</f>
        <v>-514788.56000000017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-50.776000000000003</v>
      </c>
      <c r="W314" s="71">
        <f t="shared" si="63"/>
        <v>-514.78856000000019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-50776</v>
      </c>
      <c r="N315" s="73">
        <f>SUM(J$6:J315)</f>
        <v>-514788.56000000017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-50.776000000000003</v>
      </c>
      <c r="W315" s="71">
        <f t="shared" si="63"/>
        <v>-514.78856000000019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-50776</v>
      </c>
      <c r="N316" s="73">
        <f>SUM(J$6:J316)</f>
        <v>-514788.56000000017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-50.776000000000003</v>
      </c>
      <c r="W316" s="71">
        <f t="shared" si="63"/>
        <v>-514.78856000000019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-50776</v>
      </c>
      <c r="N317" s="73">
        <f>SUM(J$6:J317)</f>
        <v>-514788.56000000017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-50.776000000000003</v>
      </c>
      <c r="W317" s="71">
        <f t="shared" si="63"/>
        <v>-514.78856000000019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-50776</v>
      </c>
      <c r="N318" s="73">
        <f>SUM(J$6:J318)</f>
        <v>-514788.56000000017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-50.776000000000003</v>
      </c>
      <c r="W318" s="71">
        <f t="shared" si="63"/>
        <v>-514.78856000000019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-50776</v>
      </c>
      <c r="N319" s="73">
        <f>SUM(J$6:J319)</f>
        <v>-514788.56000000017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-50.776000000000003</v>
      </c>
      <c r="W319" s="71">
        <f t="shared" si="63"/>
        <v>-514.78856000000019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-50776</v>
      </c>
      <c r="N320" s="73">
        <f>SUM(J$6:J320)</f>
        <v>-514788.56000000017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-50.776000000000003</v>
      </c>
      <c r="W320" s="71">
        <f t="shared" si="63"/>
        <v>-514.78856000000019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-50776</v>
      </c>
      <c r="N321" s="73">
        <f>SUM(J$6:J321)</f>
        <v>-514788.56000000017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-50.776000000000003</v>
      </c>
      <c r="W321" s="71">
        <f t="shared" si="63"/>
        <v>-514.78856000000019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-50776</v>
      </c>
      <c r="N322" s="73">
        <f>SUM(J$6:J322)</f>
        <v>-514788.56000000017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-50.776000000000003</v>
      </c>
      <c r="W322" s="71">
        <f t="shared" si="63"/>
        <v>-514.78856000000019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-50776</v>
      </c>
      <c r="N323" s="73">
        <f>SUM(J$6:J323)</f>
        <v>-514788.56000000017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-50.776000000000003</v>
      </c>
      <c r="W323" s="71">
        <f t="shared" si="63"/>
        <v>-514.78856000000019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-50776</v>
      </c>
      <c r="N324" s="73">
        <f>SUM(J$6:J324)</f>
        <v>-514788.56000000017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-50.776000000000003</v>
      </c>
      <c r="W324" s="71">
        <f t="shared" si="63"/>
        <v>-514.78856000000019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-50776</v>
      </c>
      <c r="N325" s="73">
        <f>SUM(J$6:J325)</f>
        <v>-514788.56000000017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-50.776000000000003</v>
      </c>
      <c r="W325" s="71">
        <f t="shared" si="63"/>
        <v>-514.78856000000019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-50776</v>
      </c>
      <c r="N326" s="73">
        <f>SUM(J$6:J326)</f>
        <v>-514788.56000000017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-50.776000000000003</v>
      </c>
      <c r="W326" s="71">
        <f t="shared" ref="W326:W371" si="76">N326/$R$3</f>
        <v>-514.78856000000019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-50776</v>
      </c>
      <c r="N327" s="73">
        <f>SUM(J$6:J327)</f>
        <v>-514788.56000000017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-50.776000000000003</v>
      </c>
      <c r="W327" s="71">
        <f t="shared" si="76"/>
        <v>-514.78856000000019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-50776</v>
      </c>
      <c r="N328" s="73">
        <f>SUM(J$6:J328)</f>
        <v>-514788.56000000017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-50.776000000000003</v>
      </c>
      <c r="W328" s="71">
        <f t="shared" si="76"/>
        <v>-514.78856000000019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-50776</v>
      </c>
      <c r="N329" s="73">
        <f>SUM(J$6:J329)</f>
        <v>-514788.56000000017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-50.776000000000003</v>
      </c>
      <c r="W329" s="71">
        <f t="shared" si="76"/>
        <v>-514.78856000000019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-50776</v>
      </c>
      <c r="N330" s="73">
        <f>SUM(J$6:J330)</f>
        <v>-514788.56000000017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-50.776000000000003</v>
      </c>
      <c r="W330" s="71">
        <f t="shared" si="76"/>
        <v>-514.78856000000019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-50776</v>
      </c>
      <c r="N331" s="73">
        <f>SUM(J$6:J331)</f>
        <v>-514788.56000000017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-50.776000000000003</v>
      </c>
      <c r="W331" s="71">
        <f t="shared" si="76"/>
        <v>-514.78856000000019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-50776</v>
      </c>
      <c r="N332" s="73">
        <f>SUM(J$6:J332)</f>
        <v>-514788.56000000017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-50.776000000000003</v>
      </c>
      <c r="W332" s="71">
        <f t="shared" si="76"/>
        <v>-514.78856000000019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-50776</v>
      </c>
      <c r="N333" s="73">
        <f>SUM(J$6:J333)</f>
        <v>-514788.56000000017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-50.776000000000003</v>
      </c>
      <c r="W333" s="71">
        <f t="shared" si="76"/>
        <v>-514.78856000000019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-50776</v>
      </c>
      <c r="N334" s="73">
        <f>SUM(J$6:J334)</f>
        <v>-514788.56000000017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-50.776000000000003</v>
      </c>
      <c r="W334" s="71">
        <f t="shared" si="76"/>
        <v>-514.78856000000019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-50776</v>
      </c>
      <c r="N335" s="73">
        <f>SUM(J$6:J335)</f>
        <v>-514788.56000000017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-50.776000000000003</v>
      </c>
      <c r="W335" s="71">
        <f t="shared" si="76"/>
        <v>-514.78856000000019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-50776</v>
      </c>
      <c r="N336" s="73">
        <f>SUM(J$6:J336)</f>
        <v>-514788.56000000017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-50.776000000000003</v>
      </c>
      <c r="W336" s="71">
        <f t="shared" si="76"/>
        <v>-514.78856000000019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-50776</v>
      </c>
      <c r="N337" s="73">
        <f>SUM(J$6:J337)</f>
        <v>-514788.56000000017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-50.776000000000003</v>
      </c>
      <c r="W337" s="71">
        <f t="shared" si="76"/>
        <v>-514.78856000000019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-50776</v>
      </c>
      <c r="N338" s="73">
        <f>SUM(J$6:J338)</f>
        <v>-514788.56000000017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-50.776000000000003</v>
      </c>
      <c r="W338" s="71">
        <f t="shared" si="76"/>
        <v>-514.78856000000019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-50776</v>
      </c>
      <c r="N339" s="73">
        <f>SUM(J$6:J339)</f>
        <v>-514788.56000000017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-50.776000000000003</v>
      </c>
      <c r="W339" s="71">
        <f t="shared" si="76"/>
        <v>-514.78856000000019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-50776</v>
      </c>
      <c r="N340" s="73">
        <f>SUM(J$6:J340)</f>
        <v>-514788.56000000017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-50.776000000000003</v>
      </c>
      <c r="W340" s="71">
        <f t="shared" si="76"/>
        <v>-514.78856000000019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-50776</v>
      </c>
      <c r="N341" s="73">
        <f>SUM(J$6:J341)</f>
        <v>-514788.56000000017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-50.776000000000003</v>
      </c>
      <c r="W341" s="71">
        <f t="shared" si="76"/>
        <v>-514.78856000000019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-50776</v>
      </c>
      <c r="N342" s="73">
        <f>SUM(J$6:J342)</f>
        <v>-514788.56000000017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-50.776000000000003</v>
      </c>
      <c r="W342" s="71">
        <f t="shared" si="76"/>
        <v>-514.78856000000019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-50776</v>
      </c>
      <c r="N343" s="73">
        <f>SUM(J$6:J343)</f>
        <v>-514788.56000000017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-50.776000000000003</v>
      </c>
      <c r="W343" s="71">
        <f t="shared" si="76"/>
        <v>-514.78856000000019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-50776</v>
      </c>
      <c r="N344" s="73">
        <f>SUM(J$6:J344)</f>
        <v>-514788.56000000017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-50.776000000000003</v>
      </c>
      <c r="W344" s="71">
        <f t="shared" si="76"/>
        <v>-514.78856000000019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-50776</v>
      </c>
      <c r="N345" s="73">
        <f>SUM(J$6:J345)</f>
        <v>-514788.56000000017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-50.776000000000003</v>
      </c>
      <c r="W345" s="71">
        <f t="shared" si="76"/>
        <v>-514.78856000000019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-50776</v>
      </c>
      <c r="N346" s="73">
        <f>SUM(J$6:J346)</f>
        <v>-514788.56000000017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-50.776000000000003</v>
      </c>
      <c r="W346" s="71">
        <f t="shared" si="76"/>
        <v>-514.78856000000019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-50776</v>
      </c>
      <c r="N347" s="73">
        <f>SUM(J$6:J347)</f>
        <v>-514788.56000000017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-50.776000000000003</v>
      </c>
      <c r="W347" s="71">
        <f t="shared" si="76"/>
        <v>-514.78856000000019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-50776</v>
      </c>
      <c r="N348" s="73">
        <f>SUM(J$6:J348)</f>
        <v>-514788.56000000017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-50.776000000000003</v>
      </c>
      <c r="W348" s="71">
        <f t="shared" si="76"/>
        <v>-514.78856000000019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-50776</v>
      </c>
      <c r="N349" s="73">
        <f>SUM(J$6:J349)</f>
        <v>-514788.56000000017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-50.776000000000003</v>
      </c>
      <c r="W349" s="71">
        <f t="shared" si="76"/>
        <v>-514.78856000000019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-50776</v>
      </c>
      <c r="N350" s="73">
        <f>SUM(J$6:J350)</f>
        <v>-514788.56000000017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-50.776000000000003</v>
      </c>
      <c r="W350" s="71">
        <f t="shared" si="76"/>
        <v>-514.78856000000019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-50776</v>
      </c>
      <c r="N351" s="73">
        <f>SUM(J$6:J351)</f>
        <v>-514788.56000000017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-50.776000000000003</v>
      </c>
      <c r="W351" s="71">
        <f t="shared" si="76"/>
        <v>-514.78856000000019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-50776</v>
      </c>
      <c r="N352" s="73">
        <f>SUM(J$6:J352)</f>
        <v>-514788.56000000017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-50.776000000000003</v>
      </c>
      <c r="W352" s="71">
        <f t="shared" si="76"/>
        <v>-514.78856000000019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-50776</v>
      </c>
      <c r="N353" s="73">
        <f>SUM(J$6:J353)</f>
        <v>-514788.56000000017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-50.776000000000003</v>
      </c>
      <c r="W353" s="71">
        <f t="shared" si="76"/>
        <v>-514.78856000000019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-50776</v>
      </c>
      <c r="N354" s="73">
        <f>SUM(J$6:J354)</f>
        <v>-514788.56000000017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-50.776000000000003</v>
      </c>
      <c r="W354" s="71">
        <f t="shared" si="76"/>
        <v>-514.78856000000019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-50776</v>
      </c>
      <c r="N355" s="73">
        <f>SUM(J$6:J355)</f>
        <v>-514788.56000000017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-50.776000000000003</v>
      </c>
      <c r="W355" s="71">
        <f t="shared" si="76"/>
        <v>-514.78856000000019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-50776</v>
      </c>
      <c r="N356" s="73">
        <f>SUM(J$6:J356)</f>
        <v>-514788.56000000017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-50.776000000000003</v>
      </c>
      <c r="W356" s="71">
        <f t="shared" si="76"/>
        <v>-514.78856000000019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-50776</v>
      </c>
      <c r="N357" s="73">
        <f>SUM(J$6:J357)</f>
        <v>-514788.56000000017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-50.776000000000003</v>
      </c>
      <c r="W357" s="71">
        <f t="shared" si="76"/>
        <v>-514.78856000000019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-50776</v>
      </c>
      <c r="N358" s="73">
        <f>SUM(J$6:J358)</f>
        <v>-514788.56000000017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-50.776000000000003</v>
      </c>
      <c r="W358" s="71">
        <f t="shared" si="76"/>
        <v>-514.78856000000019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-50776</v>
      </c>
      <c r="N359" s="73">
        <f>SUM(J$6:J359)</f>
        <v>-514788.56000000017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-50.776000000000003</v>
      </c>
      <c r="W359" s="71">
        <f t="shared" si="76"/>
        <v>-514.78856000000019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-50776</v>
      </c>
      <c r="N360" s="73">
        <f>SUM(J$6:J360)</f>
        <v>-514788.56000000017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-50.776000000000003</v>
      </c>
      <c r="W360" s="71">
        <f t="shared" si="76"/>
        <v>-514.78856000000019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-50776</v>
      </c>
      <c r="N361" s="73">
        <f>SUM(J$6:J361)</f>
        <v>-514788.56000000017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-50.776000000000003</v>
      </c>
      <c r="W361" s="71">
        <f t="shared" si="76"/>
        <v>-514.78856000000019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-50776</v>
      </c>
      <c r="N362" s="73">
        <f>SUM(J$6:J362)</f>
        <v>-514788.56000000017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-50.776000000000003</v>
      </c>
      <c r="W362" s="71">
        <f t="shared" si="76"/>
        <v>-514.78856000000019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-50776</v>
      </c>
      <c r="N363" s="73">
        <f>SUM(J$6:J363)</f>
        <v>-514788.56000000017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-50.776000000000003</v>
      </c>
      <c r="W363" s="71">
        <f t="shared" si="76"/>
        <v>-514.78856000000019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-50776</v>
      </c>
      <c r="N364" s="73">
        <f>SUM(J$6:J364)</f>
        <v>-514788.56000000017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-50.776000000000003</v>
      </c>
      <c r="W364" s="71">
        <f t="shared" si="76"/>
        <v>-514.78856000000019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-50776</v>
      </c>
      <c r="N365" s="73">
        <f>SUM(J$6:J365)</f>
        <v>-514788.56000000017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-50.776000000000003</v>
      </c>
      <c r="W365" s="71">
        <f t="shared" si="76"/>
        <v>-514.78856000000019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-50776</v>
      </c>
      <c r="N366" s="73">
        <f>SUM(J$6:J366)</f>
        <v>-514788.56000000017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-50.776000000000003</v>
      </c>
      <c r="W366" s="71">
        <f t="shared" si="76"/>
        <v>-514.78856000000019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-50776</v>
      </c>
      <c r="N367" s="73">
        <f>SUM(J$6:J367)</f>
        <v>-514788.56000000017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-50.776000000000003</v>
      </c>
      <c r="W367" s="71">
        <f t="shared" si="76"/>
        <v>-514.78856000000019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-50776</v>
      </c>
      <c r="N368" s="73">
        <f>SUM(J$6:J368)</f>
        <v>-514788.56000000017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-50.776000000000003</v>
      </c>
      <c r="W368" s="71">
        <f t="shared" si="76"/>
        <v>-514.78856000000019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-50776</v>
      </c>
      <c r="N369" s="73">
        <f>SUM(J$6:J369)</f>
        <v>-514788.56000000017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-50.776000000000003</v>
      </c>
      <c r="W369" s="71">
        <f t="shared" si="76"/>
        <v>-514.78856000000019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-50776</v>
      </c>
      <c r="N370" s="73">
        <f>SUM(J$6:J370)</f>
        <v>-514788.56000000017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-50.776000000000003</v>
      </c>
      <c r="W370" s="71">
        <f t="shared" si="76"/>
        <v>-514.78856000000019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-50776</v>
      </c>
      <c r="N371" s="73">
        <f>SUM(J$6:J371)</f>
        <v>-514788.56000000017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-50.776000000000003</v>
      </c>
      <c r="W371" s="71">
        <f t="shared" si="76"/>
        <v>-514.78856000000019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37183</v>
      </c>
    </row>
    <row r="3" spans="1:23">
      <c r="G3" s="147"/>
      <c r="I3" s="110"/>
      <c r="K3" s="75">
        <f>Summary!B8</f>
        <v>37189</v>
      </c>
      <c r="L3" s="83">
        <f>SUM(L6:L371)</f>
        <v>10317</v>
      </c>
      <c r="P3" s="73">
        <v>1000000</v>
      </c>
      <c r="Q3" s="73"/>
      <c r="R3" s="73">
        <v>1000</v>
      </c>
      <c r="S3" s="62"/>
      <c r="T3" s="82">
        <f>SUM(T6:T371)</f>
        <v>10.317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1</v>
      </c>
      <c r="L303" s="73">
        <f t="shared" si="55"/>
        <v>1594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1.5940000000000001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35373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35653</v>
      </c>
      <c r="N304" s="73">
        <f>SUM(J$6:J304)</f>
        <v>1001112.9404178029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35.372999999999998</v>
      </c>
      <c r="V304" s="71">
        <f t="shared" si="62"/>
        <v>35.652999999999999</v>
      </c>
      <c r="W304" s="71">
        <f t="shared" si="63"/>
        <v>1001.1129404178029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35373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35653</v>
      </c>
      <c r="N305" s="73">
        <f>SUM(J$6:J305)</f>
        <v>1001112.9404178029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35.372999999999998</v>
      </c>
      <c r="V305" s="71">
        <f t="shared" si="62"/>
        <v>35.652999999999999</v>
      </c>
      <c r="W305" s="71">
        <f t="shared" si="63"/>
        <v>1001.1129404178029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35373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35653</v>
      </c>
      <c r="N306" s="73">
        <f>SUM(J$6:J306)</f>
        <v>1001112.9404178029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35.372999999999998</v>
      </c>
      <c r="V306" s="71">
        <f t="shared" si="62"/>
        <v>35.652999999999999</v>
      </c>
      <c r="W306" s="71">
        <f t="shared" si="63"/>
        <v>1001.1129404178029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35373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35653</v>
      </c>
      <c r="N307" s="73">
        <f>SUM(J$6:J307)</f>
        <v>1001112.9404178029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35.372999999999998</v>
      </c>
      <c r="V307" s="71">
        <f t="shared" si="62"/>
        <v>35.652999999999999</v>
      </c>
      <c r="W307" s="71">
        <f t="shared" si="63"/>
        <v>1001.1129404178029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35373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35653</v>
      </c>
      <c r="N308" s="73">
        <f>SUM(J$6:J308)</f>
        <v>1001112.9404178029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35.372999999999998</v>
      </c>
      <c r="V308" s="71">
        <f t="shared" si="62"/>
        <v>35.652999999999999</v>
      </c>
      <c r="W308" s="71">
        <f t="shared" si="63"/>
        <v>1001.1129404178029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35373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35653</v>
      </c>
      <c r="N309" s="73">
        <f>SUM(J$6:J309)</f>
        <v>1001112.9404178029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35.372999999999998</v>
      </c>
      <c r="V309" s="71">
        <f t="shared" si="62"/>
        <v>35.652999999999999</v>
      </c>
      <c r="W309" s="71">
        <f t="shared" si="63"/>
        <v>1001.1129404178029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35653</v>
      </c>
      <c r="N310" s="73">
        <f>SUM(J$6:J310)</f>
        <v>1001112.9404178029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35.652999999999999</v>
      </c>
      <c r="W310" s="71">
        <f t="shared" si="63"/>
        <v>1001.1129404178029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35653</v>
      </c>
      <c r="N311" s="73">
        <f>SUM(J$6:J311)</f>
        <v>1001112.9404178029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35.652999999999999</v>
      </c>
      <c r="W311" s="71">
        <f t="shared" si="63"/>
        <v>1001.1129404178029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35653</v>
      </c>
      <c r="N312" s="73">
        <f>SUM(J$6:J312)</f>
        <v>1001112.9404178029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35.652999999999999</v>
      </c>
      <c r="W312" s="71">
        <f t="shared" si="63"/>
        <v>1001.1129404178029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35653</v>
      </c>
      <c r="N313" s="73">
        <f>SUM(J$6:J313)</f>
        <v>1001112.9404178029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35.652999999999999</v>
      </c>
      <c r="W313" s="71">
        <f t="shared" si="63"/>
        <v>1001.1129404178029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35653</v>
      </c>
      <c r="N314" s="73">
        <f>SUM(J$6:J314)</f>
        <v>1001112.9404178029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35.652999999999999</v>
      </c>
      <c r="W314" s="71">
        <f t="shared" si="63"/>
        <v>1001.1129404178029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35653</v>
      </c>
      <c r="N315" s="73">
        <f>SUM(J$6:J315)</f>
        <v>1001112.9404178029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35.652999999999999</v>
      </c>
      <c r="W315" s="71">
        <f t="shared" si="63"/>
        <v>1001.1129404178029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35653</v>
      </c>
      <c r="N316" s="73">
        <f>SUM(J$6:J316)</f>
        <v>1001112.9404178029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35.652999999999999</v>
      </c>
      <c r="W316" s="71">
        <f t="shared" si="63"/>
        <v>1001.1129404178029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35653</v>
      </c>
      <c r="N317" s="73">
        <f>SUM(J$6:J317)</f>
        <v>1001112.9404178029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35.652999999999999</v>
      </c>
      <c r="W317" s="71">
        <f t="shared" si="63"/>
        <v>1001.1129404178029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35653</v>
      </c>
      <c r="N318" s="73">
        <f>SUM(J$6:J318)</f>
        <v>1001112.9404178029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35.652999999999999</v>
      </c>
      <c r="W318" s="71">
        <f t="shared" si="63"/>
        <v>1001.1129404178029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35653</v>
      </c>
      <c r="N319" s="73">
        <f>SUM(J$6:J319)</f>
        <v>1001112.9404178029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35.652999999999999</v>
      </c>
      <c r="W319" s="71">
        <f t="shared" si="63"/>
        <v>1001.1129404178029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35653</v>
      </c>
      <c r="N320" s="73">
        <f>SUM(J$6:J320)</f>
        <v>1001112.9404178029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35.652999999999999</v>
      </c>
      <c r="W320" s="71">
        <f t="shared" si="63"/>
        <v>1001.1129404178029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35653</v>
      </c>
      <c r="N321" s="73">
        <f>SUM(J$6:J321)</f>
        <v>1001112.9404178029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35.652999999999999</v>
      </c>
      <c r="W321" s="71">
        <f t="shared" si="63"/>
        <v>1001.1129404178029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35653</v>
      </c>
      <c r="N322" s="73">
        <f>SUM(J$6:J322)</f>
        <v>1001112.9404178029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35.652999999999999</v>
      </c>
      <c r="W322" s="71">
        <f t="shared" si="63"/>
        <v>1001.1129404178029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35653</v>
      </c>
      <c r="N323" s="73">
        <f>SUM(J$6:J323)</f>
        <v>1001112.9404178029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35.652999999999999</v>
      </c>
      <c r="W323" s="71">
        <f t="shared" si="63"/>
        <v>1001.1129404178029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35653</v>
      </c>
      <c r="N324" s="73">
        <f>SUM(J$6:J324)</f>
        <v>1001112.9404178029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35.652999999999999</v>
      </c>
      <c r="W324" s="71">
        <f t="shared" si="63"/>
        <v>1001.1129404178029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35653</v>
      </c>
      <c r="N325" s="73">
        <f>SUM(J$6:J325)</f>
        <v>1001112.9404178029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35.652999999999999</v>
      </c>
      <c r="W325" s="71">
        <f t="shared" si="63"/>
        <v>1001.1129404178029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35653</v>
      </c>
      <c r="N326" s="73">
        <f>SUM(J$6:J326)</f>
        <v>1001112.9404178029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35.652999999999999</v>
      </c>
      <c r="W326" s="71">
        <f t="shared" ref="W326:W371" si="76">N326/$R$3</f>
        <v>1001.1129404178029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35653</v>
      </c>
      <c r="N327" s="73">
        <f>SUM(J$6:J327)</f>
        <v>1001112.9404178029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35.652999999999999</v>
      </c>
      <c r="W327" s="71">
        <f t="shared" si="76"/>
        <v>1001.1129404178029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35653</v>
      </c>
      <c r="N328" s="73">
        <f>SUM(J$6:J328)</f>
        <v>1001112.9404178029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35.652999999999999</v>
      </c>
      <c r="W328" s="71">
        <f t="shared" si="76"/>
        <v>1001.1129404178029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35653</v>
      </c>
      <c r="N329" s="73">
        <f>SUM(J$6:J329)</f>
        <v>1001112.9404178029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35.652999999999999</v>
      </c>
      <c r="W329" s="71">
        <f t="shared" si="76"/>
        <v>1001.1129404178029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35653</v>
      </c>
      <c r="N330" s="73">
        <f>SUM(J$6:J330)</f>
        <v>1001112.9404178029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35.652999999999999</v>
      </c>
      <c r="W330" s="71">
        <f t="shared" si="76"/>
        <v>1001.1129404178029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35653</v>
      </c>
      <c r="N331" s="73">
        <f>SUM(J$6:J331)</f>
        <v>1001112.9404178029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35.652999999999999</v>
      </c>
      <c r="W331" s="71">
        <f t="shared" si="76"/>
        <v>1001.1129404178029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35653</v>
      </c>
      <c r="N332" s="73">
        <f>SUM(J$6:J332)</f>
        <v>1001112.9404178029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35.652999999999999</v>
      </c>
      <c r="W332" s="71">
        <f t="shared" si="76"/>
        <v>1001.1129404178029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35653</v>
      </c>
      <c r="N333" s="73">
        <f>SUM(J$6:J333)</f>
        <v>1001112.9404178029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35.652999999999999</v>
      </c>
      <c r="W333" s="71">
        <f t="shared" si="76"/>
        <v>1001.1129404178029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35653</v>
      </c>
      <c r="N334" s="73">
        <f>SUM(J$6:J334)</f>
        <v>1001112.9404178029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35.652999999999999</v>
      </c>
      <c r="W334" s="71">
        <f t="shared" si="76"/>
        <v>1001.1129404178029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35653</v>
      </c>
      <c r="N335" s="73">
        <f>SUM(J$6:J335)</f>
        <v>1001112.9404178029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35.652999999999999</v>
      </c>
      <c r="W335" s="71">
        <f t="shared" si="76"/>
        <v>1001.1129404178029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35653</v>
      </c>
      <c r="N336" s="73">
        <f>SUM(J$6:J336)</f>
        <v>1001112.9404178029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35.652999999999999</v>
      </c>
      <c r="W336" s="71">
        <f t="shared" si="76"/>
        <v>1001.1129404178029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35653</v>
      </c>
      <c r="N337" s="73">
        <f>SUM(J$6:J337)</f>
        <v>1001112.9404178029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35.652999999999999</v>
      </c>
      <c r="W337" s="71">
        <f t="shared" si="76"/>
        <v>1001.1129404178029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35653</v>
      </c>
      <c r="N338" s="73">
        <f>SUM(J$6:J338)</f>
        <v>1001112.9404178029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35.652999999999999</v>
      </c>
      <c r="W338" s="71">
        <f t="shared" si="76"/>
        <v>1001.1129404178029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35653</v>
      </c>
      <c r="N339" s="73">
        <f>SUM(J$6:J339)</f>
        <v>1001112.9404178029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35.652999999999999</v>
      </c>
      <c r="W339" s="71">
        <f t="shared" si="76"/>
        <v>1001.1129404178029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35653</v>
      </c>
      <c r="N340" s="73">
        <f>SUM(J$6:J340)</f>
        <v>1001112.9404178029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35.652999999999999</v>
      </c>
      <c r="W340" s="71">
        <f t="shared" si="76"/>
        <v>1001.1129404178029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35653</v>
      </c>
      <c r="N341" s="73">
        <f>SUM(J$6:J341)</f>
        <v>1001112.9404178029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35.652999999999999</v>
      </c>
      <c r="W341" s="71">
        <f t="shared" si="76"/>
        <v>1001.1129404178029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35653</v>
      </c>
      <c r="N342" s="73">
        <f>SUM(J$6:J342)</f>
        <v>1001112.9404178029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35.652999999999999</v>
      </c>
      <c r="W342" s="71">
        <f t="shared" si="76"/>
        <v>1001.1129404178029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35653</v>
      </c>
      <c r="N343" s="73">
        <f>SUM(J$6:J343)</f>
        <v>1001112.9404178029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35.652999999999999</v>
      </c>
      <c r="W343" s="71">
        <f t="shared" si="76"/>
        <v>1001.1129404178029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35653</v>
      </c>
      <c r="N344" s="73">
        <f>SUM(J$6:J344)</f>
        <v>1001112.9404178029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35.652999999999999</v>
      </c>
      <c r="W344" s="71">
        <f t="shared" si="76"/>
        <v>1001.1129404178029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35653</v>
      </c>
      <c r="N345" s="73">
        <f>SUM(J$6:J345)</f>
        <v>1001112.9404178029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35.652999999999999</v>
      </c>
      <c r="W345" s="71">
        <f t="shared" si="76"/>
        <v>1001.1129404178029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35653</v>
      </c>
      <c r="N346" s="73">
        <f>SUM(J$6:J346)</f>
        <v>1001112.9404178029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35.652999999999999</v>
      </c>
      <c r="W346" s="71">
        <f t="shared" si="76"/>
        <v>1001.1129404178029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35653</v>
      </c>
      <c r="N347" s="73">
        <f>SUM(J$6:J347)</f>
        <v>1001112.9404178029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35.652999999999999</v>
      </c>
      <c r="W347" s="71">
        <f t="shared" si="76"/>
        <v>1001.1129404178029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35653</v>
      </c>
      <c r="N348" s="73">
        <f>SUM(J$6:J348)</f>
        <v>1001112.9404178029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35.652999999999999</v>
      </c>
      <c r="W348" s="71">
        <f t="shared" si="76"/>
        <v>1001.1129404178029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35653</v>
      </c>
      <c r="N349" s="73">
        <f>SUM(J$6:J349)</f>
        <v>1001112.9404178029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35.652999999999999</v>
      </c>
      <c r="W349" s="71">
        <f t="shared" si="76"/>
        <v>1001.1129404178029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35653</v>
      </c>
      <c r="N350" s="73">
        <f>SUM(J$6:J350)</f>
        <v>1001112.9404178029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35.652999999999999</v>
      </c>
      <c r="W350" s="71">
        <f t="shared" si="76"/>
        <v>1001.1129404178029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35653</v>
      </c>
      <c r="N351" s="73">
        <f>SUM(J$6:J351)</f>
        <v>1001112.9404178029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35.652999999999999</v>
      </c>
      <c r="W351" s="71">
        <f t="shared" si="76"/>
        <v>1001.1129404178029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35653</v>
      </c>
      <c r="N352" s="73">
        <f>SUM(J$6:J352)</f>
        <v>1001112.9404178029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35.652999999999999</v>
      </c>
      <c r="W352" s="71">
        <f t="shared" si="76"/>
        <v>1001.1129404178029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35653</v>
      </c>
      <c r="N353" s="73">
        <f>SUM(J$6:J353)</f>
        <v>1001112.9404178029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35.652999999999999</v>
      </c>
      <c r="W353" s="71">
        <f t="shared" si="76"/>
        <v>1001.1129404178029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35653</v>
      </c>
      <c r="N354" s="73">
        <f>SUM(J$6:J354)</f>
        <v>1001112.9404178029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35.652999999999999</v>
      </c>
      <c r="W354" s="71">
        <f t="shared" si="76"/>
        <v>1001.1129404178029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35653</v>
      </c>
      <c r="N355" s="73">
        <f>SUM(J$6:J355)</f>
        <v>1001112.9404178029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35.652999999999999</v>
      </c>
      <c r="W355" s="71">
        <f t="shared" si="76"/>
        <v>1001.1129404178029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35653</v>
      </c>
      <c r="N356" s="73">
        <f>SUM(J$6:J356)</f>
        <v>1001112.9404178029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35.652999999999999</v>
      </c>
      <c r="W356" s="71">
        <f t="shared" si="76"/>
        <v>1001.1129404178029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35653</v>
      </c>
      <c r="N357" s="73">
        <f>SUM(J$6:J357)</f>
        <v>1001112.9404178029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35.652999999999999</v>
      </c>
      <c r="W357" s="71">
        <f t="shared" si="76"/>
        <v>1001.1129404178029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35653</v>
      </c>
      <c r="N358" s="73">
        <f>SUM(J$6:J358)</f>
        <v>1001112.9404178029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35.652999999999999</v>
      </c>
      <c r="W358" s="71">
        <f t="shared" si="76"/>
        <v>1001.1129404178029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35653</v>
      </c>
      <c r="N359" s="73">
        <f>SUM(J$6:J359)</f>
        <v>1001112.9404178029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35.652999999999999</v>
      </c>
      <c r="W359" s="71">
        <f t="shared" si="76"/>
        <v>1001.1129404178029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35653</v>
      </c>
      <c r="N360" s="73">
        <f>SUM(J$6:J360)</f>
        <v>1001112.9404178029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35.652999999999999</v>
      </c>
      <c r="W360" s="71">
        <f t="shared" si="76"/>
        <v>1001.1129404178029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35653</v>
      </c>
      <c r="N361" s="73">
        <f>SUM(J$6:J361)</f>
        <v>1001112.9404178029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35.652999999999999</v>
      </c>
      <c r="W361" s="71">
        <f t="shared" si="76"/>
        <v>1001.1129404178029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35653</v>
      </c>
      <c r="N362" s="73">
        <f>SUM(J$6:J362)</f>
        <v>1001112.9404178029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35.652999999999999</v>
      </c>
      <c r="W362" s="71">
        <f t="shared" si="76"/>
        <v>1001.1129404178029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35653</v>
      </c>
      <c r="N363" s="73">
        <f>SUM(J$6:J363)</f>
        <v>1001112.9404178029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35.652999999999999</v>
      </c>
      <c r="W363" s="71">
        <f t="shared" si="76"/>
        <v>1001.1129404178029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35653</v>
      </c>
      <c r="N364" s="73">
        <f>SUM(J$6:J364)</f>
        <v>1001112.9404178029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35.652999999999999</v>
      </c>
      <c r="W364" s="71">
        <f t="shared" si="76"/>
        <v>1001.1129404178029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35653</v>
      </c>
      <c r="N365" s="73">
        <f>SUM(J$6:J365)</f>
        <v>1001112.9404178029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35.652999999999999</v>
      </c>
      <c r="W365" s="71">
        <f t="shared" si="76"/>
        <v>1001.1129404178029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35653</v>
      </c>
      <c r="N366" s="73">
        <f>SUM(J$6:J366)</f>
        <v>1001112.9404178029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35.652999999999999</v>
      </c>
      <c r="W366" s="71">
        <f t="shared" si="76"/>
        <v>1001.1129404178029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35653</v>
      </c>
      <c r="N367" s="73">
        <f>SUM(J$6:J367)</f>
        <v>1001112.9404178029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35.652999999999999</v>
      </c>
      <c r="W367" s="71">
        <f t="shared" si="76"/>
        <v>1001.1129404178029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35653</v>
      </c>
      <c r="N368" s="73">
        <f>SUM(J$6:J368)</f>
        <v>1001112.9404178029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35.652999999999999</v>
      </c>
      <c r="W368" s="71">
        <f t="shared" si="76"/>
        <v>1001.1129404178029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35653</v>
      </c>
      <c r="N369" s="73">
        <f>SUM(J$6:J369)</f>
        <v>1001112.9404178029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35.652999999999999</v>
      </c>
      <c r="W369" s="71">
        <f t="shared" si="76"/>
        <v>1001.1129404178029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35653</v>
      </c>
      <c r="N370" s="73">
        <f>SUM(J$6:J370)</f>
        <v>1001112.9404178029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35.652999999999999</v>
      </c>
      <c r="W370" s="71">
        <f t="shared" si="76"/>
        <v>1001.1129404178029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35653</v>
      </c>
      <c r="N371" s="73">
        <f>SUM(J$6:J371)</f>
        <v>1001112.9404178029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35.652999999999999</v>
      </c>
      <c r="W371" s="71">
        <f t="shared" si="76"/>
        <v>1001.1129404178029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26884</v>
      </c>
      <c r="P3" s="73">
        <v>1000000</v>
      </c>
      <c r="Q3" s="73"/>
      <c r="R3" s="73">
        <v>1000</v>
      </c>
      <c r="S3" s="62"/>
      <c r="T3" s="82">
        <f>SUM(T6:T371)</f>
        <v>26.884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1</v>
      </c>
      <c r="L303" s="73">
        <f t="shared" si="55"/>
        <v>3695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3.6949999999999998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96486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96358</v>
      </c>
      <c r="N304" s="73">
        <f>SUM(J$6:J304)</f>
        <v>1166780.8700000001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96.486000000000004</v>
      </c>
      <c r="V304" s="71">
        <f t="shared" si="62"/>
        <v>96.358000000000004</v>
      </c>
      <c r="W304" s="71">
        <f t="shared" si="63"/>
        <v>1166.78087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96486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96358</v>
      </c>
      <c r="N305" s="73">
        <f>SUM(J$6:J305)</f>
        <v>1166780.8700000001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96.486000000000004</v>
      </c>
      <c r="V305" s="71">
        <f t="shared" si="62"/>
        <v>96.358000000000004</v>
      </c>
      <c r="W305" s="71">
        <f t="shared" si="63"/>
        <v>1166.78087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96486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96358</v>
      </c>
      <c r="N306" s="73">
        <f>SUM(J$6:J306)</f>
        <v>1166780.8700000001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96.486000000000004</v>
      </c>
      <c r="V306" s="71">
        <f t="shared" si="62"/>
        <v>96.358000000000004</v>
      </c>
      <c r="W306" s="71">
        <f t="shared" si="63"/>
        <v>1166.78087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96486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96358</v>
      </c>
      <c r="N307" s="73">
        <f>SUM(J$6:J307)</f>
        <v>1166780.8700000001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96.486000000000004</v>
      </c>
      <c r="V307" s="71">
        <f t="shared" si="62"/>
        <v>96.358000000000004</v>
      </c>
      <c r="W307" s="71">
        <f t="shared" si="63"/>
        <v>1166.78087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96486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96358</v>
      </c>
      <c r="N308" s="73">
        <f>SUM(J$6:J308)</f>
        <v>1166780.8700000001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96.486000000000004</v>
      </c>
      <c r="V308" s="71">
        <f t="shared" si="62"/>
        <v>96.358000000000004</v>
      </c>
      <c r="W308" s="71">
        <f t="shared" si="63"/>
        <v>1166.78087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96486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96358</v>
      </c>
      <c r="N309" s="73">
        <f>SUM(J$6:J309)</f>
        <v>1166780.8700000001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96.486000000000004</v>
      </c>
      <c r="V309" s="71">
        <f t="shared" si="62"/>
        <v>96.358000000000004</v>
      </c>
      <c r="W309" s="71">
        <f t="shared" si="63"/>
        <v>1166.78087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96358</v>
      </c>
      <c r="N310" s="73">
        <f>SUM(J$6:J310)</f>
        <v>1166780.8700000001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96.358000000000004</v>
      </c>
      <c r="W310" s="71">
        <f t="shared" si="63"/>
        <v>1166.78087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96358</v>
      </c>
      <c r="N311" s="73">
        <f>SUM(J$6:J311)</f>
        <v>1166780.8700000001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96.358000000000004</v>
      </c>
      <c r="W311" s="71">
        <f t="shared" si="63"/>
        <v>1166.78087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96358</v>
      </c>
      <c r="N312" s="73">
        <f>SUM(J$6:J312)</f>
        <v>1166780.8700000001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96.358000000000004</v>
      </c>
      <c r="W312" s="71">
        <f t="shared" si="63"/>
        <v>1166.78087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96358</v>
      </c>
      <c r="N313" s="73">
        <f>SUM(J$6:J313)</f>
        <v>1166780.8700000001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96.358000000000004</v>
      </c>
      <c r="W313" s="71">
        <f t="shared" si="63"/>
        <v>1166.78087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96358</v>
      </c>
      <c r="N314" s="73">
        <f>SUM(J$6:J314)</f>
        <v>1166780.8700000001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96.358000000000004</v>
      </c>
      <c r="W314" s="71">
        <f t="shared" si="63"/>
        <v>1166.78087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96358</v>
      </c>
      <c r="N315" s="73">
        <f>SUM(J$6:J315)</f>
        <v>1166780.8700000001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96.358000000000004</v>
      </c>
      <c r="W315" s="71">
        <f t="shared" si="63"/>
        <v>1166.78087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96358</v>
      </c>
      <c r="N316" s="73">
        <f>SUM(J$6:J316)</f>
        <v>1166780.8700000001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96.358000000000004</v>
      </c>
      <c r="W316" s="71">
        <f t="shared" si="63"/>
        <v>1166.78087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96358</v>
      </c>
      <c r="N317" s="73">
        <f>SUM(J$6:J317)</f>
        <v>1166780.8700000001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96.358000000000004</v>
      </c>
      <c r="W317" s="71">
        <f t="shared" si="63"/>
        <v>1166.78087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96358</v>
      </c>
      <c r="N318" s="73">
        <f>SUM(J$6:J318)</f>
        <v>1166780.8700000001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96.358000000000004</v>
      </c>
      <c r="W318" s="71">
        <f t="shared" si="63"/>
        <v>1166.78087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96358</v>
      </c>
      <c r="N319" s="73">
        <f>SUM(J$6:J319)</f>
        <v>1166780.8700000001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96.358000000000004</v>
      </c>
      <c r="W319" s="71">
        <f t="shared" si="63"/>
        <v>1166.78087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96358</v>
      </c>
      <c r="N320" s="73">
        <f>SUM(J$6:J320)</f>
        <v>1166780.8700000001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96.358000000000004</v>
      </c>
      <c r="W320" s="71">
        <f t="shared" si="63"/>
        <v>1166.78087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96358</v>
      </c>
      <c r="N321" s="73">
        <f>SUM(J$6:J321)</f>
        <v>1166780.8700000001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96.358000000000004</v>
      </c>
      <c r="W321" s="71">
        <f t="shared" si="63"/>
        <v>1166.78087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96358</v>
      </c>
      <c r="N322" s="73">
        <f>SUM(J$6:J322)</f>
        <v>1166780.8700000001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96.358000000000004</v>
      </c>
      <c r="W322" s="71">
        <f t="shared" si="63"/>
        <v>1166.78087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96358</v>
      </c>
      <c r="N323" s="73">
        <f>SUM(J$6:J323)</f>
        <v>1166780.8700000001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96.358000000000004</v>
      </c>
      <c r="W323" s="71">
        <f t="shared" si="63"/>
        <v>1166.78087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96358</v>
      </c>
      <c r="N324" s="73">
        <f>SUM(J$6:J324)</f>
        <v>1166780.8700000001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96.358000000000004</v>
      </c>
      <c r="W324" s="71">
        <f t="shared" si="63"/>
        <v>1166.78087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96358</v>
      </c>
      <c r="N325" s="73">
        <f>SUM(J$6:J325)</f>
        <v>1166780.8700000001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96.358000000000004</v>
      </c>
      <c r="W325" s="71">
        <f t="shared" si="63"/>
        <v>1166.78087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96358</v>
      </c>
      <c r="N326" s="73">
        <f>SUM(J$6:J326)</f>
        <v>1166780.8700000001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96.358000000000004</v>
      </c>
      <c r="W326" s="71">
        <f t="shared" ref="W326:W371" si="76">N326/$R$3</f>
        <v>1166.78087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96358</v>
      </c>
      <c r="N327" s="73">
        <f>SUM(J$6:J327)</f>
        <v>1166780.8700000001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96.358000000000004</v>
      </c>
      <c r="W327" s="71">
        <f t="shared" si="76"/>
        <v>1166.78087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96358</v>
      </c>
      <c r="N328" s="73">
        <f>SUM(J$6:J328)</f>
        <v>1166780.8700000001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96.358000000000004</v>
      </c>
      <c r="W328" s="71">
        <f t="shared" si="76"/>
        <v>1166.78087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96358</v>
      </c>
      <c r="N329" s="73">
        <f>SUM(J$6:J329)</f>
        <v>1166780.8700000001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96.358000000000004</v>
      </c>
      <c r="W329" s="71">
        <f t="shared" si="76"/>
        <v>1166.78087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96358</v>
      </c>
      <c r="N330" s="73">
        <f>SUM(J$6:J330)</f>
        <v>1166780.8700000001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96.358000000000004</v>
      </c>
      <c r="W330" s="71">
        <f t="shared" si="76"/>
        <v>1166.78087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96358</v>
      </c>
      <c r="N331" s="73">
        <f>SUM(J$6:J331)</f>
        <v>1166780.8700000001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96.358000000000004</v>
      </c>
      <c r="W331" s="71">
        <f t="shared" si="76"/>
        <v>1166.78087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96358</v>
      </c>
      <c r="N332" s="73">
        <f>SUM(J$6:J332)</f>
        <v>1166780.8700000001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96.358000000000004</v>
      </c>
      <c r="W332" s="71">
        <f t="shared" si="76"/>
        <v>1166.78087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96358</v>
      </c>
      <c r="N333" s="73">
        <f>SUM(J$6:J333)</f>
        <v>1166780.8700000001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96.358000000000004</v>
      </c>
      <c r="W333" s="71">
        <f t="shared" si="76"/>
        <v>1166.78087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96358</v>
      </c>
      <c r="N334" s="73">
        <f>SUM(J$6:J334)</f>
        <v>1166780.8700000001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96.358000000000004</v>
      </c>
      <c r="W334" s="71">
        <f t="shared" si="76"/>
        <v>1166.78087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96358</v>
      </c>
      <c r="N335" s="73">
        <f>SUM(J$6:J335)</f>
        <v>1166780.8700000001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96.358000000000004</v>
      </c>
      <c r="W335" s="71">
        <f t="shared" si="76"/>
        <v>1166.78087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96358</v>
      </c>
      <c r="N336" s="73">
        <f>SUM(J$6:J336)</f>
        <v>1166780.8700000001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96.358000000000004</v>
      </c>
      <c r="W336" s="71">
        <f t="shared" si="76"/>
        <v>1166.78087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96358</v>
      </c>
      <c r="N337" s="73">
        <f>SUM(J$6:J337)</f>
        <v>1166780.8700000001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96.358000000000004</v>
      </c>
      <c r="W337" s="71">
        <f t="shared" si="76"/>
        <v>1166.78087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96358</v>
      </c>
      <c r="N338" s="73">
        <f>SUM(J$6:J338)</f>
        <v>1166780.8700000001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96.358000000000004</v>
      </c>
      <c r="W338" s="71">
        <f t="shared" si="76"/>
        <v>1166.78087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96358</v>
      </c>
      <c r="N339" s="73">
        <f>SUM(J$6:J339)</f>
        <v>1166780.8700000001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96.358000000000004</v>
      </c>
      <c r="W339" s="71">
        <f t="shared" si="76"/>
        <v>1166.78087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96358</v>
      </c>
      <c r="N340" s="73">
        <f>SUM(J$6:J340)</f>
        <v>1166780.8700000001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96.358000000000004</v>
      </c>
      <c r="W340" s="71">
        <f t="shared" si="76"/>
        <v>1166.78087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96358</v>
      </c>
      <c r="N341" s="73">
        <f>SUM(J$6:J341)</f>
        <v>1166780.8700000001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96.358000000000004</v>
      </c>
      <c r="W341" s="71">
        <f t="shared" si="76"/>
        <v>1166.78087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96358</v>
      </c>
      <c r="N342" s="73">
        <f>SUM(J$6:J342)</f>
        <v>1166780.8700000001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96.358000000000004</v>
      </c>
      <c r="W342" s="71">
        <f t="shared" si="76"/>
        <v>1166.78087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96358</v>
      </c>
      <c r="N343" s="73">
        <f>SUM(J$6:J343)</f>
        <v>1166780.8700000001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96.358000000000004</v>
      </c>
      <c r="W343" s="71">
        <f t="shared" si="76"/>
        <v>1166.78087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96358</v>
      </c>
      <c r="N344" s="73">
        <f>SUM(J$6:J344)</f>
        <v>1166780.8700000001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96.358000000000004</v>
      </c>
      <c r="W344" s="71">
        <f t="shared" si="76"/>
        <v>1166.78087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96358</v>
      </c>
      <c r="N345" s="73">
        <f>SUM(J$6:J345)</f>
        <v>1166780.8700000001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96.358000000000004</v>
      </c>
      <c r="W345" s="71">
        <f t="shared" si="76"/>
        <v>1166.78087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96358</v>
      </c>
      <c r="N346" s="73">
        <f>SUM(J$6:J346)</f>
        <v>1166780.8700000001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96.358000000000004</v>
      </c>
      <c r="W346" s="71">
        <f t="shared" si="76"/>
        <v>1166.78087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96358</v>
      </c>
      <c r="N347" s="73">
        <f>SUM(J$6:J347)</f>
        <v>1166780.8700000001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96.358000000000004</v>
      </c>
      <c r="W347" s="71">
        <f t="shared" si="76"/>
        <v>1166.78087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96358</v>
      </c>
      <c r="N348" s="73">
        <f>SUM(J$6:J348)</f>
        <v>1166780.8700000001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96.358000000000004</v>
      </c>
      <c r="W348" s="71">
        <f t="shared" si="76"/>
        <v>1166.78087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96358</v>
      </c>
      <c r="N349" s="73">
        <f>SUM(J$6:J349)</f>
        <v>1166780.8700000001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96.358000000000004</v>
      </c>
      <c r="W349" s="71">
        <f t="shared" si="76"/>
        <v>1166.78087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96358</v>
      </c>
      <c r="N350" s="73">
        <f>SUM(J$6:J350)</f>
        <v>1166780.8700000001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96.358000000000004</v>
      </c>
      <c r="W350" s="71">
        <f t="shared" si="76"/>
        <v>1166.78087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96358</v>
      </c>
      <c r="N351" s="73">
        <f>SUM(J$6:J351)</f>
        <v>1166780.8700000001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96.358000000000004</v>
      </c>
      <c r="W351" s="71">
        <f t="shared" si="76"/>
        <v>1166.78087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96358</v>
      </c>
      <c r="N352" s="73">
        <f>SUM(J$6:J352)</f>
        <v>1166780.8700000001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96.358000000000004</v>
      </c>
      <c r="W352" s="71">
        <f t="shared" si="76"/>
        <v>1166.78087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96358</v>
      </c>
      <c r="N353" s="73">
        <f>SUM(J$6:J353)</f>
        <v>1166780.8700000001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96.358000000000004</v>
      </c>
      <c r="W353" s="71">
        <f t="shared" si="76"/>
        <v>1166.78087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96358</v>
      </c>
      <c r="N354" s="73">
        <f>SUM(J$6:J354)</f>
        <v>1166780.8700000001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96.358000000000004</v>
      </c>
      <c r="W354" s="71">
        <f t="shared" si="76"/>
        <v>1166.78087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96358</v>
      </c>
      <c r="N355" s="73">
        <f>SUM(J$6:J355)</f>
        <v>1166780.8700000001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96.358000000000004</v>
      </c>
      <c r="W355" s="71">
        <f t="shared" si="76"/>
        <v>1166.78087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96358</v>
      </c>
      <c r="N356" s="73">
        <f>SUM(J$6:J356)</f>
        <v>1166780.8700000001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96.358000000000004</v>
      </c>
      <c r="W356" s="71">
        <f t="shared" si="76"/>
        <v>1166.78087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96358</v>
      </c>
      <c r="N357" s="73">
        <f>SUM(J$6:J357)</f>
        <v>1166780.8700000001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96.358000000000004</v>
      </c>
      <c r="W357" s="71">
        <f t="shared" si="76"/>
        <v>1166.78087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96358</v>
      </c>
      <c r="N358" s="73">
        <f>SUM(J$6:J358)</f>
        <v>1166780.8700000001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96.358000000000004</v>
      </c>
      <c r="W358" s="71">
        <f t="shared" si="76"/>
        <v>1166.78087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96358</v>
      </c>
      <c r="N359" s="73">
        <f>SUM(J$6:J359)</f>
        <v>1166780.8700000001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96.358000000000004</v>
      </c>
      <c r="W359" s="71">
        <f t="shared" si="76"/>
        <v>1166.78087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96358</v>
      </c>
      <c r="N360" s="73">
        <f>SUM(J$6:J360)</f>
        <v>1166780.8700000001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96.358000000000004</v>
      </c>
      <c r="W360" s="71">
        <f t="shared" si="76"/>
        <v>1166.78087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96358</v>
      </c>
      <c r="N361" s="73">
        <f>SUM(J$6:J361)</f>
        <v>1166780.8700000001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96.358000000000004</v>
      </c>
      <c r="W361" s="71">
        <f t="shared" si="76"/>
        <v>1166.78087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96358</v>
      </c>
      <c r="N362" s="73">
        <f>SUM(J$6:J362)</f>
        <v>1166780.8700000001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96.358000000000004</v>
      </c>
      <c r="W362" s="71">
        <f t="shared" si="76"/>
        <v>1166.78087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96358</v>
      </c>
      <c r="N363" s="73">
        <f>SUM(J$6:J363)</f>
        <v>1166780.8700000001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96.358000000000004</v>
      </c>
      <c r="W363" s="71">
        <f t="shared" si="76"/>
        <v>1166.78087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96358</v>
      </c>
      <c r="N364" s="73">
        <f>SUM(J$6:J364)</f>
        <v>1166780.8700000001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96.358000000000004</v>
      </c>
      <c r="W364" s="71">
        <f t="shared" si="76"/>
        <v>1166.78087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96358</v>
      </c>
      <c r="N365" s="73">
        <f>SUM(J$6:J365)</f>
        <v>1166780.8700000001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96.358000000000004</v>
      </c>
      <c r="W365" s="71">
        <f t="shared" si="76"/>
        <v>1166.78087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96358</v>
      </c>
      <c r="N366" s="73">
        <f>SUM(J$6:J366)</f>
        <v>1166780.8700000001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96.358000000000004</v>
      </c>
      <c r="W366" s="71">
        <f t="shared" si="76"/>
        <v>1166.78087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96358</v>
      </c>
      <c r="N367" s="73">
        <f>SUM(J$6:J367)</f>
        <v>1166780.8700000001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96.358000000000004</v>
      </c>
      <c r="W367" s="71">
        <f t="shared" si="76"/>
        <v>1166.78087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96358</v>
      </c>
      <c r="N368" s="73">
        <f>SUM(J$6:J368)</f>
        <v>1166780.8700000001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96.358000000000004</v>
      </c>
      <c r="W368" s="71">
        <f t="shared" si="76"/>
        <v>1166.78087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96358</v>
      </c>
      <c r="N369" s="73">
        <f>SUM(J$6:J369)</f>
        <v>1166780.8700000001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96.358000000000004</v>
      </c>
      <c r="W369" s="71">
        <f t="shared" si="76"/>
        <v>1166.78087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96358</v>
      </c>
      <c r="N370" s="73">
        <f>SUM(J$6:J370)</f>
        <v>1166780.8700000001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96.358000000000004</v>
      </c>
      <c r="W370" s="71">
        <f t="shared" si="76"/>
        <v>1166.78087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96358</v>
      </c>
      <c r="N371" s="73">
        <f>SUM(J$6:J371)</f>
        <v>1166780.8700000001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96.358000000000004</v>
      </c>
      <c r="W371" s="71">
        <f t="shared" si="76"/>
        <v>1166.78087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120752</v>
      </c>
      <c r="P3" s="73">
        <v>1000000</v>
      </c>
      <c r="Q3" s="73"/>
      <c r="R3" s="73">
        <v>1000</v>
      </c>
      <c r="S3" s="62"/>
      <c r="T3" s="82">
        <f>SUM(T6:T371)</f>
        <v>120.752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1</v>
      </c>
      <c r="L303" s="73">
        <f t="shared" si="55"/>
        <v>113774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113.774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119215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121530</v>
      </c>
      <c r="N304" s="73">
        <f>SUM(J$6:J304)</f>
        <v>-92224.050000000047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119.215</v>
      </c>
      <c r="V304" s="71">
        <f t="shared" si="62"/>
        <v>121.53</v>
      </c>
      <c r="W304" s="71">
        <f t="shared" si="63"/>
        <v>-92.224050000000048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119215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121530</v>
      </c>
      <c r="N305" s="73">
        <f>SUM(J$6:J305)</f>
        <v>-92224.050000000047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119.215</v>
      </c>
      <c r="V305" s="71">
        <f t="shared" si="62"/>
        <v>121.53</v>
      </c>
      <c r="W305" s="71">
        <f t="shared" si="63"/>
        <v>-92.224050000000048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119215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121530</v>
      </c>
      <c r="N306" s="73">
        <f>SUM(J$6:J306)</f>
        <v>-92224.050000000047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119.215</v>
      </c>
      <c r="V306" s="71">
        <f t="shared" si="62"/>
        <v>121.53</v>
      </c>
      <c r="W306" s="71">
        <f t="shared" si="63"/>
        <v>-92.224050000000048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119215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121530</v>
      </c>
      <c r="N307" s="73">
        <f>SUM(J$6:J307)</f>
        <v>-92224.050000000047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119.215</v>
      </c>
      <c r="V307" s="71">
        <f t="shared" si="62"/>
        <v>121.53</v>
      </c>
      <c r="W307" s="71">
        <f t="shared" si="63"/>
        <v>-92.224050000000048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119215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121530</v>
      </c>
      <c r="N308" s="73">
        <f>SUM(J$6:J308)</f>
        <v>-92224.050000000047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119.215</v>
      </c>
      <c r="V308" s="71">
        <f t="shared" si="62"/>
        <v>121.53</v>
      </c>
      <c r="W308" s="71">
        <f t="shared" si="63"/>
        <v>-92.224050000000048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119215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121530</v>
      </c>
      <c r="N309" s="73">
        <f>SUM(J$6:J309)</f>
        <v>-92224.050000000047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119.215</v>
      </c>
      <c r="V309" s="71">
        <f t="shared" si="62"/>
        <v>121.53</v>
      </c>
      <c r="W309" s="71">
        <f t="shared" si="63"/>
        <v>-92.224050000000048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121530</v>
      </c>
      <c r="N310" s="73">
        <f>SUM(J$6:J310)</f>
        <v>-92224.050000000047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121.53</v>
      </c>
      <c r="W310" s="71">
        <f t="shared" si="63"/>
        <v>-92.224050000000048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121530</v>
      </c>
      <c r="N311" s="73">
        <f>SUM(J$6:J311)</f>
        <v>-92224.050000000047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121.53</v>
      </c>
      <c r="W311" s="71">
        <f t="shared" si="63"/>
        <v>-92.224050000000048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121530</v>
      </c>
      <c r="N312" s="73">
        <f>SUM(J$6:J312)</f>
        <v>-92224.050000000047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121.53</v>
      </c>
      <c r="W312" s="71">
        <f t="shared" si="63"/>
        <v>-92.224050000000048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121530</v>
      </c>
      <c r="N313" s="73">
        <f>SUM(J$6:J313)</f>
        <v>-92224.050000000047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121.53</v>
      </c>
      <c r="W313" s="71">
        <f t="shared" si="63"/>
        <v>-92.224050000000048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121530</v>
      </c>
      <c r="N314" s="73">
        <f>SUM(J$6:J314)</f>
        <v>-92224.050000000047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121.53</v>
      </c>
      <c r="W314" s="71">
        <f t="shared" si="63"/>
        <v>-92.224050000000048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121530</v>
      </c>
      <c r="N315" s="73">
        <f>SUM(J$6:J315)</f>
        <v>-92224.050000000047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121.53</v>
      </c>
      <c r="W315" s="71">
        <f t="shared" si="63"/>
        <v>-92.224050000000048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121530</v>
      </c>
      <c r="N316" s="73">
        <f>SUM(J$6:J316)</f>
        <v>-92224.050000000047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121.53</v>
      </c>
      <c r="W316" s="71">
        <f t="shared" si="63"/>
        <v>-92.224050000000048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121530</v>
      </c>
      <c r="N317" s="73">
        <f>SUM(J$6:J317)</f>
        <v>-92224.050000000047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121.53</v>
      </c>
      <c r="W317" s="71">
        <f t="shared" si="63"/>
        <v>-92.224050000000048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121530</v>
      </c>
      <c r="N318" s="73">
        <f>SUM(J$6:J318)</f>
        <v>-92224.050000000047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121.53</v>
      </c>
      <c r="W318" s="71">
        <f t="shared" si="63"/>
        <v>-92.224050000000048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121530</v>
      </c>
      <c r="N319" s="73">
        <f>SUM(J$6:J319)</f>
        <v>-92224.050000000047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121.53</v>
      </c>
      <c r="W319" s="71">
        <f t="shared" si="63"/>
        <v>-92.224050000000048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121530</v>
      </c>
      <c r="N320" s="73">
        <f>SUM(J$6:J320)</f>
        <v>-92224.050000000047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121.53</v>
      </c>
      <c r="W320" s="71">
        <f t="shared" si="63"/>
        <v>-92.224050000000048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121530</v>
      </c>
      <c r="N321" s="73">
        <f>SUM(J$6:J321)</f>
        <v>-92224.050000000047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121.53</v>
      </c>
      <c r="W321" s="71">
        <f t="shared" si="63"/>
        <v>-92.224050000000048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121530</v>
      </c>
      <c r="N322" s="73">
        <f>SUM(J$6:J322)</f>
        <v>-92224.050000000047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121.53</v>
      </c>
      <c r="W322" s="71">
        <f t="shared" si="63"/>
        <v>-92.224050000000048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121530</v>
      </c>
      <c r="N323" s="73">
        <f>SUM(J$6:J323)</f>
        <v>-92224.050000000047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121.53</v>
      </c>
      <c r="W323" s="71">
        <f t="shared" si="63"/>
        <v>-92.224050000000048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121530</v>
      </c>
      <c r="N324" s="73">
        <f>SUM(J$6:J324)</f>
        <v>-92224.050000000047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121.53</v>
      </c>
      <c r="W324" s="71">
        <f t="shared" si="63"/>
        <v>-92.224050000000048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121530</v>
      </c>
      <c r="N325" s="73">
        <f>SUM(J$6:J325)</f>
        <v>-92224.050000000047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121.53</v>
      </c>
      <c r="W325" s="71">
        <f t="shared" si="63"/>
        <v>-92.224050000000048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121530</v>
      </c>
      <c r="N326" s="73">
        <f>SUM(J$6:J326)</f>
        <v>-92224.050000000047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121.53</v>
      </c>
      <c r="W326" s="71">
        <f t="shared" ref="W326:W371" si="76">N326/$R$3</f>
        <v>-92.224050000000048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121530</v>
      </c>
      <c r="N327" s="73">
        <f>SUM(J$6:J327)</f>
        <v>-92224.050000000047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121.53</v>
      </c>
      <c r="W327" s="71">
        <f t="shared" si="76"/>
        <v>-92.224050000000048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121530</v>
      </c>
      <c r="N328" s="73">
        <f>SUM(J$6:J328)</f>
        <v>-92224.050000000047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121.53</v>
      </c>
      <c r="W328" s="71">
        <f t="shared" si="76"/>
        <v>-92.224050000000048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121530</v>
      </c>
      <c r="N329" s="73">
        <f>SUM(J$6:J329)</f>
        <v>-92224.050000000047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121.53</v>
      </c>
      <c r="W329" s="71">
        <f t="shared" si="76"/>
        <v>-92.224050000000048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121530</v>
      </c>
      <c r="N330" s="73">
        <f>SUM(J$6:J330)</f>
        <v>-92224.050000000047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121.53</v>
      </c>
      <c r="W330" s="71">
        <f t="shared" si="76"/>
        <v>-92.224050000000048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121530</v>
      </c>
      <c r="N331" s="73">
        <f>SUM(J$6:J331)</f>
        <v>-92224.050000000047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121.53</v>
      </c>
      <c r="W331" s="71">
        <f t="shared" si="76"/>
        <v>-92.224050000000048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121530</v>
      </c>
      <c r="N332" s="73">
        <f>SUM(J$6:J332)</f>
        <v>-92224.050000000047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121.53</v>
      </c>
      <c r="W332" s="71">
        <f t="shared" si="76"/>
        <v>-92.224050000000048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121530</v>
      </c>
      <c r="N333" s="73">
        <f>SUM(J$6:J333)</f>
        <v>-92224.050000000047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121.53</v>
      </c>
      <c r="W333" s="71">
        <f t="shared" si="76"/>
        <v>-92.224050000000048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121530</v>
      </c>
      <c r="N334" s="73">
        <f>SUM(J$6:J334)</f>
        <v>-92224.050000000047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121.53</v>
      </c>
      <c r="W334" s="71">
        <f t="shared" si="76"/>
        <v>-92.224050000000048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121530</v>
      </c>
      <c r="N335" s="73">
        <f>SUM(J$6:J335)</f>
        <v>-92224.050000000047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121.53</v>
      </c>
      <c r="W335" s="71">
        <f t="shared" si="76"/>
        <v>-92.224050000000048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121530</v>
      </c>
      <c r="N336" s="73">
        <f>SUM(J$6:J336)</f>
        <v>-92224.050000000047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121.53</v>
      </c>
      <c r="W336" s="71">
        <f t="shared" si="76"/>
        <v>-92.224050000000048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121530</v>
      </c>
      <c r="N337" s="73">
        <f>SUM(J$6:J337)</f>
        <v>-92224.050000000047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121.53</v>
      </c>
      <c r="W337" s="71">
        <f t="shared" si="76"/>
        <v>-92.224050000000048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121530</v>
      </c>
      <c r="N338" s="73">
        <f>SUM(J$6:J338)</f>
        <v>-92224.050000000047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121.53</v>
      </c>
      <c r="W338" s="71">
        <f t="shared" si="76"/>
        <v>-92.224050000000048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121530</v>
      </c>
      <c r="N339" s="73">
        <f>SUM(J$6:J339)</f>
        <v>-92224.050000000047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121.53</v>
      </c>
      <c r="W339" s="71">
        <f t="shared" si="76"/>
        <v>-92.224050000000048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121530</v>
      </c>
      <c r="N340" s="73">
        <f>SUM(J$6:J340)</f>
        <v>-92224.050000000047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121.53</v>
      </c>
      <c r="W340" s="71">
        <f t="shared" si="76"/>
        <v>-92.224050000000048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121530</v>
      </c>
      <c r="N341" s="73">
        <f>SUM(J$6:J341)</f>
        <v>-92224.050000000047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121.53</v>
      </c>
      <c r="W341" s="71">
        <f t="shared" si="76"/>
        <v>-92.224050000000048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121530</v>
      </c>
      <c r="N342" s="73">
        <f>SUM(J$6:J342)</f>
        <v>-92224.050000000047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121.53</v>
      </c>
      <c r="W342" s="71">
        <f t="shared" si="76"/>
        <v>-92.224050000000048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121530</v>
      </c>
      <c r="N343" s="73">
        <f>SUM(J$6:J343)</f>
        <v>-92224.050000000047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121.53</v>
      </c>
      <c r="W343" s="71">
        <f t="shared" si="76"/>
        <v>-92.224050000000048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121530</v>
      </c>
      <c r="N344" s="73">
        <f>SUM(J$6:J344)</f>
        <v>-92224.050000000047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121.53</v>
      </c>
      <c r="W344" s="71">
        <f t="shared" si="76"/>
        <v>-92.224050000000048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121530</v>
      </c>
      <c r="N345" s="73">
        <f>SUM(J$6:J345)</f>
        <v>-92224.050000000047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121.53</v>
      </c>
      <c r="W345" s="71">
        <f t="shared" si="76"/>
        <v>-92.224050000000048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121530</v>
      </c>
      <c r="N346" s="73">
        <f>SUM(J$6:J346)</f>
        <v>-92224.050000000047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121.53</v>
      </c>
      <c r="W346" s="71">
        <f t="shared" si="76"/>
        <v>-92.224050000000048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121530</v>
      </c>
      <c r="N347" s="73">
        <f>SUM(J$6:J347)</f>
        <v>-92224.050000000047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121.53</v>
      </c>
      <c r="W347" s="71">
        <f t="shared" si="76"/>
        <v>-92.224050000000048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121530</v>
      </c>
      <c r="N348" s="73">
        <f>SUM(J$6:J348)</f>
        <v>-92224.050000000047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121.53</v>
      </c>
      <c r="W348" s="71">
        <f t="shared" si="76"/>
        <v>-92.224050000000048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121530</v>
      </c>
      <c r="N349" s="73">
        <f>SUM(J$6:J349)</f>
        <v>-92224.050000000047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121.53</v>
      </c>
      <c r="W349" s="71">
        <f t="shared" si="76"/>
        <v>-92.224050000000048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121530</v>
      </c>
      <c r="N350" s="73">
        <f>SUM(J$6:J350)</f>
        <v>-92224.050000000047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121.53</v>
      </c>
      <c r="W350" s="71">
        <f t="shared" si="76"/>
        <v>-92.224050000000048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121530</v>
      </c>
      <c r="N351" s="73">
        <f>SUM(J$6:J351)</f>
        <v>-92224.050000000047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121.53</v>
      </c>
      <c r="W351" s="71">
        <f t="shared" si="76"/>
        <v>-92.224050000000048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121530</v>
      </c>
      <c r="N352" s="73">
        <f>SUM(J$6:J352)</f>
        <v>-92224.050000000047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121.53</v>
      </c>
      <c r="W352" s="71">
        <f t="shared" si="76"/>
        <v>-92.224050000000048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121530</v>
      </c>
      <c r="N353" s="73">
        <f>SUM(J$6:J353)</f>
        <v>-92224.050000000047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121.53</v>
      </c>
      <c r="W353" s="71">
        <f t="shared" si="76"/>
        <v>-92.224050000000048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121530</v>
      </c>
      <c r="N354" s="73">
        <f>SUM(J$6:J354)</f>
        <v>-92224.050000000047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121.53</v>
      </c>
      <c r="W354" s="71">
        <f t="shared" si="76"/>
        <v>-92.224050000000048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121530</v>
      </c>
      <c r="N355" s="73">
        <f>SUM(J$6:J355)</f>
        <v>-92224.050000000047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121.53</v>
      </c>
      <c r="W355" s="71">
        <f t="shared" si="76"/>
        <v>-92.224050000000048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121530</v>
      </c>
      <c r="N356" s="73">
        <f>SUM(J$6:J356)</f>
        <v>-92224.050000000047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121.53</v>
      </c>
      <c r="W356" s="71">
        <f t="shared" si="76"/>
        <v>-92.224050000000048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121530</v>
      </c>
      <c r="N357" s="73">
        <f>SUM(J$6:J357)</f>
        <v>-92224.050000000047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121.53</v>
      </c>
      <c r="W357" s="71">
        <f t="shared" si="76"/>
        <v>-92.224050000000048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121530</v>
      </c>
      <c r="N358" s="73">
        <f>SUM(J$6:J358)</f>
        <v>-92224.050000000047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121.53</v>
      </c>
      <c r="W358" s="71">
        <f t="shared" si="76"/>
        <v>-92.224050000000048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121530</v>
      </c>
      <c r="N359" s="73">
        <f>SUM(J$6:J359)</f>
        <v>-92224.050000000047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121.53</v>
      </c>
      <c r="W359" s="71">
        <f t="shared" si="76"/>
        <v>-92.224050000000048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121530</v>
      </c>
      <c r="N360" s="73">
        <f>SUM(J$6:J360)</f>
        <v>-92224.050000000047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121.53</v>
      </c>
      <c r="W360" s="71">
        <f t="shared" si="76"/>
        <v>-92.224050000000048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121530</v>
      </c>
      <c r="N361" s="73">
        <f>SUM(J$6:J361)</f>
        <v>-92224.050000000047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121.53</v>
      </c>
      <c r="W361" s="71">
        <f t="shared" si="76"/>
        <v>-92.224050000000048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121530</v>
      </c>
      <c r="N362" s="73">
        <f>SUM(J$6:J362)</f>
        <v>-92224.050000000047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121.53</v>
      </c>
      <c r="W362" s="71">
        <f t="shared" si="76"/>
        <v>-92.224050000000048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121530</v>
      </c>
      <c r="N363" s="73">
        <f>SUM(J$6:J363)</f>
        <v>-92224.050000000047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121.53</v>
      </c>
      <c r="W363" s="71">
        <f t="shared" si="76"/>
        <v>-92.224050000000048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121530</v>
      </c>
      <c r="N364" s="73">
        <f>SUM(J$6:J364)</f>
        <v>-92224.050000000047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121.53</v>
      </c>
      <c r="W364" s="71">
        <f t="shared" si="76"/>
        <v>-92.224050000000048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121530</v>
      </c>
      <c r="N365" s="73">
        <f>SUM(J$6:J365)</f>
        <v>-92224.050000000047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121.53</v>
      </c>
      <c r="W365" s="71">
        <f t="shared" si="76"/>
        <v>-92.224050000000048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121530</v>
      </c>
      <c r="N366" s="73">
        <f>SUM(J$6:J366)</f>
        <v>-92224.050000000047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121.53</v>
      </c>
      <c r="W366" s="71">
        <f t="shared" si="76"/>
        <v>-92.224050000000048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121530</v>
      </c>
      <c r="N367" s="73">
        <f>SUM(J$6:J367)</f>
        <v>-92224.050000000047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121.53</v>
      </c>
      <c r="W367" s="71">
        <f t="shared" si="76"/>
        <v>-92.224050000000048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121530</v>
      </c>
      <c r="N368" s="73">
        <f>SUM(J$6:J368)</f>
        <v>-92224.050000000047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121.53</v>
      </c>
      <c r="W368" s="71">
        <f t="shared" si="76"/>
        <v>-92.224050000000048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121530</v>
      </c>
      <c r="N369" s="73">
        <f>SUM(J$6:J369)</f>
        <v>-92224.050000000047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121.53</v>
      </c>
      <c r="W369" s="71">
        <f t="shared" si="76"/>
        <v>-92.224050000000048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121530</v>
      </c>
      <c r="N370" s="73">
        <f>SUM(J$6:J370)</f>
        <v>-92224.050000000047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121.53</v>
      </c>
      <c r="W370" s="71">
        <f t="shared" si="76"/>
        <v>-92.224050000000048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121530</v>
      </c>
      <c r="N371" s="73">
        <f>SUM(J$6:J371)</f>
        <v>-92224.050000000047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121.53</v>
      </c>
      <c r="W371" s="71">
        <f t="shared" si="76"/>
        <v>-92.224050000000048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77" workbookViewId="0">
      <selection activeCell="G304" sqref="G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-125504</v>
      </c>
      <c r="P3" s="73">
        <v>1000000</v>
      </c>
      <c r="Q3" s="73"/>
      <c r="R3" s="73">
        <v>1000</v>
      </c>
      <c r="S3" s="62"/>
      <c r="T3" s="82">
        <f>SUM(T6:T371)</f>
        <v>-125.504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1</v>
      </c>
      <c r="L303" s="73">
        <f t="shared" si="55"/>
        <v>-125504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-125.504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-125504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-125504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-125504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-125504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-65719.63</v>
      </c>
      <c r="P3" s="73">
        <v>1000000</v>
      </c>
      <c r="Q3" s="73"/>
      <c r="R3" s="73">
        <v>1000</v>
      </c>
      <c r="S3" s="62"/>
      <c r="T3" s="82">
        <f>SUM(T6:T371)</f>
        <v>-65.719629999999995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1</v>
      </c>
      <c r="L303" s="73">
        <f t="shared" si="55"/>
        <v>-65672.63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-65.672629999999998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-52867.630000000005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-52867.630000000005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-52867.630000000005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-52.867630000000005</v>
      </c>
      <c r="V307" s="71">
        <f t="shared" si="62"/>
        <v>-52.867630000000005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-52867.630000000005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-52867.630000000005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-52.867630000000005</v>
      </c>
      <c r="V308" s="71">
        <f t="shared" si="62"/>
        <v>-52.867630000000005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-52867.630000000005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-52867.630000000005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-52.867630000000005</v>
      </c>
      <c r="V309" s="71">
        <f t="shared" si="62"/>
        <v>-52.867630000000005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-52867.630000000005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-52.867630000000005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-52867.630000000005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-52.867630000000005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-52867.630000000005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-52.867630000000005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-52867.630000000005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-52.867630000000005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-52867.630000000005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-52.867630000000005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-52867.630000000005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-52.867630000000005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-52867.630000000005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-52.867630000000005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-52867.630000000005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-52.867630000000005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-52867.630000000005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-52.867630000000005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-52867.630000000005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-52.867630000000005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-52867.630000000005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-52.867630000000005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-52867.630000000005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-52.867630000000005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-52867.630000000005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-52.867630000000005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-52867.630000000005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-52.867630000000005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-52867.630000000005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-52.867630000000005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-52867.630000000005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-52.867630000000005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-52867.630000000005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-52.867630000000005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-52867.630000000005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-52.867630000000005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-52867.630000000005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-52.867630000000005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-52867.630000000005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-52.867630000000005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-52867.630000000005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-52.867630000000005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-52867.630000000005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-52.867630000000005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-52867.630000000005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-52.867630000000005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-52867.630000000005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-52.867630000000005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-52867.630000000005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-52.867630000000005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-52867.630000000005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-52.867630000000005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-52867.630000000005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-52.867630000000005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-52867.630000000005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-52.867630000000005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-52867.630000000005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-52.867630000000005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-52867.630000000005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-52.867630000000005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-52867.630000000005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-52.867630000000005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-52867.630000000005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-52.867630000000005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-52867.630000000005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-52.867630000000005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-52867.630000000005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-52.867630000000005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-52867.630000000005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-52.867630000000005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-52867.630000000005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-52.867630000000005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-52867.630000000005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-52.867630000000005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-52867.630000000005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-52.867630000000005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-52867.630000000005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-52.867630000000005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-52867.630000000005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-52.867630000000005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-52867.630000000005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-52.867630000000005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-52867.630000000005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-52.867630000000005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-52867.630000000005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-52.867630000000005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-52867.630000000005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-52.867630000000005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-52867.630000000005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-52.867630000000005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-52867.630000000005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-52.867630000000005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-52867.630000000005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-52.867630000000005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-52867.630000000005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-52.867630000000005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-52867.630000000005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-52.867630000000005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-52867.630000000005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-52.867630000000005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-52867.630000000005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-52.867630000000005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-52867.630000000005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-52.867630000000005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-52867.630000000005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-52.867630000000005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-52867.630000000005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-52.867630000000005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-52867.630000000005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-52.867630000000005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-52867.630000000005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-52.867630000000005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-52867.630000000005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-52.867630000000005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-52867.630000000005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-52.867630000000005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-52867.630000000005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-52.867630000000005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-52867.630000000005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-52.867630000000005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-52867.630000000005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-52.867630000000005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-52867.630000000005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-52.867630000000005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37183</v>
      </c>
    </row>
    <row r="3" spans="1:23">
      <c r="G3" s="145"/>
      <c r="K3" s="75">
        <f>Summary!B8</f>
        <v>37189</v>
      </c>
      <c r="L3" s="83">
        <f>SUM(L6:L371)</f>
        <v>105428.64999999979</v>
      </c>
      <c r="P3" s="73">
        <v>1000000</v>
      </c>
      <c r="Q3" s="73"/>
      <c r="R3" s="73">
        <v>1000</v>
      </c>
      <c r="S3" s="62"/>
      <c r="T3" s="82">
        <f>SUM(T6:T371)</f>
        <v>105.42864999999979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1</v>
      </c>
      <c r="L303" s="73">
        <f t="shared" si="55"/>
        <v>59429.949999999721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59.429949999999721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-774937.54349698965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-791437.99405680841</v>
      </c>
      <c r="N304" s="73">
        <f>SUM(J$6:J304)</f>
        <v>21880106.288972821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-774.93754349698963</v>
      </c>
      <c r="V304" s="71">
        <f t="shared" si="62"/>
        <v>-791.43799405680841</v>
      </c>
      <c r="W304" s="71">
        <f t="shared" si="63"/>
        <v>21880.10628897282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-774937.54349698965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-791437.99405680841</v>
      </c>
      <c r="N305" s="73">
        <f>SUM(J$6:J305)</f>
        <v>21880106.288972821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-774.93754349698963</v>
      </c>
      <c r="V305" s="71">
        <f t="shared" si="62"/>
        <v>-791.43799405680841</v>
      </c>
      <c r="W305" s="71">
        <f t="shared" si="63"/>
        <v>21880.10628897282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-774937.54349698965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-791437.99405680841</v>
      </c>
      <c r="N306" s="73">
        <f>SUM(J$6:J306)</f>
        <v>21880106.288972821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-774.93754349698963</v>
      </c>
      <c r="V306" s="71">
        <f t="shared" si="62"/>
        <v>-791.43799405680841</v>
      </c>
      <c r="W306" s="71">
        <f t="shared" si="63"/>
        <v>21880.10628897282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-774937.54349698965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-791437.99405680841</v>
      </c>
      <c r="N307" s="73">
        <f>SUM(J$6:J307)</f>
        <v>21880106.288972821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-774.93754349698963</v>
      </c>
      <c r="V307" s="71">
        <f t="shared" si="62"/>
        <v>-791.43799405680841</v>
      </c>
      <c r="W307" s="71">
        <f t="shared" si="63"/>
        <v>21880.10628897282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-774937.54349698965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-791437.99405680841</v>
      </c>
      <c r="N308" s="73">
        <f>SUM(J$6:J308)</f>
        <v>21880106.288972821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-774.93754349698963</v>
      </c>
      <c r="V308" s="71">
        <f t="shared" si="62"/>
        <v>-791.43799405680841</v>
      </c>
      <c r="W308" s="71">
        <f t="shared" si="63"/>
        <v>21880.10628897282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-774937.54349698965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-791437.99405680841</v>
      </c>
      <c r="N309" s="73">
        <f>SUM(J$6:J309)</f>
        <v>21880106.288972821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-774.93754349698963</v>
      </c>
      <c r="V309" s="71">
        <f t="shared" si="62"/>
        <v>-791.43799405680841</v>
      </c>
      <c r="W309" s="71">
        <f t="shared" si="63"/>
        <v>21880.10628897282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-791437.99405680841</v>
      </c>
      <c r="N310" s="73">
        <f>SUM(J$6:J310)</f>
        <v>21880106.288972821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-791.43799405680841</v>
      </c>
      <c r="W310" s="71">
        <f t="shared" si="63"/>
        <v>21880.10628897282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-791437.99405680841</v>
      </c>
      <c r="N311" s="73">
        <f>SUM(J$6:J311)</f>
        <v>21880106.288972821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-791.43799405680841</v>
      </c>
      <c r="W311" s="71">
        <f t="shared" si="63"/>
        <v>21880.10628897282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-791437.99405680841</v>
      </c>
      <c r="N312" s="73">
        <f>SUM(J$6:J312)</f>
        <v>21880106.288972821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-791.43799405680841</v>
      </c>
      <c r="W312" s="71">
        <f t="shared" si="63"/>
        <v>21880.10628897282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-791437.99405680841</v>
      </c>
      <c r="N313" s="73">
        <f>SUM(J$6:J313)</f>
        <v>21880106.288972821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-791.43799405680841</v>
      </c>
      <c r="W313" s="71">
        <f t="shared" si="63"/>
        <v>21880.10628897282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-791437.99405680841</v>
      </c>
      <c r="N314" s="73">
        <f>SUM(J$6:J314)</f>
        <v>21880106.288972821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-791.43799405680841</v>
      </c>
      <c r="W314" s="71">
        <f t="shared" si="63"/>
        <v>21880.10628897282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-791437.99405680841</v>
      </c>
      <c r="N315" s="73">
        <f>SUM(J$6:J315)</f>
        <v>21880106.288972821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-791.43799405680841</v>
      </c>
      <c r="W315" s="71">
        <f t="shared" si="63"/>
        <v>21880.10628897282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-791437.99405680841</v>
      </c>
      <c r="N316" s="73">
        <f>SUM(J$6:J316)</f>
        <v>21880106.288972821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-791.43799405680841</v>
      </c>
      <c r="W316" s="71">
        <f t="shared" si="63"/>
        <v>21880.10628897282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-791437.99405680841</v>
      </c>
      <c r="N317" s="73">
        <f>SUM(J$6:J317)</f>
        <v>21880106.288972821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-791.43799405680841</v>
      </c>
      <c r="W317" s="71">
        <f t="shared" si="63"/>
        <v>21880.10628897282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-791437.99405680841</v>
      </c>
      <c r="N318" s="73">
        <f>SUM(J$6:J318)</f>
        <v>21880106.288972821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-791.43799405680841</v>
      </c>
      <c r="W318" s="71">
        <f t="shared" si="63"/>
        <v>21880.10628897282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-791437.99405680841</v>
      </c>
      <c r="N319" s="73">
        <f>SUM(J$6:J319)</f>
        <v>21880106.288972821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-791.43799405680841</v>
      </c>
      <c r="W319" s="71">
        <f t="shared" si="63"/>
        <v>21880.10628897282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-791437.99405680841</v>
      </c>
      <c r="N320" s="73">
        <f>SUM(J$6:J320)</f>
        <v>21880106.288972821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-791.43799405680841</v>
      </c>
      <c r="W320" s="71">
        <f t="shared" si="63"/>
        <v>21880.10628897282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-791437.99405680841</v>
      </c>
      <c r="N321" s="73">
        <f>SUM(J$6:J321)</f>
        <v>21880106.288972821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-791.43799405680841</v>
      </c>
      <c r="W321" s="71">
        <f t="shared" si="63"/>
        <v>21880.10628897282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-791437.99405680841</v>
      </c>
      <c r="N322" s="73">
        <f>SUM(J$6:J322)</f>
        <v>21880106.288972821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-791.43799405680841</v>
      </c>
      <c r="W322" s="71">
        <f t="shared" si="63"/>
        <v>21880.10628897282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-791437.99405680841</v>
      </c>
      <c r="N323" s="73">
        <f>SUM(J$6:J323)</f>
        <v>21880106.288972821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-791.43799405680841</v>
      </c>
      <c r="W323" s="71">
        <f t="shared" si="63"/>
        <v>21880.10628897282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-791437.99405680841</v>
      </c>
      <c r="N324" s="73">
        <f>SUM(J$6:J324)</f>
        <v>21880106.288972821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-791.43799405680841</v>
      </c>
      <c r="W324" s="71">
        <f t="shared" si="63"/>
        <v>21880.10628897282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-791437.99405680841</v>
      </c>
      <c r="N325" s="73">
        <f>SUM(J$6:J325)</f>
        <v>21880106.288972821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-791.43799405680841</v>
      </c>
      <c r="W325" s="71">
        <f t="shared" si="63"/>
        <v>21880.10628897282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-791437.99405680841</v>
      </c>
      <c r="N326" s="73">
        <f>SUM(J$6:J326)</f>
        <v>21880106.288972821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-791.43799405680841</v>
      </c>
      <c r="W326" s="71">
        <f t="shared" ref="W326:W371" si="76">N326/$R$3</f>
        <v>21880.10628897282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-791437.99405680841</v>
      </c>
      <c r="N327" s="73">
        <f>SUM(J$6:J327)</f>
        <v>21880106.288972821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-791.43799405680841</v>
      </c>
      <c r="W327" s="71">
        <f t="shared" si="76"/>
        <v>21880.10628897282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-791437.99405680841</v>
      </c>
      <c r="N328" s="73">
        <f>SUM(J$6:J328)</f>
        <v>21880106.288972821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-791.43799405680841</v>
      </c>
      <c r="W328" s="71">
        <f t="shared" si="76"/>
        <v>21880.10628897282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-791437.99405680841</v>
      </c>
      <c r="N329" s="73">
        <f>SUM(J$6:J329)</f>
        <v>21880106.288972821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-791.43799405680841</v>
      </c>
      <c r="W329" s="71">
        <f t="shared" si="76"/>
        <v>21880.10628897282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-791437.99405680841</v>
      </c>
      <c r="N330" s="73">
        <f>SUM(J$6:J330)</f>
        <v>21880106.288972821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-791.43799405680841</v>
      </c>
      <c r="W330" s="71">
        <f t="shared" si="76"/>
        <v>21880.10628897282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-791437.99405680841</v>
      </c>
      <c r="N331" s="73">
        <f>SUM(J$6:J331)</f>
        <v>21880106.288972821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-791.43799405680841</v>
      </c>
      <c r="W331" s="71">
        <f t="shared" si="76"/>
        <v>21880.10628897282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-791437.99405680841</v>
      </c>
      <c r="N332" s="73">
        <f>SUM(J$6:J332)</f>
        <v>21880106.288972821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-791.43799405680841</v>
      </c>
      <c r="W332" s="71">
        <f t="shared" si="76"/>
        <v>21880.10628897282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-791437.99405680841</v>
      </c>
      <c r="N333" s="73">
        <f>SUM(J$6:J333)</f>
        <v>21880106.288972821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-791.43799405680841</v>
      </c>
      <c r="W333" s="71">
        <f t="shared" si="76"/>
        <v>21880.10628897282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-791437.99405680841</v>
      </c>
      <c r="N334" s="73">
        <f>SUM(J$6:J334)</f>
        <v>21880106.288972821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-791.43799405680841</v>
      </c>
      <c r="W334" s="71">
        <f t="shared" si="76"/>
        <v>21880.10628897282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-791437.99405680841</v>
      </c>
      <c r="N335" s="73">
        <f>SUM(J$6:J335)</f>
        <v>21880106.288972821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-791.43799405680841</v>
      </c>
      <c r="W335" s="71">
        <f t="shared" si="76"/>
        <v>21880.10628897282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-791437.99405680841</v>
      </c>
      <c r="N336" s="73">
        <f>SUM(J$6:J336)</f>
        <v>21880106.288972821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-791.43799405680841</v>
      </c>
      <c r="W336" s="71">
        <f t="shared" si="76"/>
        <v>21880.10628897282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-791437.99405680841</v>
      </c>
      <c r="N337" s="73">
        <f>SUM(J$6:J337)</f>
        <v>21880106.288972821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-791.43799405680841</v>
      </c>
      <c r="W337" s="71">
        <f t="shared" si="76"/>
        <v>21880.10628897282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-791437.99405680841</v>
      </c>
      <c r="N338" s="73">
        <f>SUM(J$6:J338)</f>
        <v>21880106.288972821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-791.43799405680841</v>
      </c>
      <c r="W338" s="71">
        <f t="shared" si="76"/>
        <v>21880.10628897282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-791437.99405680841</v>
      </c>
      <c r="N339" s="73">
        <f>SUM(J$6:J339)</f>
        <v>21880106.288972821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-791.43799405680841</v>
      </c>
      <c r="W339" s="71">
        <f t="shared" si="76"/>
        <v>21880.10628897282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-791437.99405680841</v>
      </c>
      <c r="N340" s="73">
        <f>SUM(J$6:J340)</f>
        <v>21880106.288972821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-791.43799405680841</v>
      </c>
      <c r="W340" s="71">
        <f t="shared" si="76"/>
        <v>21880.10628897282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-791437.99405680841</v>
      </c>
      <c r="N341" s="73">
        <f>SUM(J$6:J341)</f>
        <v>21880106.288972821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-791.43799405680841</v>
      </c>
      <c r="W341" s="71">
        <f t="shared" si="76"/>
        <v>21880.10628897282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-791437.99405680841</v>
      </c>
      <c r="N342" s="73">
        <f>SUM(J$6:J342)</f>
        <v>21880106.288972821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-791.43799405680841</v>
      </c>
      <c r="W342" s="71">
        <f t="shared" si="76"/>
        <v>21880.10628897282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-791437.99405680841</v>
      </c>
      <c r="N343" s="73">
        <f>SUM(J$6:J343)</f>
        <v>21880106.288972821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-791.43799405680841</v>
      </c>
      <c r="W343" s="71">
        <f t="shared" si="76"/>
        <v>21880.10628897282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-791437.99405680841</v>
      </c>
      <c r="N344" s="73">
        <f>SUM(J$6:J344)</f>
        <v>21880106.288972821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-791.43799405680841</v>
      </c>
      <c r="W344" s="71">
        <f t="shared" si="76"/>
        <v>21880.10628897282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-791437.99405680841</v>
      </c>
      <c r="N345" s="73">
        <f>SUM(J$6:J345)</f>
        <v>21880106.288972821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-791.43799405680841</v>
      </c>
      <c r="W345" s="71">
        <f t="shared" si="76"/>
        <v>21880.10628897282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-791437.99405680841</v>
      </c>
      <c r="N346" s="73">
        <f>SUM(J$6:J346)</f>
        <v>21880106.288972821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-791.43799405680841</v>
      </c>
      <c r="W346" s="71">
        <f t="shared" si="76"/>
        <v>21880.10628897282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-791437.99405680841</v>
      </c>
      <c r="N347" s="73">
        <f>SUM(J$6:J347)</f>
        <v>21880106.288972821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-791.43799405680841</v>
      </c>
      <c r="W347" s="71">
        <f t="shared" si="76"/>
        <v>21880.10628897282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-791437.99405680841</v>
      </c>
      <c r="N348" s="73">
        <f>SUM(J$6:J348)</f>
        <v>21880106.288972821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-791.43799405680841</v>
      </c>
      <c r="W348" s="71">
        <f t="shared" si="76"/>
        <v>21880.10628897282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-791437.99405680841</v>
      </c>
      <c r="N349" s="73">
        <f>SUM(J$6:J349)</f>
        <v>21880106.288972821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-791.43799405680841</v>
      </c>
      <c r="W349" s="71">
        <f t="shared" si="76"/>
        <v>21880.10628897282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-791437.99405680841</v>
      </c>
      <c r="N350" s="73">
        <f>SUM(J$6:J350)</f>
        <v>21880106.288972821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-791.43799405680841</v>
      </c>
      <c r="W350" s="71">
        <f t="shared" si="76"/>
        <v>21880.10628897282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-791437.99405680841</v>
      </c>
      <c r="N351" s="73">
        <f>SUM(J$6:J351)</f>
        <v>21880106.288972821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-791.43799405680841</v>
      </c>
      <c r="W351" s="71">
        <f t="shared" si="76"/>
        <v>21880.10628897282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-791437.99405680841</v>
      </c>
      <c r="N352" s="73">
        <f>SUM(J$6:J352)</f>
        <v>21880106.288972821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-791.43799405680841</v>
      </c>
      <c r="W352" s="71">
        <f t="shared" si="76"/>
        <v>21880.10628897282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-791437.99405680841</v>
      </c>
      <c r="N353" s="73">
        <f>SUM(J$6:J353)</f>
        <v>21880106.288972821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-791.43799405680841</v>
      </c>
      <c r="W353" s="71">
        <f t="shared" si="76"/>
        <v>21880.10628897282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-791437.99405680841</v>
      </c>
      <c r="N354" s="73">
        <f>SUM(J$6:J354)</f>
        <v>21880106.288972821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-791.43799405680841</v>
      </c>
      <c r="W354" s="71">
        <f t="shared" si="76"/>
        <v>21880.10628897282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-791437.99405680841</v>
      </c>
      <c r="N355" s="73">
        <f>SUM(J$6:J355)</f>
        <v>21880106.288972821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-791.43799405680841</v>
      </c>
      <c r="W355" s="71">
        <f t="shared" si="76"/>
        <v>21880.10628897282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-791437.99405680841</v>
      </c>
      <c r="N356" s="73">
        <f>SUM(J$6:J356)</f>
        <v>21880106.288972821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-791.43799405680841</v>
      </c>
      <c r="W356" s="71">
        <f t="shared" si="76"/>
        <v>21880.10628897282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-791437.99405680841</v>
      </c>
      <c r="N357" s="73">
        <f>SUM(J$6:J357)</f>
        <v>21880106.288972821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-791.43799405680841</v>
      </c>
      <c r="W357" s="71">
        <f t="shared" si="76"/>
        <v>21880.10628897282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-791437.99405680841</v>
      </c>
      <c r="N358" s="73">
        <f>SUM(J$6:J358)</f>
        <v>21880106.288972821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-791.43799405680841</v>
      </c>
      <c r="W358" s="71">
        <f t="shared" si="76"/>
        <v>21880.10628897282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-791437.99405680841</v>
      </c>
      <c r="N359" s="73">
        <f>SUM(J$6:J359)</f>
        <v>21880106.288972821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-791.43799405680841</v>
      </c>
      <c r="W359" s="71">
        <f t="shared" si="76"/>
        <v>21880.10628897282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-791437.99405680841</v>
      </c>
      <c r="N360" s="73">
        <f>SUM(J$6:J360)</f>
        <v>21880106.288972821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-791.43799405680841</v>
      </c>
      <c r="W360" s="71">
        <f t="shared" si="76"/>
        <v>21880.10628897282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-791437.99405680841</v>
      </c>
      <c r="N361" s="73">
        <f>SUM(J$6:J361)</f>
        <v>21880106.288972821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-791.43799405680841</v>
      </c>
      <c r="W361" s="71">
        <f t="shared" si="76"/>
        <v>21880.10628897282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-791437.99405680841</v>
      </c>
      <c r="N362" s="73">
        <f>SUM(J$6:J362)</f>
        <v>21880106.288972821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-791.43799405680841</v>
      </c>
      <c r="W362" s="71">
        <f t="shared" si="76"/>
        <v>21880.10628897282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-791437.99405680841</v>
      </c>
      <c r="N363" s="73">
        <f>SUM(J$6:J363)</f>
        <v>21880106.288972821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-791.43799405680841</v>
      </c>
      <c r="W363" s="71">
        <f t="shared" si="76"/>
        <v>21880.10628897282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-791437.99405680841</v>
      </c>
      <c r="N364" s="73">
        <f>SUM(J$6:J364)</f>
        <v>21880106.288972821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-791.43799405680841</v>
      </c>
      <c r="W364" s="71">
        <f t="shared" si="76"/>
        <v>21880.10628897282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-791437.99405680841</v>
      </c>
      <c r="N365" s="73">
        <f>SUM(J$6:J365)</f>
        <v>21880106.288972821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-791.43799405680841</v>
      </c>
      <c r="W365" s="71">
        <f t="shared" si="76"/>
        <v>21880.10628897282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-791437.99405680841</v>
      </c>
      <c r="N366" s="73">
        <f>SUM(J$6:J366)</f>
        <v>21880106.288972821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-791.43799405680841</v>
      </c>
      <c r="W366" s="71">
        <f t="shared" si="76"/>
        <v>21880.10628897282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-791437.99405680841</v>
      </c>
      <c r="N367" s="73">
        <f>SUM(J$6:J367)</f>
        <v>21880106.288972821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-791.43799405680841</v>
      </c>
      <c r="W367" s="71">
        <f t="shared" si="76"/>
        <v>21880.10628897282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-791437.99405680841</v>
      </c>
      <c r="N368" s="73">
        <f>SUM(J$6:J368)</f>
        <v>21880106.288972821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-791.43799405680841</v>
      </c>
      <c r="W368" s="71">
        <f t="shared" si="76"/>
        <v>21880.10628897282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-791437.99405680841</v>
      </c>
      <c r="N369" s="73">
        <f>SUM(J$6:J369)</f>
        <v>21880106.288972821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-791.43799405680841</v>
      </c>
      <c r="W369" s="71">
        <f t="shared" si="76"/>
        <v>21880.10628897282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-791437.99405680841</v>
      </c>
      <c r="N370" s="73">
        <f>SUM(J$6:J370)</f>
        <v>21880106.288972821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-791.43799405680841</v>
      </c>
      <c r="W370" s="71">
        <f t="shared" si="76"/>
        <v>21880.10628897282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-791437.99405680841</v>
      </c>
      <c r="N371" s="73">
        <f>SUM(J$6:J371)</f>
        <v>21880106.288972821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-791.43799405680841</v>
      </c>
      <c r="W371" s="71">
        <f t="shared" si="76"/>
        <v>21880.10628897282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37183</v>
      </c>
    </row>
    <row r="3" spans="1:23">
      <c r="G3" s="145"/>
      <c r="K3" s="75">
        <f>Summary!B8</f>
        <v>37189</v>
      </c>
      <c r="L3" s="83">
        <f>SUM(L6:L371)</f>
        <v>-22.229999999999563</v>
      </c>
      <c r="P3" s="73">
        <v>1000000</v>
      </c>
      <c r="Q3" s="73"/>
      <c r="R3" s="73">
        <v>1000</v>
      </c>
      <c r="S3" s="62"/>
      <c r="T3" s="82">
        <f>SUM(T6:T371)</f>
        <v>-2.2229999999999563E-2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1</v>
      </c>
      <c r="L303" s="73">
        <f t="shared" si="55"/>
        <v>-3.180000000000291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-3.1800000000002911E-3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21323.609144585636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10376.264044885636</v>
      </c>
      <c r="N304" s="73">
        <f>SUM(J$6:J304)</f>
        <v>25393.676653754861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21.323609144585635</v>
      </c>
      <c r="V304" s="71">
        <f t="shared" si="62"/>
        <v>10.376264044885636</v>
      </c>
      <c r="W304" s="71">
        <f t="shared" si="63"/>
        <v>25.393676653754859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21323.609144585636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10376.264044885636</v>
      </c>
      <c r="N305" s="73">
        <f>SUM(J$6:J305)</f>
        <v>25393.676653754861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21.323609144585635</v>
      </c>
      <c r="V305" s="71">
        <f t="shared" si="62"/>
        <v>10.376264044885636</v>
      </c>
      <c r="W305" s="71">
        <f t="shared" si="63"/>
        <v>25.393676653754859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21323.609144585636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10376.264044885636</v>
      </c>
      <c r="N306" s="73">
        <f>SUM(J$6:J306)</f>
        <v>25393.676653754861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21.323609144585635</v>
      </c>
      <c r="V306" s="71">
        <f t="shared" si="62"/>
        <v>10.376264044885636</v>
      </c>
      <c r="W306" s="71">
        <f t="shared" si="63"/>
        <v>25.393676653754859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21323.609144585636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10376.264044885636</v>
      </c>
      <c r="N307" s="73">
        <f>SUM(J$6:J307)</f>
        <v>25393.676653754861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21.323609144585635</v>
      </c>
      <c r="V307" s="71">
        <f t="shared" si="62"/>
        <v>10.376264044885636</v>
      </c>
      <c r="W307" s="71">
        <f t="shared" si="63"/>
        <v>25.393676653754859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21323.609144585636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10376.264044885636</v>
      </c>
      <c r="N308" s="73">
        <f>SUM(J$6:J308)</f>
        <v>25393.676653754861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21.323609144585635</v>
      </c>
      <c r="V308" s="71">
        <f t="shared" si="62"/>
        <v>10.376264044885636</v>
      </c>
      <c r="W308" s="71">
        <f t="shared" si="63"/>
        <v>25.393676653754859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21323.609144585636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10376.264044885636</v>
      </c>
      <c r="N309" s="73">
        <f>SUM(J$6:J309)</f>
        <v>25393.676653754861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21.323609144585635</v>
      </c>
      <c r="V309" s="71">
        <f t="shared" si="62"/>
        <v>10.376264044885636</v>
      </c>
      <c r="W309" s="71">
        <f t="shared" si="63"/>
        <v>25.393676653754859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10376.264044885636</v>
      </c>
      <c r="N310" s="73">
        <f>SUM(J$6:J310)</f>
        <v>25393.676653754861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10.376264044885636</v>
      </c>
      <c r="W310" s="71">
        <f t="shared" si="63"/>
        <v>25.393676653754859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10376.264044885636</v>
      </c>
      <c r="N311" s="73">
        <f>SUM(J$6:J311)</f>
        <v>25393.676653754861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10.376264044885636</v>
      </c>
      <c r="W311" s="71">
        <f t="shared" si="63"/>
        <v>25.393676653754859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10376.264044885636</v>
      </c>
      <c r="N312" s="73">
        <f>SUM(J$6:J312)</f>
        <v>25393.676653754861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10.376264044885636</v>
      </c>
      <c r="W312" s="71">
        <f t="shared" si="63"/>
        <v>25.393676653754859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10376.264044885636</v>
      </c>
      <c r="N313" s="73">
        <f>SUM(J$6:J313)</f>
        <v>25393.676653754861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10.376264044885636</v>
      </c>
      <c r="W313" s="71">
        <f t="shared" si="63"/>
        <v>25.393676653754859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10376.264044885636</v>
      </c>
      <c r="N314" s="73">
        <f>SUM(J$6:J314)</f>
        <v>25393.676653754861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10.376264044885636</v>
      </c>
      <c r="W314" s="71">
        <f t="shared" si="63"/>
        <v>25.393676653754859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10376.264044885636</v>
      </c>
      <c r="N315" s="73">
        <f>SUM(J$6:J315)</f>
        <v>25393.676653754861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10.376264044885636</v>
      </c>
      <c r="W315" s="71">
        <f t="shared" si="63"/>
        <v>25.393676653754859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10376.264044885636</v>
      </c>
      <c r="N316" s="73">
        <f>SUM(J$6:J316)</f>
        <v>25393.676653754861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10.376264044885636</v>
      </c>
      <c r="W316" s="71">
        <f t="shared" si="63"/>
        <v>25.393676653754859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10376.264044885636</v>
      </c>
      <c r="N317" s="73">
        <f>SUM(J$6:J317)</f>
        <v>25393.676653754861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10.376264044885636</v>
      </c>
      <c r="W317" s="71">
        <f t="shared" si="63"/>
        <v>25.393676653754859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10376.264044885636</v>
      </c>
      <c r="N318" s="73">
        <f>SUM(J$6:J318)</f>
        <v>25393.676653754861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10.376264044885636</v>
      </c>
      <c r="W318" s="71">
        <f t="shared" si="63"/>
        <v>25.393676653754859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10376.264044885636</v>
      </c>
      <c r="N319" s="73">
        <f>SUM(J$6:J319)</f>
        <v>25393.676653754861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10.376264044885636</v>
      </c>
      <c r="W319" s="71">
        <f t="shared" si="63"/>
        <v>25.393676653754859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10376.264044885636</v>
      </c>
      <c r="N320" s="73">
        <f>SUM(J$6:J320)</f>
        <v>25393.676653754861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10.376264044885636</v>
      </c>
      <c r="W320" s="71">
        <f t="shared" si="63"/>
        <v>25.393676653754859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10376.264044885636</v>
      </c>
      <c r="N321" s="73">
        <f>SUM(J$6:J321)</f>
        <v>25393.676653754861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10.376264044885636</v>
      </c>
      <c r="W321" s="71">
        <f t="shared" si="63"/>
        <v>25.393676653754859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10376.264044885636</v>
      </c>
      <c r="N322" s="73">
        <f>SUM(J$6:J322)</f>
        <v>25393.676653754861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10.376264044885636</v>
      </c>
      <c r="W322" s="71">
        <f t="shared" si="63"/>
        <v>25.393676653754859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10376.264044885636</v>
      </c>
      <c r="N323" s="73">
        <f>SUM(J$6:J323)</f>
        <v>25393.676653754861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10.376264044885636</v>
      </c>
      <c r="W323" s="71">
        <f t="shared" si="63"/>
        <v>25.393676653754859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10376.264044885636</v>
      </c>
      <c r="N324" s="73">
        <f>SUM(J$6:J324)</f>
        <v>25393.676653754861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10.376264044885636</v>
      </c>
      <c r="W324" s="71">
        <f t="shared" si="63"/>
        <v>25.393676653754859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10376.264044885636</v>
      </c>
      <c r="N325" s="73">
        <f>SUM(J$6:J325)</f>
        <v>25393.676653754861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10.376264044885636</v>
      </c>
      <c r="W325" s="71">
        <f t="shared" si="63"/>
        <v>25.393676653754859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10376.264044885636</v>
      </c>
      <c r="N326" s="73">
        <f>SUM(J$6:J326)</f>
        <v>25393.676653754861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10.376264044885636</v>
      </c>
      <c r="W326" s="71">
        <f t="shared" ref="W326:W371" si="76">N326/$R$3</f>
        <v>25.393676653754859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10376.264044885636</v>
      </c>
      <c r="N327" s="73">
        <f>SUM(J$6:J327)</f>
        <v>25393.676653754861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10.376264044885636</v>
      </c>
      <c r="W327" s="71">
        <f t="shared" si="76"/>
        <v>25.393676653754859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10376.264044885636</v>
      </c>
      <c r="N328" s="73">
        <f>SUM(J$6:J328)</f>
        <v>25393.676653754861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10.376264044885636</v>
      </c>
      <c r="W328" s="71">
        <f t="shared" si="76"/>
        <v>25.393676653754859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10376.264044885636</v>
      </c>
      <c r="N329" s="73">
        <f>SUM(J$6:J329)</f>
        <v>25393.676653754861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10.376264044885636</v>
      </c>
      <c r="W329" s="71">
        <f t="shared" si="76"/>
        <v>25.393676653754859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10376.264044885636</v>
      </c>
      <c r="N330" s="73">
        <f>SUM(J$6:J330)</f>
        <v>25393.676653754861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10.376264044885636</v>
      </c>
      <c r="W330" s="71">
        <f t="shared" si="76"/>
        <v>25.393676653754859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10376.264044885636</v>
      </c>
      <c r="N331" s="73">
        <f>SUM(J$6:J331)</f>
        <v>25393.676653754861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10.376264044885636</v>
      </c>
      <c r="W331" s="71">
        <f t="shared" si="76"/>
        <v>25.393676653754859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10376.264044885636</v>
      </c>
      <c r="N332" s="73">
        <f>SUM(J$6:J332)</f>
        <v>25393.676653754861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10.376264044885636</v>
      </c>
      <c r="W332" s="71">
        <f t="shared" si="76"/>
        <v>25.393676653754859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10376.264044885636</v>
      </c>
      <c r="N333" s="73">
        <f>SUM(J$6:J333)</f>
        <v>25393.676653754861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10.376264044885636</v>
      </c>
      <c r="W333" s="71">
        <f t="shared" si="76"/>
        <v>25.393676653754859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10376.264044885636</v>
      </c>
      <c r="N334" s="73">
        <f>SUM(J$6:J334)</f>
        <v>25393.676653754861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10.376264044885636</v>
      </c>
      <c r="W334" s="71">
        <f t="shared" si="76"/>
        <v>25.393676653754859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10376.264044885636</v>
      </c>
      <c r="N335" s="73">
        <f>SUM(J$6:J335)</f>
        <v>25393.676653754861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10.376264044885636</v>
      </c>
      <c r="W335" s="71">
        <f t="shared" si="76"/>
        <v>25.393676653754859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10376.264044885636</v>
      </c>
      <c r="N336" s="73">
        <f>SUM(J$6:J336)</f>
        <v>25393.676653754861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10.376264044885636</v>
      </c>
      <c r="W336" s="71">
        <f t="shared" si="76"/>
        <v>25.393676653754859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10376.264044885636</v>
      </c>
      <c r="N337" s="73">
        <f>SUM(J$6:J337)</f>
        <v>25393.676653754861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10.376264044885636</v>
      </c>
      <c r="W337" s="71">
        <f t="shared" si="76"/>
        <v>25.393676653754859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10376.264044885636</v>
      </c>
      <c r="N338" s="73">
        <f>SUM(J$6:J338)</f>
        <v>25393.676653754861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10.376264044885636</v>
      </c>
      <c r="W338" s="71">
        <f t="shared" si="76"/>
        <v>25.393676653754859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10376.264044885636</v>
      </c>
      <c r="N339" s="73">
        <f>SUM(J$6:J339)</f>
        <v>25393.676653754861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10.376264044885636</v>
      </c>
      <c r="W339" s="71">
        <f t="shared" si="76"/>
        <v>25.393676653754859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10376.264044885636</v>
      </c>
      <c r="N340" s="73">
        <f>SUM(J$6:J340)</f>
        <v>25393.676653754861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10.376264044885636</v>
      </c>
      <c r="W340" s="71">
        <f t="shared" si="76"/>
        <v>25.393676653754859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10376.264044885636</v>
      </c>
      <c r="N341" s="73">
        <f>SUM(J$6:J341)</f>
        <v>25393.676653754861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10.376264044885636</v>
      </c>
      <c r="W341" s="71">
        <f t="shared" si="76"/>
        <v>25.393676653754859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10376.264044885636</v>
      </c>
      <c r="N342" s="73">
        <f>SUM(J$6:J342)</f>
        <v>25393.676653754861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10.376264044885636</v>
      </c>
      <c r="W342" s="71">
        <f t="shared" si="76"/>
        <v>25.393676653754859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10376.264044885636</v>
      </c>
      <c r="N343" s="73">
        <f>SUM(J$6:J343)</f>
        <v>25393.676653754861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10.376264044885636</v>
      </c>
      <c r="W343" s="71">
        <f t="shared" si="76"/>
        <v>25.393676653754859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10376.264044885636</v>
      </c>
      <c r="N344" s="73">
        <f>SUM(J$6:J344)</f>
        <v>25393.676653754861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10.376264044885636</v>
      </c>
      <c r="W344" s="71">
        <f t="shared" si="76"/>
        <v>25.393676653754859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10376.264044885636</v>
      </c>
      <c r="N345" s="73">
        <f>SUM(J$6:J345)</f>
        <v>25393.676653754861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10.376264044885636</v>
      </c>
      <c r="W345" s="71">
        <f t="shared" si="76"/>
        <v>25.393676653754859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10376.264044885636</v>
      </c>
      <c r="N346" s="73">
        <f>SUM(J$6:J346)</f>
        <v>25393.676653754861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10.376264044885636</v>
      </c>
      <c r="W346" s="71">
        <f t="shared" si="76"/>
        <v>25.393676653754859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10376.264044885636</v>
      </c>
      <c r="N347" s="73">
        <f>SUM(J$6:J347)</f>
        <v>25393.676653754861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10.376264044885636</v>
      </c>
      <c r="W347" s="71">
        <f t="shared" si="76"/>
        <v>25.393676653754859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10376.264044885636</v>
      </c>
      <c r="N348" s="73">
        <f>SUM(J$6:J348)</f>
        <v>25393.676653754861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10.376264044885636</v>
      </c>
      <c r="W348" s="71">
        <f t="shared" si="76"/>
        <v>25.393676653754859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10376.264044885636</v>
      </c>
      <c r="N349" s="73">
        <f>SUM(J$6:J349)</f>
        <v>25393.676653754861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10.376264044885636</v>
      </c>
      <c r="W349" s="71">
        <f t="shared" si="76"/>
        <v>25.393676653754859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10376.264044885636</v>
      </c>
      <c r="N350" s="73">
        <f>SUM(J$6:J350)</f>
        <v>25393.676653754861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10.376264044885636</v>
      </c>
      <c r="W350" s="71">
        <f t="shared" si="76"/>
        <v>25.393676653754859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10376.264044885636</v>
      </c>
      <c r="N351" s="73">
        <f>SUM(J$6:J351)</f>
        <v>25393.676653754861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10.376264044885636</v>
      </c>
      <c r="W351" s="71">
        <f t="shared" si="76"/>
        <v>25.393676653754859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10376.264044885636</v>
      </c>
      <c r="N352" s="73">
        <f>SUM(J$6:J352)</f>
        <v>25393.676653754861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10.376264044885636</v>
      </c>
      <c r="W352" s="71">
        <f t="shared" si="76"/>
        <v>25.393676653754859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10376.264044885636</v>
      </c>
      <c r="N353" s="73">
        <f>SUM(J$6:J353)</f>
        <v>25393.676653754861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10.376264044885636</v>
      </c>
      <c r="W353" s="71">
        <f t="shared" si="76"/>
        <v>25.393676653754859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10376.264044885636</v>
      </c>
      <c r="N354" s="73">
        <f>SUM(J$6:J354)</f>
        <v>25393.676653754861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10.376264044885636</v>
      </c>
      <c r="W354" s="71">
        <f t="shared" si="76"/>
        <v>25.393676653754859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10376.264044885636</v>
      </c>
      <c r="N355" s="73">
        <f>SUM(J$6:J355)</f>
        <v>25393.676653754861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10.376264044885636</v>
      </c>
      <c r="W355" s="71">
        <f t="shared" si="76"/>
        <v>25.393676653754859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10376.264044885636</v>
      </c>
      <c r="N356" s="73">
        <f>SUM(J$6:J356)</f>
        <v>25393.676653754861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10.376264044885636</v>
      </c>
      <c r="W356" s="71">
        <f t="shared" si="76"/>
        <v>25.393676653754859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10376.264044885636</v>
      </c>
      <c r="N357" s="73">
        <f>SUM(J$6:J357)</f>
        <v>25393.676653754861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10.376264044885636</v>
      </c>
      <c r="W357" s="71">
        <f t="shared" si="76"/>
        <v>25.393676653754859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10376.264044885636</v>
      </c>
      <c r="N358" s="73">
        <f>SUM(J$6:J358)</f>
        <v>25393.676653754861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10.376264044885636</v>
      </c>
      <c r="W358" s="71">
        <f t="shared" si="76"/>
        <v>25.393676653754859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10376.264044885636</v>
      </c>
      <c r="N359" s="73">
        <f>SUM(J$6:J359)</f>
        <v>25393.676653754861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10.376264044885636</v>
      </c>
      <c r="W359" s="71">
        <f t="shared" si="76"/>
        <v>25.393676653754859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10376.264044885636</v>
      </c>
      <c r="N360" s="73">
        <f>SUM(J$6:J360)</f>
        <v>25393.676653754861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10.376264044885636</v>
      </c>
      <c r="W360" s="71">
        <f t="shared" si="76"/>
        <v>25.393676653754859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10376.264044885636</v>
      </c>
      <c r="N361" s="73">
        <f>SUM(J$6:J361)</f>
        <v>25393.676653754861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10.376264044885636</v>
      </c>
      <c r="W361" s="71">
        <f t="shared" si="76"/>
        <v>25.393676653754859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10376.264044885636</v>
      </c>
      <c r="N362" s="73">
        <f>SUM(J$6:J362)</f>
        <v>25393.676653754861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10.376264044885636</v>
      </c>
      <c r="W362" s="71">
        <f t="shared" si="76"/>
        <v>25.393676653754859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10376.264044885636</v>
      </c>
      <c r="N363" s="73">
        <f>SUM(J$6:J363)</f>
        <v>25393.676653754861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10.376264044885636</v>
      </c>
      <c r="W363" s="71">
        <f t="shared" si="76"/>
        <v>25.393676653754859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10376.264044885636</v>
      </c>
      <c r="N364" s="73">
        <f>SUM(J$6:J364)</f>
        <v>25393.676653754861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10.376264044885636</v>
      </c>
      <c r="W364" s="71">
        <f t="shared" si="76"/>
        <v>25.393676653754859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10376.264044885636</v>
      </c>
      <c r="N365" s="73">
        <f>SUM(J$6:J365)</f>
        <v>25393.676653754861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10.376264044885636</v>
      </c>
      <c r="W365" s="71">
        <f t="shared" si="76"/>
        <v>25.393676653754859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10376.264044885636</v>
      </c>
      <c r="N366" s="73">
        <f>SUM(J$6:J366)</f>
        <v>25393.676653754861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10.376264044885636</v>
      </c>
      <c r="W366" s="71">
        <f t="shared" si="76"/>
        <v>25.393676653754859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10376.264044885636</v>
      </c>
      <c r="N367" s="73">
        <f>SUM(J$6:J367)</f>
        <v>25393.676653754861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10.376264044885636</v>
      </c>
      <c r="W367" s="71">
        <f t="shared" si="76"/>
        <v>25.393676653754859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10376.264044885636</v>
      </c>
      <c r="N368" s="73">
        <f>SUM(J$6:J368)</f>
        <v>25393.676653754861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10.376264044885636</v>
      </c>
      <c r="W368" s="71">
        <f t="shared" si="76"/>
        <v>25.393676653754859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10376.264044885636</v>
      </c>
      <c r="N369" s="73">
        <f>SUM(J$6:J369)</f>
        <v>25393.676653754861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10.376264044885636</v>
      </c>
      <c r="W369" s="71">
        <f t="shared" si="76"/>
        <v>25.393676653754859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10376.264044885636</v>
      </c>
      <c r="N370" s="73">
        <f>SUM(J$6:J370)</f>
        <v>25393.676653754861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10.376264044885636</v>
      </c>
      <c r="W370" s="71">
        <f t="shared" si="76"/>
        <v>25.393676653754859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10376.264044885636</v>
      </c>
      <c r="N371" s="73">
        <f>SUM(J$6:J371)</f>
        <v>25393.676653754861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10.376264044885636</v>
      </c>
      <c r="W371" s="71">
        <f t="shared" si="76"/>
        <v>25.393676653754859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2001-10-26T14:36:56Z</cp:lastPrinted>
  <dcterms:created xsi:type="dcterms:W3CDTF">2000-04-06T17:58:31Z</dcterms:created>
  <dcterms:modified xsi:type="dcterms:W3CDTF">2023-09-11T09:53:33Z</dcterms:modified>
</cp:coreProperties>
</file>