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7FBD59-6CC2-4840-83A3-365B910207E2}" xr6:coauthVersionLast="47" xr6:coauthVersionMax="47" xr10:uidLastSave="{00000000-0000-0000-0000-000000000000}"/>
  <bookViews>
    <workbookView xWindow="-120" yWindow="-120" windowWidth="23280" windowHeight="12480" tabRatio="890" firstSheet="2" activeTab="4"/>
  </bookViews>
  <sheets>
    <sheet name="Curve Summary Temp" sheetId="5" state="hidden" r:id="rId1"/>
    <sheet name="Power Desk Daily PriceA" sheetId="1" state="hidden" r:id="rId2"/>
    <sheet name="Power Price" sheetId="6" r:id="rId3"/>
    <sheet name="Power Off-Peak Prices" sheetId="11" r:id="rId4"/>
    <sheet name="Daily Peak and Off Peak" sheetId="15243" r:id="rId5"/>
    <sheet name="Power West Price Peak-Tim" sheetId="13" r:id="rId6"/>
    <sheet name="Power West Price Off Peak-Tim" sheetId="6672" r:id="rId7"/>
    <sheet name="Power West Price OP 6 by 8" sheetId="2" r:id="rId8"/>
  </sheets>
  <externalReferences>
    <externalReference r:id="rId9"/>
    <externalReference r:id="rId10"/>
    <externalReference r:id="rId11"/>
    <externalReference r:id="rId12"/>
  </externalReferences>
  <definedNames>
    <definedName name="AncRegMap">#REF!</definedName>
    <definedName name="AncRegStart">#REF!</definedName>
    <definedName name="BPath">#REF!</definedName>
    <definedName name="cCols" localSheetId="0">COUNTA(#REF!)</definedName>
    <definedName name="cCols" localSheetId="3">COUNTA(#REF!)</definedName>
    <definedName name="cCols" localSheetId="2">COUNTA(#REF!)</definedName>
    <definedName name="cCols">COUNTA(#REF!)</definedName>
    <definedName name="cRows" localSheetId="0">COUNTA(#REF!)</definedName>
    <definedName name="cRows" localSheetId="3">COUNTA(#REF!)</definedName>
    <definedName name="cRows" localSheetId="2">COUNTA(#REF!)</definedName>
    <definedName name="cRows">COUNTA(#REF!)</definedName>
    <definedName name="crvDate">#REF!</definedName>
    <definedName name="crvDir">#REF!</definedName>
    <definedName name="_xlnm.Database" localSheetId="0">#REF!</definedName>
    <definedName name="_xlnm.Database" localSheetId="3">'Power Off-Peak Prices'!#REF!</definedName>
    <definedName name="_xlnm.Database" localSheetId="2">'Power Price'!#REF!</definedName>
    <definedName name="_xlnm.Database">#REF!</definedName>
    <definedName name="DetailData" localSheetId="3">'Power Off-Peak Prices'!$C$9:$EJ$25</definedName>
    <definedName name="DetailData" localSheetId="2">'Power Price'!$C$9:$EJ$25</definedName>
    <definedName name="DetailData">#REF!</definedName>
    <definedName name="epr19sec1">'Power Off-Peak Prices'!$A$6:$AC$44</definedName>
    <definedName name="epr21sec1">#REF!</definedName>
    <definedName name="erv15sec1" localSheetId="1">'Power Desk Daily PriceA'!$A$8:$AC$44</definedName>
    <definedName name="erv15sec1">#REF!</definedName>
    <definedName name="erv18sec1">'Power Price'!$A$6:$AD$62</definedName>
    <definedName name="erv19sec1">'Power Off-Peak Prices'!$A$6:$AC$44</definedName>
    <definedName name="erv21sec1">#REF!</definedName>
    <definedName name="erv25sec1">#REF!</definedName>
    <definedName name="erv30sec1">'Power Price'!$A$6:$AC$37</definedName>
    <definedName name="erv31sec1">'Power Off-Peak Prices'!$A$6:$AC$37</definedName>
    <definedName name="erv32sec1">#REF!</definedName>
    <definedName name="Factors">'Power Off-Peak Prices'!$C$9:$EJ$25</definedName>
    <definedName name="fStart" localSheetId="0">#REF!</definedName>
    <definedName name="fStart" localSheetId="3">#REF!</definedName>
    <definedName name="fStart" localSheetId="2">#REF!</definedName>
    <definedName name="fStart">#REF!</definedName>
    <definedName name="HOLIDAYS" localSheetId="3">#REF!</definedName>
    <definedName name="Holidays">#REF!</definedName>
    <definedName name="LCRAFile" localSheetId="0">#REF!</definedName>
    <definedName name="LCRAFile" localSheetId="3">'Power Off-Peak Prices'!#REF!</definedName>
    <definedName name="LCRAFile" localSheetId="2">'Power Price'!#REF!</definedName>
    <definedName name="LCRAFile">#REF!</definedName>
    <definedName name="LCRAPositions" localSheetId="0">#REF!</definedName>
    <definedName name="LCRAPositions">#REF!</definedName>
    <definedName name="LRDate">#REF!</definedName>
    <definedName name="NOTIONALREG" localSheetId="0">#REF!</definedName>
    <definedName name="NOTIONALREG">#REF!</definedName>
    <definedName name="NOTIONALSFile" localSheetId="0">#REF!</definedName>
    <definedName name="NOTIONALSFile" localSheetId="3">'Power Off-Peak Prices'!#REF!</definedName>
    <definedName name="NOTIONALSFile" localSheetId="2">'Power Price'!#REF!</definedName>
    <definedName name="NOTIONALSFile">#REF!</definedName>
    <definedName name="nr_east_pow_pos" localSheetId="0">#REF!</definedName>
    <definedName name="nr_east_pow_pos">#REF!</definedName>
    <definedName name="nr_EPDDPrR" localSheetId="1">'Power Desk Daily PriceA'!$A$8:$AC$44</definedName>
    <definedName name="nr_EPDDPrR">#REF!</definedName>
    <definedName name="nr_PGHtRt">#REF!</definedName>
    <definedName name="nr_POPPrc">'Power Off-Peak Prices'!$A$6:$AC$44</definedName>
    <definedName name="nr_pow_east_price" localSheetId="3">'Power Off-Peak Prices'!$A$6:$AC$62</definedName>
    <definedName name="nr_pow_east_price">'Power Price'!$A$6:$AD$62</definedName>
    <definedName name="nr_pow_west_price" localSheetId="6">'Power West Price Off Peak-Tim'!#REF!</definedName>
    <definedName name="nr_pow_west_price" localSheetId="7">'Power West Price OP 6 by 8'!$A$2:$W$36</definedName>
    <definedName name="nr_pow_west_price">#REF!</definedName>
    <definedName name="nr_pow_west_price_offpeak" localSheetId="7">'Power West Price OP 6 by 8'!$A$2:$AB$33</definedName>
    <definedName name="nr_pow_west_price_offpeak">#REF!</definedName>
    <definedName name="nr_pow_west_price_peak" localSheetId="6">'Power West Price Off Peak-Tim'!#REF!</definedName>
    <definedName name="nr_pow_west_price_peak">#REF!</definedName>
    <definedName name="PASSWORD" localSheetId="0">#REF!</definedName>
    <definedName name="PASSWORD" localSheetId="3">'Power Off-Peak Prices'!#REF!</definedName>
    <definedName name="PASSWORD" localSheetId="2">'Power Price'!#REF!</definedName>
    <definedName name="PASSWORD">#REF!</definedName>
    <definedName name="PDate">#REF!</definedName>
    <definedName name="PriceFolder">#REF!</definedName>
    <definedName name="_xlnm.Print_Area" localSheetId="0">'Curve Summary Temp'!$A$4:$AG$6</definedName>
    <definedName name="_xlnm.Print_Area" localSheetId="4">'Daily Peak and Off Peak'!$A$1:$AG$53</definedName>
    <definedName name="_xlnm.Print_Area" localSheetId="1">'Power Desk Daily PriceA'!$A$8:$AC$44</definedName>
    <definedName name="_xlnm.Print_Area" localSheetId="3">'Power Off-Peak Prices'!$A$6:$AC$93</definedName>
    <definedName name="_xlnm.Print_Area" localSheetId="2">'Power Price'!$A$6:$AC$94</definedName>
    <definedName name="_xlnm.Print_Area" localSheetId="6">'Power West Price Off Peak-Tim'!$A$1:$R$73</definedName>
    <definedName name="_xlnm.Print_Area" localSheetId="5">'Power West Price Peak-Tim'!$A$1:$R$69</definedName>
    <definedName name="PriorDate">#REF!</definedName>
    <definedName name="PrReportDate">#REF!</definedName>
    <definedName name="RegionList">#REF!</definedName>
    <definedName name="REGMAP">#REF!</definedName>
    <definedName name="RegRegMap">#REF!</definedName>
    <definedName name="RegRegStart">#REF!</definedName>
    <definedName name="regStart">#REF!</definedName>
    <definedName name="ReportDate" localSheetId="0">#REF!</definedName>
    <definedName name="ReportDate" localSheetId="3">#REF!</definedName>
    <definedName name="ReportDate">#REF!</definedName>
    <definedName name="SatOffPeak">#REF!</definedName>
    <definedName name="SunOffPeak">#REF!</definedName>
    <definedName name="totData" localSheetId="0">OFFSET('Curve Summary Temp'!fStart, 0, 0, 'Curve Summary Temp'!cRows, 'Curve Summary Temp'!cCols)</definedName>
    <definedName name="totData" localSheetId="1">OFFSET([0]!fStart, 0, 0, [0]!cRows, [0]!cCols)</definedName>
    <definedName name="totData" localSheetId="3">OFFSET('Power Off-Peak Prices'!fStart, 0, 0, 'Power Off-Peak Prices'!cRows, 'Power Off-Peak Prices'!cCols)</definedName>
    <definedName name="totData" localSheetId="2">OFFSET('Power Price'!fStart, 0, 0, 'Power Price'!cRows, 'Power Price'!cCols)</definedName>
    <definedName name="totData">OFFSET([0]!fStart, 0, 0, [0]!cRows, [0]!cCols)</definedName>
    <definedName name="USER" localSheetId="0">#REF!</definedName>
    <definedName name="USER" localSheetId="3">'Power Off-Peak Prices'!#REF!</definedName>
    <definedName name="USER" localSheetId="2">'Power Price'!#REF!</definedName>
    <definedName name="USER">#REF!</definedName>
  </definedNames>
  <calcPr calcId="0" calcMode="manual" calcOnSave="0"/>
  <webPublishObjects count="4">
    <webPublishObject id="5315" divId="erv25sec1" sourceObject="erv25sec1" destinationFile="c:\erp1.htm"/>
    <webPublishObject id="5122" divId="erv30sec1" sourceObject="erv30sec1" destinationFile="c:\erp1.htm"/>
    <webPublishObject id="4431" divId="erv31sec1" sourceObject="erv31sec1" destinationFile="c:\erp1.htm"/>
    <webPublishObject id="5453" divId="erv32sec1" sourceObject="erv32sec1" destinationFile="c:\erp1.htm"/>
  </webPublishObjects>
</workbook>
</file>

<file path=xl/calcChain.xml><?xml version="1.0" encoding="utf-8"?>
<calcChain xmlns="http://schemas.openxmlformats.org/spreadsheetml/2006/main">
  <c r="A1" i="15243" l="1"/>
  <c r="A3" i="15243"/>
  <c r="B3" i="15243"/>
  <c r="C3" i="15243"/>
  <c r="D3" i="15243"/>
  <c r="E3" i="15243"/>
  <c r="F3" i="15243"/>
  <c r="G3" i="15243"/>
  <c r="H3" i="15243"/>
  <c r="I3" i="15243"/>
  <c r="J3" i="15243"/>
  <c r="K3" i="15243"/>
  <c r="L3" i="15243"/>
  <c r="M3" i="15243"/>
  <c r="N3" i="15243"/>
  <c r="O3" i="15243"/>
  <c r="P3" i="15243"/>
  <c r="Q3" i="15243"/>
  <c r="R3" i="15243"/>
  <c r="S3" i="15243"/>
  <c r="T3" i="15243"/>
  <c r="U3" i="15243"/>
  <c r="V3" i="15243"/>
  <c r="W3" i="15243"/>
  <c r="X3" i="15243"/>
  <c r="Y3" i="15243"/>
  <c r="Z3" i="15243"/>
  <c r="AA3" i="15243"/>
  <c r="AB3" i="15243"/>
  <c r="AD3" i="15243"/>
  <c r="AE3" i="15243"/>
  <c r="AF3" i="15243"/>
  <c r="AG3" i="15243"/>
  <c r="A4" i="15243"/>
  <c r="B4" i="15243"/>
  <c r="C4" i="15243"/>
  <c r="D4" i="15243"/>
  <c r="E4" i="15243"/>
  <c r="F4" i="15243"/>
  <c r="G4" i="15243"/>
  <c r="H4" i="15243"/>
  <c r="I4" i="15243"/>
  <c r="J4" i="15243"/>
  <c r="K4" i="15243"/>
  <c r="L4" i="15243"/>
  <c r="M4" i="15243"/>
  <c r="N4" i="15243"/>
  <c r="O4" i="15243"/>
  <c r="P4" i="15243"/>
  <c r="Q4" i="15243"/>
  <c r="R4" i="15243"/>
  <c r="S4" i="15243"/>
  <c r="T4" i="15243"/>
  <c r="U4" i="15243"/>
  <c r="V4" i="15243"/>
  <c r="W4" i="15243"/>
  <c r="X4" i="15243"/>
  <c r="Y4" i="15243"/>
  <c r="Z4" i="15243"/>
  <c r="AA4" i="15243"/>
  <c r="AB4" i="15243"/>
  <c r="AD4" i="15243"/>
  <c r="AE4" i="15243"/>
  <c r="AF4" i="15243"/>
  <c r="AG4" i="15243"/>
  <c r="A5" i="15243"/>
  <c r="B5" i="15243"/>
  <c r="C5" i="15243"/>
  <c r="D5" i="15243"/>
  <c r="E5" i="15243"/>
  <c r="F5" i="15243"/>
  <c r="G5" i="15243"/>
  <c r="H5" i="15243"/>
  <c r="I5" i="15243"/>
  <c r="J5" i="15243"/>
  <c r="K5" i="15243"/>
  <c r="L5" i="15243"/>
  <c r="M5" i="15243"/>
  <c r="N5" i="15243"/>
  <c r="O5" i="15243"/>
  <c r="P5" i="15243"/>
  <c r="Q5" i="15243"/>
  <c r="R5" i="15243"/>
  <c r="S5" i="15243"/>
  <c r="T5" i="15243"/>
  <c r="U5" i="15243"/>
  <c r="V5" i="15243"/>
  <c r="W5" i="15243"/>
  <c r="X5" i="15243"/>
  <c r="Y5" i="15243"/>
  <c r="Z5" i="15243"/>
  <c r="AA5" i="15243"/>
  <c r="AB5" i="15243"/>
  <c r="AD5" i="15243"/>
  <c r="AE5" i="15243"/>
  <c r="AF5" i="15243"/>
  <c r="AG5" i="15243"/>
  <c r="A6" i="15243"/>
  <c r="B6" i="15243"/>
  <c r="C6" i="15243"/>
  <c r="D6" i="15243"/>
  <c r="E6" i="15243"/>
  <c r="F6" i="15243"/>
  <c r="G6" i="15243"/>
  <c r="H6" i="15243"/>
  <c r="I6" i="15243"/>
  <c r="J6" i="15243"/>
  <c r="K6" i="15243"/>
  <c r="L6" i="15243"/>
  <c r="M6" i="15243"/>
  <c r="N6" i="15243"/>
  <c r="O6" i="15243"/>
  <c r="P6" i="15243"/>
  <c r="Q6" i="15243"/>
  <c r="R6" i="15243"/>
  <c r="S6" i="15243"/>
  <c r="T6" i="15243"/>
  <c r="U6" i="15243"/>
  <c r="V6" i="15243"/>
  <c r="W6" i="15243"/>
  <c r="X6" i="15243"/>
  <c r="Y6" i="15243"/>
  <c r="Z6" i="15243"/>
  <c r="AA6" i="15243"/>
  <c r="AB6" i="15243"/>
  <c r="AD6" i="15243"/>
  <c r="AE6" i="15243"/>
  <c r="AF6" i="15243"/>
  <c r="AG6" i="15243"/>
  <c r="A7" i="15243"/>
  <c r="B7" i="15243"/>
  <c r="C7" i="15243"/>
  <c r="D7" i="15243"/>
  <c r="E7" i="15243"/>
  <c r="F7" i="15243"/>
  <c r="G7" i="15243"/>
  <c r="H7" i="15243"/>
  <c r="I7" i="15243"/>
  <c r="J7" i="15243"/>
  <c r="K7" i="15243"/>
  <c r="L7" i="15243"/>
  <c r="M7" i="15243"/>
  <c r="N7" i="15243"/>
  <c r="O7" i="15243"/>
  <c r="P7" i="15243"/>
  <c r="Q7" i="15243"/>
  <c r="R7" i="15243"/>
  <c r="S7" i="15243"/>
  <c r="T7" i="15243"/>
  <c r="U7" i="15243"/>
  <c r="V7" i="15243"/>
  <c r="W7" i="15243"/>
  <c r="X7" i="15243"/>
  <c r="Y7" i="15243"/>
  <c r="Z7" i="15243"/>
  <c r="AA7" i="15243"/>
  <c r="AB7" i="15243"/>
  <c r="AD7" i="15243"/>
  <c r="AE7" i="15243"/>
  <c r="AF7" i="15243"/>
  <c r="AG7" i="15243"/>
  <c r="A8" i="15243"/>
  <c r="B8" i="15243"/>
  <c r="C8" i="15243"/>
  <c r="D8" i="15243"/>
  <c r="E8" i="15243"/>
  <c r="F8" i="15243"/>
  <c r="G8" i="15243"/>
  <c r="H8" i="15243"/>
  <c r="I8" i="15243"/>
  <c r="J8" i="15243"/>
  <c r="K8" i="15243"/>
  <c r="L8" i="15243"/>
  <c r="M8" i="15243"/>
  <c r="N8" i="15243"/>
  <c r="O8" i="15243"/>
  <c r="P8" i="15243"/>
  <c r="Q8" i="15243"/>
  <c r="R8" i="15243"/>
  <c r="S8" i="15243"/>
  <c r="T8" i="15243"/>
  <c r="U8" i="15243"/>
  <c r="V8" i="15243"/>
  <c r="W8" i="15243"/>
  <c r="X8" i="15243"/>
  <c r="Y8" i="15243"/>
  <c r="Z8" i="15243"/>
  <c r="AA8" i="15243"/>
  <c r="AB8" i="15243"/>
  <c r="AD8" i="15243"/>
  <c r="AE8" i="15243"/>
  <c r="AF8" i="15243"/>
  <c r="AG8" i="15243"/>
  <c r="A9" i="15243"/>
  <c r="B9" i="15243"/>
  <c r="C9" i="15243"/>
  <c r="D9" i="15243"/>
  <c r="E9" i="15243"/>
  <c r="F9" i="15243"/>
  <c r="G9" i="15243"/>
  <c r="H9" i="15243"/>
  <c r="I9" i="15243"/>
  <c r="J9" i="15243"/>
  <c r="K9" i="15243"/>
  <c r="L9" i="15243"/>
  <c r="M9" i="15243"/>
  <c r="N9" i="15243"/>
  <c r="O9" i="15243"/>
  <c r="P9" i="15243"/>
  <c r="Q9" i="15243"/>
  <c r="R9" i="15243"/>
  <c r="S9" i="15243"/>
  <c r="T9" i="15243"/>
  <c r="U9" i="15243"/>
  <c r="V9" i="15243"/>
  <c r="W9" i="15243"/>
  <c r="X9" i="15243"/>
  <c r="Y9" i="15243"/>
  <c r="Z9" i="15243"/>
  <c r="AA9" i="15243"/>
  <c r="AB9" i="15243"/>
  <c r="AD9" i="15243"/>
  <c r="AE9" i="15243"/>
  <c r="AF9" i="15243"/>
  <c r="AG9" i="15243"/>
  <c r="A10" i="15243"/>
  <c r="B10" i="15243"/>
  <c r="C10" i="15243"/>
  <c r="D10" i="15243"/>
  <c r="E10" i="15243"/>
  <c r="F10" i="15243"/>
  <c r="G10" i="15243"/>
  <c r="H10" i="15243"/>
  <c r="I10" i="15243"/>
  <c r="J10" i="15243"/>
  <c r="K10" i="15243"/>
  <c r="L10" i="15243"/>
  <c r="M10" i="15243"/>
  <c r="N10" i="15243"/>
  <c r="O10" i="15243"/>
  <c r="P10" i="15243"/>
  <c r="Q10" i="15243"/>
  <c r="R10" i="15243"/>
  <c r="S10" i="15243"/>
  <c r="T10" i="15243"/>
  <c r="U10" i="15243"/>
  <c r="V10" i="15243"/>
  <c r="W10" i="15243"/>
  <c r="X10" i="15243"/>
  <c r="Y10" i="15243"/>
  <c r="Z10" i="15243"/>
  <c r="AA10" i="15243"/>
  <c r="AB10" i="15243"/>
  <c r="AD10" i="15243"/>
  <c r="AE10" i="15243"/>
  <c r="AF10" i="15243"/>
  <c r="AG10" i="15243"/>
  <c r="A12" i="15243"/>
  <c r="A13" i="15243"/>
  <c r="B13" i="15243"/>
  <c r="C13" i="15243"/>
  <c r="D13" i="15243"/>
  <c r="E13" i="15243"/>
  <c r="F13" i="15243"/>
  <c r="G13" i="15243"/>
  <c r="H13" i="15243"/>
  <c r="I13" i="15243"/>
  <c r="J13" i="15243"/>
  <c r="K13" i="15243"/>
  <c r="L13" i="15243"/>
  <c r="M13" i="15243"/>
  <c r="N13" i="15243"/>
  <c r="O13" i="15243"/>
  <c r="P13" i="15243"/>
  <c r="Q13" i="15243"/>
  <c r="R13" i="15243"/>
  <c r="S13" i="15243"/>
  <c r="T13" i="15243"/>
  <c r="U13" i="15243"/>
  <c r="V13" i="15243"/>
  <c r="W13" i="15243"/>
  <c r="X13" i="15243"/>
  <c r="Y13" i="15243"/>
  <c r="Z13" i="15243"/>
  <c r="AA13" i="15243"/>
  <c r="AB13" i="15243"/>
  <c r="AD13" i="15243"/>
  <c r="AE13" i="15243"/>
  <c r="AF13" i="15243"/>
  <c r="AG13" i="15243"/>
  <c r="A16" i="15243"/>
  <c r="A17" i="15243"/>
  <c r="B17" i="15243"/>
  <c r="C17" i="15243"/>
  <c r="D17" i="15243"/>
  <c r="E17" i="15243"/>
  <c r="F17" i="15243"/>
  <c r="G17" i="15243"/>
  <c r="H17" i="15243"/>
  <c r="I17" i="15243"/>
  <c r="J17" i="15243"/>
  <c r="K17" i="15243"/>
  <c r="L17" i="15243"/>
  <c r="M17" i="15243"/>
  <c r="N17" i="15243"/>
  <c r="O17" i="15243"/>
  <c r="P17" i="15243"/>
  <c r="Q17" i="15243"/>
  <c r="R17" i="15243"/>
  <c r="S17" i="15243"/>
  <c r="T17" i="15243"/>
  <c r="U17" i="15243"/>
  <c r="V17" i="15243"/>
  <c r="W17" i="15243"/>
  <c r="X17" i="15243"/>
  <c r="Y17" i="15243"/>
  <c r="Z17" i="15243"/>
  <c r="AA17" i="15243"/>
  <c r="AB17" i="15243"/>
  <c r="AD17" i="15243"/>
  <c r="AE17" i="15243"/>
  <c r="AF17" i="15243"/>
  <c r="AG17" i="15243"/>
  <c r="A18" i="15243"/>
  <c r="B18" i="15243"/>
  <c r="C18" i="15243"/>
  <c r="D18" i="15243"/>
  <c r="E18" i="15243"/>
  <c r="F18" i="15243"/>
  <c r="G18" i="15243"/>
  <c r="H18" i="15243"/>
  <c r="I18" i="15243"/>
  <c r="J18" i="15243"/>
  <c r="K18" i="15243"/>
  <c r="L18" i="15243"/>
  <c r="M18" i="15243"/>
  <c r="N18" i="15243"/>
  <c r="O18" i="15243"/>
  <c r="P18" i="15243"/>
  <c r="Q18" i="15243"/>
  <c r="R18" i="15243"/>
  <c r="S18" i="15243"/>
  <c r="T18" i="15243"/>
  <c r="U18" i="15243"/>
  <c r="V18" i="15243"/>
  <c r="W18" i="15243"/>
  <c r="X18" i="15243"/>
  <c r="Y18" i="15243"/>
  <c r="Z18" i="15243"/>
  <c r="AA18" i="15243"/>
  <c r="AB18" i="15243"/>
  <c r="AD18" i="15243"/>
  <c r="AE18" i="15243"/>
  <c r="AF18" i="15243"/>
  <c r="AG18" i="15243"/>
  <c r="A19" i="15243"/>
  <c r="B19" i="15243"/>
  <c r="C19" i="15243"/>
  <c r="D19" i="15243"/>
  <c r="E19" i="15243"/>
  <c r="F19" i="15243"/>
  <c r="G19" i="15243"/>
  <c r="H19" i="15243"/>
  <c r="I19" i="15243"/>
  <c r="J19" i="15243"/>
  <c r="K19" i="15243"/>
  <c r="L19" i="15243"/>
  <c r="M19" i="15243"/>
  <c r="N19" i="15243"/>
  <c r="O19" i="15243"/>
  <c r="P19" i="15243"/>
  <c r="Q19" i="15243"/>
  <c r="R19" i="15243"/>
  <c r="S19" i="15243"/>
  <c r="T19" i="15243"/>
  <c r="U19" i="15243"/>
  <c r="V19" i="15243"/>
  <c r="W19" i="15243"/>
  <c r="X19" i="15243"/>
  <c r="Y19" i="15243"/>
  <c r="Z19" i="15243"/>
  <c r="AA19" i="15243"/>
  <c r="AB19" i="15243"/>
  <c r="AD19" i="15243"/>
  <c r="AE19" i="15243"/>
  <c r="AF19" i="15243"/>
  <c r="AG19" i="15243"/>
  <c r="A20" i="15243"/>
  <c r="B20" i="15243"/>
  <c r="C20" i="15243"/>
  <c r="D20" i="15243"/>
  <c r="E20" i="15243"/>
  <c r="F20" i="15243"/>
  <c r="G20" i="15243"/>
  <c r="H20" i="15243"/>
  <c r="I20" i="15243"/>
  <c r="J20" i="15243"/>
  <c r="K20" i="15243"/>
  <c r="L20" i="15243"/>
  <c r="M20" i="15243"/>
  <c r="N20" i="15243"/>
  <c r="O20" i="15243"/>
  <c r="P20" i="15243"/>
  <c r="Q20" i="15243"/>
  <c r="R20" i="15243"/>
  <c r="S20" i="15243"/>
  <c r="T20" i="15243"/>
  <c r="U20" i="15243"/>
  <c r="V20" i="15243"/>
  <c r="W20" i="15243"/>
  <c r="X20" i="15243"/>
  <c r="Y20" i="15243"/>
  <c r="Z20" i="15243"/>
  <c r="AA20" i="15243"/>
  <c r="AB20" i="15243"/>
  <c r="AD20" i="15243"/>
  <c r="AE20" i="15243"/>
  <c r="AF20" i="15243"/>
  <c r="AG20" i="15243"/>
  <c r="A21" i="15243"/>
  <c r="B21" i="15243"/>
  <c r="C21" i="15243"/>
  <c r="D21" i="15243"/>
  <c r="E21" i="15243"/>
  <c r="F21" i="15243"/>
  <c r="G21" i="15243"/>
  <c r="H21" i="15243"/>
  <c r="I21" i="15243"/>
  <c r="J21" i="15243"/>
  <c r="K21" i="15243"/>
  <c r="L21" i="15243"/>
  <c r="M21" i="15243"/>
  <c r="N21" i="15243"/>
  <c r="O21" i="15243"/>
  <c r="P21" i="15243"/>
  <c r="Q21" i="15243"/>
  <c r="R21" i="15243"/>
  <c r="S21" i="15243"/>
  <c r="T21" i="15243"/>
  <c r="U21" i="15243"/>
  <c r="V21" i="15243"/>
  <c r="W21" i="15243"/>
  <c r="X21" i="15243"/>
  <c r="Y21" i="15243"/>
  <c r="Z21" i="15243"/>
  <c r="AA21" i="15243"/>
  <c r="AB21" i="15243"/>
  <c r="AD21" i="15243"/>
  <c r="AE21" i="15243"/>
  <c r="AF21" i="15243"/>
  <c r="AG21" i="15243"/>
  <c r="A22" i="15243"/>
  <c r="B22" i="15243"/>
  <c r="C22" i="15243"/>
  <c r="D22" i="15243"/>
  <c r="E22" i="15243"/>
  <c r="F22" i="15243"/>
  <c r="G22" i="15243"/>
  <c r="H22" i="15243"/>
  <c r="I22" i="15243"/>
  <c r="J22" i="15243"/>
  <c r="K22" i="15243"/>
  <c r="L22" i="15243"/>
  <c r="M22" i="15243"/>
  <c r="N22" i="15243"/>
  <c r="O22" i="15243"/>
  <c r="P22" i="15243"/>
  <c r="Q22" i="15243"/>
  <c r="R22" i="15243"/>
  <c r="S22" i="15243"/>
  <c r="T22" i="15243"/>
  <c r="U22" i="15243"/>
  <c r="V22" i="15243"/>
  <c r="W22" i="15243"/>
  <c r="X22" i="15243"/>
  <c r="Y22" i="15243"/>
  <c r="Z22" i="15243"/>
  <c r="AA22" i="15243"/>
  <c r="AB22" i="15243"/>
  <c r="AD22" i="15243"/>
  <c r="AE22" i="15243"/>
  <c r="AF22" i="15243"/>
  <c r="AG22" i="15243"/>
  <c r="A23" i="15243"/>
  <c r="B23" i="15243"/>
  <c r="C23" i="15243"/>
  <c r="D23" i="15243"/>
  <c r="E23" i="15243"/>
  <c r="F23" i="15243"/>
  <c r="G23" i="15243"/>
  <c r="H23" i="15243"/>
  <c r="I23" i="15243"/>
  <c r="J23" i="15243"/>
  <c r="K23" i="15243"/>
  <c r="L23" i="15243"/>
  <c r="M23" i="15243"/>
  <c r="N23" i="15243"/>
  <c r="O23" i="15243"/>
  <c r="P23" i="15243"/>
  <c r="Q23" i="15243"/>
  <c r="R23" i="15243"/>
  <c r="S23" i="15243"/>
  <c r="T23" i="15243"/>
  <c r="U23" i="15243"/>
  <c r="V23" i="15243"/>
  <c r="W23" i="15243"/>
  <c r="X23" i="15243"/>
  <c r="Y23" i="15243"/>
  <c r="Z23" i="15243"/>
  <c r="AA23" i="15243"/>
  <c r="AB23" i="15243"/>
  <c r="AD23" i="15243"/>
  <c r="AE23" i="15243"/>
  <c r="AF23" i="15243"/>
  <c r="AG23" i="15243"/>
  <c r="A25" i="15243"/>
  <c r="A26" i="15243"/>
  <c r="B26" i="15243"/>
  <c r="C26" i="15243"/>
  <c r="D26" i="15243"/>
  <c r="E26" i="15243"/>
  <c r="F26" i="15243"/>
  <c r="G26" i="15243"/>
  <c r="H26" i="15243"/>
  <c r="I26" i="15243"/>
  <c r="J26" i="15243"/>
  <c r="K26" i="15243"/>
  <c r="L26" i="15243"/>
  <c r="M26" i="15243"/>
  <c r="N26" i="15243"/>
  <c r="O26" i="15243"/>
  <c r="P26" i="15243"/>
  <c r="Q26" i="15243"/>
  <c r="R26" i="15243"/>
  <c r="S26" i="15243"/>
  <c r="T26" i="15243"/>
  <c r="U26" i="15243"/>
  <c r="V26" i="15243"/>
  <c r="W26" i="15243"/>
  <c r="X26" i="15243"/>
  <c r="Y26" i="15243"/>
  <c r="Z26" i="15243"/>
  <c r="AA26" i="15243"/>
  <c r="AB26" i="15243"/>
  <c r="AC26" i="15243"/>
  <c r="AD26" i="15243"/>
  <c r="AE26" i="15243"/>
  <c r="AF26" i="15243"/>
  <c r="AG26" i="15243"/>
  <c r="B29" i="15243"/>
  <c r="C29" i="15243"/>
  <c r="D29" i="15243"/>
  <c r="E29" i="15243"/>
  <c r="F29" i="15243"/>
  <c r="G29" i="15243"/>
  <c r="H29" i="15243"/>
  <c r="I29" i="15243"/>
  <c r="J29" i="15243"/>
  <c r="K29" i="15243"/>
  <c r="L29" i="15243"/>
  <c r="M29" i="15243"/>
  <c r="N29" i="15243"/>
  <c r="O29" i="15243"/>
  <c r="P29" i="15243"/>
  <c r="Q29" i="15243"/>
  <c r="R29" i="15243"/>
  <c r="S29" i="15243"/>
  <c r="T29" i="15243"/>
  <c r="U29" i="15243"/>
  <c r="V29" i="15243"/>
  <c r="W29" i="15243"/>
  <c r="X29" i="15243"/>
  <c r="Y29" i="15243"/>
  <c r="Z29" i="15243"/>
  <c r="AA29" i="15243"/>
  <c r="AB29" i="15243"/>
  <c r="AC29" i="15243"/>
  <c r="AD29" i="15243"/>
  <c r="AE29" i="15243"/>
  <c r="AF29" i="15243"/>
  <c r="AG29" i="15243"/>
  <c r="A30" i="15243"/>
  <c r="B30" i="15243"/>
  <c r="C30" i="15243"/>
  <c r="D30" i="15243"/>
  <c r="E30" i="15243"/>
  <c r="F30" i="15243"/>
  <c r="G30" i="15243"/>
  <c r="H30" i="15243"/>
  <c r="I30" i="15243"/>
  <c r="J30" i="15243"/>
  <c r="K30" i="15243"/>
  <c r="L30" i="15243"/>
  <c r="M30" i="15243"/>
  <c r="N30" i="15243"/>
  <c r="O30" i="15243"/>
  <c r="P30" i="15243"/>
  <c r="Q30" i="15243"/>
  <c r="R30" i="15243"/>
  <c r="S30" i="15243"/>
  <c r="T30" i="15243"/>
  <c r="U30" i="15243"/>
  <c r="V30" i="15243"/>
  <c r="W30" i="15243"/>
  <c r="X30" i="15243"/>
  <c r="Y30" i="15243"/>
  <c r="Z30" i="15243"/>
  <c r="AA30" i="15243"/>
  <c r="AB30" i="15243"/>
  <c r="AC30" i="15243"/>
  <c r="AD30" i="15243"/>
  <c r="AE30" i="15243"/>
  <c r="AF30" i="15243"/>
  <c r="AG30" i="15243"/>
  <c r="A31" i="15243"/>
  <c r="B31" i="15243"/>
  <c r="C31" i="15243"/>
  <c r="D31" i="15243"/>
  <c r="E31" i="15243"/>
  <c r="F31" i="15243"/>
  <c r="G31" i="15243"/>
  <c r="H31" i="15243"/>
  <c r="I31" i="15243"/>
  <c r="J31" i="15243"/>
  <c r="K31" i="15243"/>
  <c r="L31" i="15243"/>
  <c r="M31" i="15243"/>
  <c r="N31" i="15243"/>
  <c r="O31" i="15243"/>
  <c r="P31" i="15243"/>
  <c r="Q31" i="15243"/>
  <c r="R31" i="15243"/>
  <c r="S31" i="15243"/>
  <c r="T31" i="15243"/>
  <c r="U31" i="15243"/>
  <c r="V31" i="15243"/>
  <c r="W31" i="15243"/>
  <c r="X31" i="15243"/>
  <c r="Y31" i="15243"/>
  <c r="Z31" i="15243"/>
  <c r="AA31" i="15243"/>
  <c r="AB31" i="15243"/>
  <c r="AC31" i="15243"/>
  <c r="AD31" i="15243"/>
  <c r="AE31" i="15243"/>
  <c r="AF31" i="15243"/>
  <c r="AG31" i="15243"/>
  <c r="A32" i="15243"/>
  <c r="B32" i="15243"/>
  <c r="C32" i="15243"/>
  <c r="D32" i="15243"/>
  <c r="E32" i="15243"/>
  <c r="F32" i="15243"/>
  <c r="G32" i="15243"/>
  <c r="H32" i="15243"/>
  <c r="I32" i="15243"/>
  <c r="J32" i="15243"/>
  <c r="K32" i="15243"/>
  <c r="L32" i="15243"/>
  <c r="M32" i="15243"/>
  <c r="N32" i="15243"/>
  <c r="O32" i="15243"/>
  <c r="P32" i="15243"/>
  <c r="Q32" i="15243"/>
  <c r="R32" i="15243"/>
  <c r="S32" i="15243"/>
  <c r="T32" i="15243"/>
  <c r="U32" i="15243"/>
  <c r="V32" i="15243"/>
  <c r="W32" i="15243"/>
  <c r="X32" i="15243"/>
  <c r="Y32" i="15243"/>
  <c r="Z32" i="15243"/>
  <c r="AA32" i="15243"/>
  <c r="AB32" i="15243"/>
  <c r="AC32" i="15243"/>
  <c r="AD32" i="15243"/>
  <c r="AE32" i="15243"/>
  <c r="AF32" i="15243"/>
  <c r="AG32" i="15243"/>
  <c r="A33" i="15243"/>
  <c r="B33" i="15243"/>
  <c r="C33" i="15243"/>
  <c r="D33" i="15243"/>
  <c r="E33" i="15243"/>
  <c r="F33" i="15243"/>
  <c r="G33" i="15243"/>
  <c r="H33" i="15243"/>
  <c r="I33" i="15243"/>
  <c r="J33" i="15243"/>
  <c r="K33" i="15243"/>
  <c r="L33" i="15243"/>
  <c r="M33" i="15243"/>
  <c r="N33" i="15243"/>
  <c r="O33" i="15243"/>
  <c r="P33" i="15243"/>
  <c r="Q33" i="15243"/>
  <c r="R33" i="15243"/>
  <c r="S33" i="15243"/>
  <c r="T33" i="15243"/>
  <c r="U33" i="15243"/>
  <c r="V33" i="15243"/>
  <c r="W33" i="15243"/>
  <c r="X33" i="15243"/>
  <c r="Y33" i="15243"/>
  <c r="Z33" i="15243"/>
  <c r="AA33" i="15243"/>
  <c r="AB33" i="15243"/>
  <c r="AC33" i="15243"/>
  <c r="AD33" i="15243"/>
  <c r="AE33" i="15243"/>
  <c r="AF33" i="15243"/>
  <c r="AG33" i="15243"/>
  <c r="A34" i="15243"/>
  <c r="B34" i="15243"/>
  <c r="C34" i="15243"/>
  <c r="D34" i="15243"/>
  <c r="E34" i="15243"/>
  <c r="F34" i="15243"/>
  <c r="G34" i="15243"/>
  <c r="H34" i="15243"/>
  <c r="I34" i="15243"/>
  <c r="J34" i="15243"/>
  <c r="K34" i="15243"/>
  <c r="L34" i="15243"/>
  <c r="M34" i="15243"/>
  <c r="N34" i="15243"/>
  <c r="O34" i="15243"/>
  <c r="P34" i="15243"/>
  <c r="Q34" i="15243"/>
  <c r="R34" i="15243"/>
  <c r="S34" i="15243"/>
  <c r="T34" i="15243"/>
  <c r="U34" i="15243"/>
  <c r="V34" i="15243"/>
  <c r="W34" i="15243"/>
  <c r="X34" i="15243"/>
  <c r="Y34" i="15243"/>
  <c r="Z34" i="15243"/>
  <c r="AA34" i="15243"/>
  <c r="AB34" i="15243"/>
  <c r="AC34" i="15243"/>
  <c r="AD34" i="15243"/>
  <c r="AE34" i="15243"/>
  <c r="AF34" i="15243"/>
  <c r="AG34" i="15243"/>
  <c r="A35" i="15243"/>
  <c r="B35" i="15243"/>
  <c r="C35" i="15243"/>
  <c r="D35" i="15243"/>
  <c r="E35" i="15243"/>
  <c r="F35" i="15243"/>
  <c r="G35" i="15243"/>
  <c r="H35" i="15243"/>
  <c r="I35" i="15243"/>
  <c r="J35" i="15243"/>
  <c r="K35" i="15243"/>
  <c r="L35" i="15243"/>
  <c r="M35" i="15243"/>
  <c r="N35" i="15243"/>
  <c r="O35" i="15243"/>
  <c r="P35" i="15243"/>
  <c r="Q35" i="15243"/>
  <c r="R35" i="15243"/>
  <c r="S35" i="15243"/>
  <c r="T35" i="15243"/>
  <c r="U35" i="15243"/>
  <c r="V35" i="15243"/>
  <c r="W35" i="15243"/>
  <c r="X35" i="15243"/>
  <c r="Y35" i="15243"/>
  <c r="Z35" i="15243"/>
  <c r="AA35" i="15243"/>
  <c r="AB35" i="15243"/>
  <c r="AC35" i="15243"/>
  <c r="AD35" i="15243"/>
  <c r="AE35" i="15243"/>
  <c r="AF35" i="15243"/>
  <c r="AG35" i="15243"/>
  <c r="A36" i="15243"/>
  <c r="B36" i="15243"/>
  <c r="C36" i="15243"/>
  <c r="D36" i="15243"/>
  <c r="E36" i="15243"/>
  <c r="F36" i="15243"/>
  <c r="G36" i="15243"/>
  <c r="H36" i="15243"/>
  <c r="I36" i="15243"/>
  <c r="J36" i="15243"/>
  <c r="K36" i="15243"/>
  <c r="L36" i="15243"/>
  <c r="M36" i="15243"/>
  <c r="N36" i="15243"/>
  <c r="O36" i="15243"/>
  <c r="P36" i="15243"/>
  <c r="Q36" i="15243"/>
  <c r="R36" i="15243"/>
  <c r="S36" i="15243"/>
  <c r="T36" i="15243"/>
  <c r="U36" i="15243"/>
  <c r="V36" i="15243"/>
  <c r="W36" i="15243"/>
  <c r="X36" i="15243"/>
  <c r="Y36" i="15243"/>
  <c r="Z36" i="15243"/>
  <c r="AA36" i="15243"/>
  <c r="AB36" i="15243"/>
  <c r="AC36" i="15243"/>
  <c r="AD36" i="15243"/>
  <c r="AE36" i="15243"/>
  <c r="AF36" i="15243"/>
  <c r="AG36" i="15243"/>
  <c r="A38" i="15243"/>
  <c r="A39" i="15243"/>
  <c r="B39" i="15243"/>
  <c r="C39" i="15243"/>
  <c r="D39" i="15243"/>
  <c r="E39" i="15243"/>
  <c r="F39" i="15243"/>
  <c r="G39" i="15243"/>
  <c r="H39" i="15243"/>
  <c r="I39" i="15243"/>
  <c r="J39" i="15243"/>
  <c r="K39" i="15243"/>
  <c r="L39" i="15243"/>
  <c r="M39" i="15243"/>
  <c r="N39" i="15243"/>
  <c r="O39" i="15243"/>
  <c r="P39" i="15243"/>
  <c r="Q39" i="15243"/>
  <c r="R39" i="15243"/>
  <c r="S39" i="15243"/>
  <c r="T39" i="15243"/>
  <c r="U39" i="15243"/>
  <c r="V39" i="15243"/>
  <c r="W39" i="15243"/>
  <c r="X39" i="15243"/>
  <c r="Y39" i="15243"/>
  <c r="Z39" i="15243"/>
  <c r="AA39" i="15243"/>
  <c r="AB39" i="15243"/>
  <c r="AC39" i="15243"/>
  <c r="AD39" i="15243"/>
  <c r="AE39" i="15243"/>
  <c r="AF39" i="15243"/>
  <c r="AG39" i="15243"/>
  <c r="A42" i="15243"/>
  <c r="A43" i="15243"/>
  <c r="B43" i="15243"/>
  <c r="C43" i="15243"/>
  <c r="D43" i="15243"/>
  <c r="E43" i="15243"/>
  <c r="F43" i="15243"/>
  <c r="G43" i="15243"/>
  <c r="H43" i="15243"/>
  <c r="I43" i="15243"/>
  <c r="J43" i="15243"/>
  <c r="K43" i="15243"/>
  <c r="L43" i="15243"/>
  <c r="M43" i="15243"/>
  <c r="N43" i="15243"/>
  <c r="O43" i="15243"/>
  <c r="P43" i="15243"/>
  <c r="Q43" i="15243"/>
  <c r="R43" i="15243"/>
  <c r="S43" i="15243"/>
  <c r="T43" i="15243"/>
  <c r="U43" i="15243"/>
  <c r="V43" i="15243"/>
  <c r="W43" i="15243"/>
  <c r="X43" i="15243"/>
  <c r="Y43" i="15243"/>
  <c r="Z43" i="15243"/>
  <c r="AA43" i="15243"/>
  <c r="AB43" i="15243"/>
  <c r="AC43" i="15243"/>
  <c r="AD43" i="15243"/>
  <c r="AE43" i="15243"/>
  <c r="AF43" i="15243"/>
  <c r="AG43" i="15243"/>
  <c r="A44" i="15243"/>
  <c r="B44" i="15243"/>
  <c r="C44" i="15243"/>
  <c r="D44" i="15243"/>
  <c r="E44" i="15243"/>
  <c r="F44" i="15243"/>
  <c r="G44" i="15243"/>
  <c r="H44" i="15243"/>
  <c r="I44" i="15243"/>
  <c r="J44" i="15243"/>
  <c r="K44" i="15243"/>
  <c r="L44" i="15243"/>
  <c r="M44" i="15243"/>
  <c r="N44" i="15243"/>
  <c r="O44" i="15243"/>
  <c r="P44" i="15243"/>
  <c r="Q44" i="15243"/>
  <c r="R44" i="15243"/>
  <c r="S44" i="15243"/>
  <c r="T44" i="15243"/>
  <c r="U44" i="15243"/>
  <c r="V44" i="15243"/>
  <c r="W44" i="15243"/>
  <c r="X44" i="15243"/>
  <c r="Y44" i="15243"/>
  <c r="Z44" i="15243"/>
  <c r="AA44" i="15243"/>
  <c r="AB44" i="15243"/>
  <c r="AC44" i="15243"/>
  <c r="AD44" i="15243"/>
  <c r="AE44" i="15243"/>
  <c r="AF44" i="15243"/>
  <c r="AG44" i="15243"/>
  <c r="A45" i="15243"/>
  <c r="B45" i="15243"/>
  <c r="C45" i="15243"/>
  <c r="D45" i="15243"/>
  <c r="E45" i="15243"/>
  <c r="F45" i="15243"/>
  <c r="G45" i="15243"/>
  <c r="H45" i="15243"/>
  <c r="I45" i="15243"/>
  <c r="J45" i="15243"/>
  <c r="K45" i="15243"/>
  <c r="L45" i="15243"/>
  <c r="M45" i="15243"/>
  <c r="N45" i="15243"/>
  <c r="O45" i="15243"/>
  <c r="P45" i="15243"/>
  <c r="Q45" i="15243"/>
  <c r="R45" i="15243"/>
  <c r="S45" i="15243"/>
  <c r="T45" i="15243"/>
  <c r="U45" i="15243"/>
  <c r="V45" i="15243"/>
  <c r="W45" i="15243"/>
  <c r="X45" i="15243"/>
  <c r="Y45" i="15243"/>
  <c r="Z45" i="15243"/>
  <c r="AA45" i="15243"/>
  <c r="AB45" i="15243"/>
  <c r="AC45" i="15243"/>
  <c r="AD45" i="15243"/>
  <c r="AE45" i="15243"/>
  <c r="AF45" i="15243"/>
  <c r="AG45" i="15243"/>
  <c r="A46" i="15243"/>
  <c r="B46" i="15243"/>
  <c r="C46" i="15243"/>
  <c r="D46" i="15243"/>
  <c r="E46" i="15243"/>
  <c r="F46" i="15243"/>
  <c r="G46" i="15243"/>
  <c r="H46" i="15243"/>
  <c r="I46" i="15243"/>
  <c r="J46" i="15243"/>
  <c r="K46" i="15243"/>
  <c r="L46" i="15243"/>
  <c r="M46" i="15243"/>
  <c r="N46" i="15243"/>
  <c r="O46" i="15243"/>
  <c r="P46" i="15243"/>
  <c r="Q46" i="15243"/>
  <c r="R46" i="15243"/>
  <c r="S46" i="15243"/>
  <c r="T46" i="15243"/>
  <c r="U46" i="15243"/>
  <c r="V46" i="15243"/>
  <c r="W46" i="15243"/>
  <c r="X46" i="15243"/>
  <c r="Y46" i="15243"/>
  <c r="Z46" i="15243"/>
  <c r="AA46" i="15243"/>
  <c r="AB46" i="15243"/>
  <c r="AC46" i="15243"/>
  <c r="AD46" i="15243"/>
  <c r="AE46" i="15243"/>
  <c r="AF46" i="15243"/>
  <c r="AG46" i="15243"/>
  <c r="A47" i="15243"/>
  <c r="B47" i="15243"/>
  <c r="C47" i="15243"/>
  <c r="D47" i="15243"/>
  <c r="E47" i="15243"/>
  <c r="F47" i="15243"/>
  <c r="G47" i="15243"/>
  <c r="H47" i="15243"/>
  <c r="I47" i="15243"/>
  <c r="J47" i="15243"/>
  <c r="K47" i="15243"/>
  <c r="L47" i="15243"/>
  <c r="M47" i="15243"/>
  <c r="N47" i="15243"/>
  <c r="O47" i="15243"/>
  <c r="P47" i="15243"/>
  <c r="Q47" i="15243"/>
  <c r="R47" i="15243"/>
  <c r="S47" i="15243"/>
  <c r="T47" i="15243"/>
  <c r="U47" i="15243"/>
  <c r="V47" i="15243"/>
  <c r="W47" i="15243"/>
  <c r="X47" i="15243"/>
  <c r="Y47" i="15243"/>
  <c r="Z47" i="15243"/>
  <c r="AA47" i="15243"/>
  <c r="AB47" i="15243"/>
  <c r="AC47" i="15243"/>
  <c r="AD47" i="15243"/>
  <c r="AE47" i="15243"/>
  <c r="AF47" i="15243"/>
  <c r="AG47" i="15243"/>
  <c r="A48" i="15243"/>
  <c r="B48" i="15243"/>
  <c r="C48" i="15243"/>
  <c r="D48" i="15243"/>
  <c r="E48" i="15243"/>
  <c r="F48" i="15243"/>
  <c r="G48" i="15243"/>
  <c r="H48" i="15243"/>
  <c r="I48" i="15243"/>
  <c r="J48" i="15243"/>
  <c r="K48" i="15243"/>
  <c r="L48" i="15243"/>
  <c r="M48" i="15243"/>
  <c r="N48" i="15243"/>
  <c r="O48" i="15243"/>
  <c r="P48" i="15243"/>
  <c r="Q48" i="15243"/>
  <c r="R48" i="15243"/>
  <c r="S48" i="15243"/>
  <c r="T48" i="15243"/>
  <c r="U48" i="15243"/>
  <c r="V48" i="15243"/>
  <c r="W48" i="15243"/>
  <c r="X48" i="15243"/>
  <c r="Y48" i="15243"/>
  <c r="Z48" i="15243"/>
  <c r="AA48" i="15243"/>
  <c r="AB48" i="15243"/>
  <c r="AC48" i="15243"/>
  <c r="AD48" i="15243"/>
  <c r="AE48" i="15243"/>
  <c r="AF48" i="15243"/>
  <c r="AG48" i="15243"/>
  <c r="A49" i="15243"/>
  <c r="B49" i="15243"/>
  <c r="C49" i="15243"/>
  <c r="D49" i="15243"/>
  <c r="E49" i="15243"/>
  <c r="F49" i="15243"/>
  <c r="G49" i="15243"/>
  <c r="H49" i="15243"/>
  <c r="I49" i="15243"/>
  <c r="J49" i="15243"/>
  <c r="K49" i="15243"/>
  <c r="L49" i="15243"/>
  <c r="M49" i="15243"/>
  <c r="N49" i="15243"/>
  <c r="O49" i="15243"/>
  <c r="P49" i="15243"/>
  <c r="Q49" i="15243"/>
  <c r="R49" i="15243"/>
  <c r="S49" i="15243"/>
  <c r="T49" i="15243"/>
  <c r="U49" i="15243"/>
  <c r="V49" i="15243"/>
  <c r="W49" i="15243"/>
  <c r="X49" i="15243"/>
  <c r="Y49" i="15243"/>
  <c r="Z49" i="15243"/>
  <c r="AA49" i="15243"/>
  <c r="AB49" i="15243"/>
  <c r="AC49" i="15243"/>
  <c r="AD49" i="15243"/>
  <c r="AE49" i="15243"/>
  <c r="AF49" i="15243"/>
  <c r="AG49" i="15243"/>
  <c r="A51" i="15243"/>
  <c r="A52" i="15243"/>
  <c r="B52" i="15243"/>
  <c r="C52" i="15243"/>
  <c r="D52" i="15243"/>
  <c r="E52" i="15243"/>
  <c r="F52" i="15243"/>
  <c r="G52" i="15243"/>
  <c r="H52" i="15243"/>
  <c r="I52" i="15243"/>
  <c r="J52" i="15243"/>
  <c r="K52" i="15243"/>
  <c r="L52" i="15243"/>
  <c r="M52" i="15243"/>
  <c r="N52" i="15243"/>
  <c r="O52" i="15243"/>
  <c r="P52" i="15243"/>
  <c r="Q52" i="15243"/>
  <c r="R52" i="15243"/>
  <c r="S52" i="15243"/>
  <c r="T52" i="15243"/>
  <c r="U52" i="15243"/>
  <c r="V52" i="15243"/>
  <c r="W52" i="15243"/>
  <c r="X52" i="15243"/>
  <c r="Y52" i="15243"/>
  <c r="Z52" i="15243"/>
  <c r="AA52" i="15243"/>
  <c r="AB52" i="15243"/>
  <c r="AC52" i="15243"/>
  <c r="AD52" i="15243"/>
  <c r="AE52" i="15243"/>
  <c r="AF52" i="15243"/>
  <c r="AG52" i="15243"/>
  <c r="A2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D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G1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46" i="1"/>
</calcChain>
</file>

<file path=xl/sharedStrings.xml><?xml version="1.0" encoding="utf-8"?>
<sst xmlns="http://schemas.openxmlformats.org/spreadsheetml/2006/main" count="381" uniqueCount="105">
  <si>
    <t>PJM</t>
  </si>
  <si>
    <t>NYPP</t>
  </si>
  <si>
    <t>Entergy</t>
  </si>
  <si>
    <t>ERCOT</t>
  </si>
  <si>
    <t>Report Date</t>
  </si>
  <si>
    <t>Cinergy</t>
  </si>
  <si>
    <t>TVA</t>
  </si>
  <si>
    <t>NEPOOL</t>
  </si>
  <si>
    <t>NEPOOLU</t>
  </si>
  <si>
    <t>2001 Total</t>
  </si>
  <si>
    <t>TenMinSpin</t>
  </si>
  <si>
    <t>OpRes</t>
  </si>
  <si>
    <t>Operating Reserves</t>
  </si>
  <si>
    <t>Com-Ed</t>
  </si>
  <si>
    <t>NY Zone J</t>
  </si>
  <si>
    <t>10 Min Spin</t>
  </si>
  <si>
    <t>AGC</t>
  </si>
  <si>
    <t>2002</t>
  </si>
  <si>
    <t>2003</t>
  </si>
  <si>
    <t>10 Min Non-Spin</t>
  </si>
  <si>
    <t>ICAP</t>
  </si>
  <si>
    <t>UI Congestion Up-lift</t>
  </si>
  <si>
    <t>GAS CURVES</t>
  </si>
  <si>
    <t>NG HH</t>
  </si>
  <si>
    <t>CHICAGO LDC</t>
  </si>
  <si>
    <t>ALGONQUIN</t>
  </si>
  <si>
    <t>TETCO M3</t>
  </si>
  <si>
    <t>TRANSCO Z6</t>
  </si>
  <si>
    <t>M:\common\power\riskmgmt\lcra\lcra_newexotica.xls</t>
  </si>
  <si>
    <t>Peak Prices</t>
  </si>
  <si>
    <t>M:\Genco\Position\spread position 16 hr.xls</t>
  </si>
  <si>
    <t>Change</t>
  </si>
  <si>
    <t>Total</t>
  </si>
  <si>
    <t xml:space="preserve"> </t>
  </si>
  <si>
    <t>2004</t>
  </si>
  <si>
    <t>2005</t>
  </si>
  <si>
    <t>NY Zone A</t>
  </si>
  <si>
    <t>NY Zone G</t>
  </si>
  <si>
    <t>SOCO</t>
  </si>
  <si>
    <t>Jan-Feb '02</t>
  </si>
  <si>
    <t>Mar-Apr '02</t>
  </si>
  <si>
    <t>Jul-Aug '02</t>
  </si>
  <si>
    <t>Oct-Dec '02</t>
  </si>
  <si>
    <t>Oct 01</t>
  </si>
  <si>
    <t>Nov 01</t>
  </si>
  <si>
    <t>Dec 01</t>
  </si>
  <si>
    <t>R7</t>
  </si>
  <si>
    <t>R8</t>
  </si>
  <si>
    <t>R9</t>
  </si>
  <si>
    <t>R10</t>
  </si>
  <si>
    <t>R11</t>
  </si>
  <si>
    <t>B4</t>
  </si>
  <si>
    <t>R12</t>
  </si>
  <si>
    <t>R21</t>
  </si>
  <si>
    <t>WEST</t>
  </si>
  <si>
    <t xml:space="preserve">                                                                                       WEST</t>
  </si>
  <si>
    <t>ALBERTA</t>
  </si>
  <si>
    <t>MID-COLUMBIA</t>
  </si>
  <si>
    <t>COB</t>
  </si>
  <si>
    <t>Palo Verde</t>
  </si>
  <si>
    <t>NP15</t>
  </si>
  <si>
    <t>SP15</t>
  </si>
  <si>
    <t>ZP26</t>
  </si>
  <si>
    <t>Mead</t>
  </si>
  <si>
    <t>2005-2014</t>
  </si>
  <si>
    <t>Cal-01</t>
  </si>
  <si>
    <t>Q2-02</t>
  </si>
  <si>
    <t>Q3-02</t>
  </si>
  <si>
    <t>Q4-02</t>
  </si>
  <si>
    <t>Cal-02</t>
  </si>
  <si>
    <t>Cal-03</t>
  </si>
  <si>
    <t>Cal-04</t>
  </si>
  <si>
    <t>Q1</t>
  </si>
  <si>
    <t>Q2</t>
  </si>
  <si>
    <t>Q3</t>
  </si>
  <si>
    <t>Q4</t>
  </si>
  <si>
    <t>Cal 05-14</t>
  </si>
  <si>
    <t>Off Peak</t>
  </si>
  <si>
    <t>Price change</t>
  </si>
  <si>
    <t>MID-C</t>
  </si>
  <si>
    <t>NP-15</t>
  </si>
  <si>
    <t>SP-15</t>
  </si>
  <si>
    <t>PV</t>
  </si>
  <si>
    <t>Cal01</t>
  </si>
  <si>
    <t>Cal02</t>
  </si>
  <si>
    <t>Cal03</t>
  </si>
  <si>
    <t>Cal04</t>
  </si>
  <si>
    <t>Cal05</t>
  </si>
  <si>
    <t>Cal06</t>
  </si>
  <si>
    <t>Cal07</t>
  </si>
  <si>
    <t>Cal08</t>
  </si>
  <si>
    <t>Cal09</t>
  </si>
  <si>
    <t>Cal10</t>
  </si>
  <si>
    <t>Total Avg Peak</t>
  </si>
  <si>
    <t>Total Avg Off Peak</t>
  </si>
  <si>
    <t>West Heat Rates</t>
  </si>
  <si>
    <t>West Peak Prices</t>
  </si>
  <si>
    <t>Alberta Peak Prices</t>
  </si>
  <si>
    <t>Alberta Off Peak Prices</t>
  </si>
  <si>
    <t>West Off-Peak Prices</t>
  </si>
  <si>
    <t>Heat Rates - Off Peak</t>
  </si>
  <si>
    <t>Total Avg Off-Peak</t>
  </si>
  <si>
    <t>2006-2009</t>
  </si>
  <si>
    <t>&gt; =2010</t>
  </si>
  <si>
    <t>West Daily Off Peak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</si>
</sst>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  <numFmt numFmtId="185" formatCode="0.00_);[Red]\(0.00\)"/>
    <numFmt numFmtId="188" formatCode="#,##0.0000"/>
  </numFmts>
  <fonts count="12" x14ac:knownFonts="1">
    <font>
      <sz val="8"/>
      <name val="Lucida Console"/>
    </font>
    <font>
      <sz val="8"/>
      <name val="Lucida Console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Helv"/>
    </font>
    <font>
      <sz val="10"/>
      <color indexed="8"/>
      <name val="MS Sans Serif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</cellStyleXfs>
  <cellXfs count="260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167" fontId="2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71" fontId="2" fillId="0" borderId="0" xfId="0" applyNumberFormat="1" applyFont="1" applyAlignment="1">
      <alignment horizontal="left"/>
    </xf>
    <xf numFmtId="0" fontId="3" fillId="0" borderId="0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43" fontId="3" fillId="0" borderId="0" xfId="1" applyFont="1" applyFill="1" applyBorder="1"/>
    <xf numFmtId="0" fontId="3" fillId="0" borderId="2" xfId="0" applyFont="1" applyFill="1" applyBorder="1"/>
    <xf numFmtId="43" fontId="3" fillId="0" borderId="0" xfId="1" applyFont="1" applyBorder="1"/>
    <xf numFmtId="0" fontId="2" fillId="0" borderId="3" xfId="0" applyFont="1" applyFill="1" applyBorder="1"/>
    <xf numFmtId="0" fontId="3" fillId="0" borderId="0" xfId="0" applyFont="1" applyBorder="1"/>
    <xf numFmtId="0" fontId="2" fillId="0" borderId="0" xfId="0" applyFont="1" applyFill="1" applyBorder="1"/>
    <xf numFmtId="172" fontId="2" fillId="0" borderId="0" xfId="1" applyNumberFormat="1" applyFont="1" applyFill="1" applyBorder="1"/>
    <xf numFmtId="0" fontId="3" fillId="0" borderId="0" xfId="0" applyFont="1" applyFill="1"/>
    <xf numFmtId="0" fontId="4" fillId="0" borderId="0" xfId="11"/>
    <xf numFmtId="0" fontId="5" fillId="0" borderId="4" xfId="11" applyFont="1" applyBorder="1" applyAlignment="1">
      <alignment horizontal="center"/>
    </xf>
    <xf numFmtId="0" fontId="5" fillId="0" borderId="4" xfId="11" applyFont="1" applyBorder="1"/>
    <xf numFmtId="0" fontId="4" fillId="0" borderId="2" xfId="11" applyBorder="1"/>
    <xf numFmtId="0" fontId="4" fillId="0" borderId="5" xfId="11" applyBorder="1"/>
    <xf numFmtId="0" fontId="4" fillId="0" borderId="6" xfId="11" applyBorder="1"/>
    <xf numFmtId="0" fontId="4" fillId="0" borderId="7" xfId="11" applyBorder="1"/>
    <xf numFmtId="0" fontId="4" fillId="0" borderId="8" xfId="11" applyBorder="1"/>
    <xf numFmtId="0" fontId="4" fillId="0" borderId="8" xfId="11" applyBorder="1" applyAlignment="1">
      <alignment horizontal="center"/>
    </xf>
    <xf numFmtId="0" fontId="4" fillId="0" borderId="0" xfId="11" applyAlignment="1">
      <alignment horizontal="center" wrapText="1"/>
    </xf>
    <xf numFmtId="14" fontId="4" fillId="0" borderId="0" xfId="11" applyNumberFormat="1"/>
    <xf numFmtId="0" fontId="2" fillId="2" borderId="9" xfId="0" applyFont="1" applyFill="1" applyBorder="1"/>
    <xf numFmtId="0" fontId="4" fillId="0" borderId="0" xfId="11" applyFont="1" applyAlignment="1">
      <alignment horizontal="center" wrapText="1"/>
    </xf>
    <xf numFmtId="2" fontId="4" fillId="0" borderId="0" xfId="11" applyNumberFormat="1"/>
    <xf numFmtId="0" fontId="6" fillId="0" borderId="0" xfId="11" applyFont="1"/>
    <xf numFmtId="0" fontId="5" fillId="0" borderId="0" xfId="11" applyFont="1"/>
    <xf numFmtId="0" fontId="2" fillId="2" borderId="10" xfId="0" applyFont="1" applyFill="1" applyBorder="1"/>
    <xf numFmtId="15" fontId="3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center"/>
    </xf>
    <xf numFmtId="174" fontId="2" fillId="0" borderId="2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43" fontId="3" fillId="0" borderId="11" xfId="1" applyFont="1" applyBorder="1"/>
    <xf numFmtId="43" fontId="3" fillId="0" borderId="0" xfId="1" applyFont="1"/>
    <xf numFmtId="43" fontId="3" fillId="0" borderId="12" xfId="1" applyFont="1" applyFill="1" applyBorder="1"/>
    <xf numFmtId="43" fontId="3" fillId="0" borderId="0" xfId="1" applyFont="1" applyFill="1"/>
    <xf numFmtId="43" fontId="3" fillId="0" borderId="11" xfId="1" applyFont="1" applyFill="1" applyBorder="1"/>
    <xf numFmtId="43" fontId="3" fillId="0" borderId="13" xfId="1" applyFont="1" applyBorder="1"/>
    <xf numFmtId="43" fontId="3" fillId="0" borderId="2" xfId="1" applyFont="1" applyBorder="1"/>
    <xf numFmtId="43" fontId="3" fillId="0" borderId="5" xfId="1" applyFont="1" applyBorder="1"/>
    <xf numFmtId="43" fontId="3" fillId="0" borderId="14" xfId="1" applyFont="1" applyBorder="1"/>
    <xf numFmtId="43" fontId="3" fillId="0" borderId="15" xfId="1" applyFont="1" applyBorder="1"/>
    <xf numFmtId="43" fontId="3" fillId="0" borderId="12" xfId="1" applyFont="1" applyBorder="1"/>
    <xf numFmtId="43" fontId="3" fillId="0" borderId="16" xfId="1" applyFont="1" applyFill="1" applyBorder="1"/>
    <xf numFmtId="43" fontId="3" fillId="0" borderId="17" xfId="1" applyFont="1" applyFill="1" applyBorder="1"/>
    <xf numFmtId="172" fontId="2" fillId="0" borderId="13" xfId="1" applyNumberFormat="1" applyFont="1" applyBorder="1"/>
    <xf numFmtId="172" fontId="2" fillId="0" borderId="18" xfId="1" applyNumberFormat="1" applyFont="1" applyFill="1" applyBorder="1"/>
    <xf numFmtId="43" fontId="3" fillId="0" borderId="18" xfId="1" applyFont="1" applyBorder="1"/>
    <xf numFmtId="43" fontId="3" fillId="0" borderId="19" xfId="1" applyFont="1" applyFill="1" applyBorder="1"/>
    <xf numFmtId="0" fontId="3" fillId="0" borderId="4" xfId="0" applyFont="1" applyBorder="1"/>
    <xf numFmtId="0" fontId="2" fillId="2" borderId="20" xfId="0" applyFont="1" applyFill="1" applyBorder="1"/>
    <xf numFmtId="43" fontId="3" fillId="0" borderId="20" xfId="1" applyFont="1" applyBorder="1"/>
    <xf numFmtId="43" fontId="3" fillId="0" borderId="21" xfId="1" applyFont="1" applyBorder="1"/>
    <xf numFmtId="0" fontId="2" fillId="2" borderId="22" xfId="0" applyFont="1" applyFill="1" applyBorder="1"/>
    <xf numFmtId="43" fontId="3" fillId="0" borderId="22" xfId="1" applyFont="1" applyBorder="1"/>
    <xf numFmtId="43" fontId="3" fillId="0" borderId="4" xfId="1" applyFont="1" applyBorder="1"/>
    <xf numFmtId="43" fontId="3" fillId="0" borderId="23" xfId="1" applyFont="1" applyBorder="1"/>
    <xf numFmtId="0" fontId="2" fillId="0" borderId="0" xfId="0" applyFont="1" applyAlignment="1">
      <alignment vertical="center"/>
    </xf>
    <xf numFmtId="43" fontId="3" fillId="0" borderId="16" xfId="1" applyFont="1" applyBorder="1"/>
    <xf numFmtId="43" fontId="3" fillId="0" borderId="17" xfId="1" applyFont="1" applyBorder="1"/>
    <xf numFmtId="43" fontId="3" fillId="0" borderId="19" xfId="1" applyFont="1" applyBorder="1"/>
    <xf numFmtId="43" fontId="3" fillId="0" borderId="24" xfId="1" applyFont="1" applyBorder="1"/>
    <xf numFmtId="43" fontId="3" fillId="0" borderId="0" xfId="0" applyNumberFormat="1" applyFont="1"/>
    <xf numFmtId="0" fontId="2" fillId="0" borderId="1" xfId="0" applyFont="1" applyFill="1" applyBorder="1"/>
    <xf numFmtId="43" fontId="3" fillId="0" borderId="13" xfId="1" applyFont="1" applyFill="1" applyBorder="1"/>
    <xf numFmtId="14" fontId="4" fillId="0" borderId="0" xfId="11" applyNumberFormat="1" applyAlignment="1">
      <alignment horizontal="center" wrapText="1"/>
    </xf>
    <xf numFmtId="0" fontId="9" fillId="0" borderId="0" xfId="0" applyFont="1" applyFill="1"/>
    <xf numFmtId="14" fontId="6" fillId="0" borderId="0" xfId="0" applyNumberFormat="1" applyFont="1" applyFill="1"/>
    <xf numFmtId="0" fontId="6" fillId="0" borderId="4" xfId="0" applyFont="1" applyFill="1" applyBorder="1"/>
    <xf numFmtId="0" fontId="6" fillId="0" borderId="0" xfId="0" applyFont="1" applyFill="1" applyBorder="1"/>
    <xf numFmtId="17" fontId="6" fillId="0" borderId="25" xfId="0" applyNumberFormat="1" applyFont="1" applyFill="1" applyBorder="1"/>
    <xf numFmtId="17" fontId="6" fillId="0" borderId="20" xfId="0" applyNumberFormat="1" applyFont="1" applyFill="1" applyBorder="1" applyAlignment="1">
      <alignment horizontal="left"/>
    </xf>
    <xf numFmtId="17" fontId="6" fillId="0" borderId="25" xfId="0" applyNumberFormat="1" applyFont="1" applyFill="1" applyBorder="1" applyAlignment="1">
      <alignment horizontal="left"/>
    </xf>
    <xf numFmtId="17" fontId="6" fillId="0" borderId="26" xfId="0" applyNumberFormat="1" applyFont="1" applyFill="1" applyBorder="1" applyAlignment="1">
      <alignment horizontal="left"/>
    </xf>
    <xf numFmtId="0" fontId="6" fillId="0" borderId="27" xfId="0" applyFont="1" applyFill="1" applyBorder="1"/>
    <xf numFmtId="0" fontId="6" fillId="0" borderId="21" xfId="0" applyFont="1" applyFill="1" applyBorder="1"/>
    <xf numFmtId="0" fontId="6" fillId="0" borderId="28" xfId="0" applyFont="1" applyFill="1" applyBorder="1"/>
    <xf numFmtId="0" fontId="6" fillId="0" borderId="29" xfId="0" applyFont="1" applyFill="1" applyBorder="1"/>
    <xf numFmtId="4" fontId="9" fillId="0" borderId="22" xfId="0" applyNumberFormat="1" applyFont="1" applyFill="1" applyBorder="1"/>
    <xf numFmtId="4" fontId="9" fillId="0" borderId="20" xfId="0" applyNumberFormat="1" applyFont="1" applyFill="1" applyBorder="1"/>
    <xf numFmtId="4" fontId="9" fillId="0" borderId="0" xfId="0" applyNumberFormat="1" applyFont="1" applyFill="1" applyBorder="1"/>
    <xf numFmtId="4" fontId="9" fillId="0" borderId="30" xfId="0" applyNumberFormat="1" applyFont="1" applyFill="1" applyBorder="1"/>
    <xf numFmtId="4" fontId="9" fillId="0" borderId="4" xfId="0" applyNumberFormat="1" applyFont="1" applyFill="1" applyBorder="1"/>
    <xf numFmtId="14" fontId="10" fillId="0" borderId="0" xfId="0" applyNumberFormat="1" applyFont="1" applyFill="1"/>
    <xf numFmtId="0" fontId="6" fillId="0" borderId="20" xfId="0" applyFont="1" applyFill="1" applyBorder="1"/>
    <xf numFmtId="43" fontId="9" fillId="0" borderId="22" xfId="2" applyNumberFormat="1" applyFont="1" applyFill="1" applyBorder="1"/>
    <xf numFmtId="43" fontId="9" fillId="0" borderId="20" xfId="2" applyNumberFormat="1" applyFont="1" applyFill="1" applyBorder="1"/>
    <xf numFmtId="43" fontId="9" fillId="0" borderId="0" xfId="2" applyNumberFormat="1" applyFont="1" applyFill="1" applyBorder="1"/>
    <xf numFmtId="43" fontId="9" fillId="0" borderId="22" xfId="1" applyFont="1" applyFill="1" applyBorder="1"/>
    <xf numFmtId="43" fontId="9" fillId="0" borderId="0" xfId="1" applyFont="1" applyFill="1" applyBorder="1"/>
    <xf numFmtId="43" fontId="9" fillId="0" borderId="31" xfId="1" applyFont="1" applyFill="1" applyBorder="1"/>
    <xf numFmtId="43" fontId="9" fillId="0" borderId="20" xfId="1" applyFont="1" applyFill="1" applyBorder="1"/>
    <xf numFmtId="43" fontId="9" fillId="0" borderId="21" xfId="2" applyNumberFormat="1" applyFont="1" applyFill="1" applyBorder="1"/>
    <xf numFmtId="43" fontId="9" fillId="0" borderId="21" xfId="1" applyFont="1" applyFill="1" applyBorder="1"/>
    <xf numFmtId="43" fontId="9" fillId="0" borderId="29" xfId="1" applyFont="1" applyFill="1" applyBorder="1"/>
    <xf numFmtId="43" fontId="9" fillId="0" borderId="9" xfId="2" applyNumberFormat="1" applyFont="1" applyFill="1" applyBorder="1"/>
    <xf numFmtId="43" fontId="9" fillId="0" borderId="29" xfId="2" applyNumberFormat="1" applyFont="1" applyFill="1" applyBorder="1"/>
    <xf numFmtId="43" fontId="9" fillId="0" borderId="1" xfId="2" applyNumberFormat="1" applyFont="1" applyFill="1" applyBorder="1"/>
    <xf numFmtId="43" fontId="9" fillId="0" borderId="31" xfId="2" applyNumberFormat="1" applyFont="1" applyFill="1" applyBorder="1"/>
    <xf numFmtId="43" fontId="9" fillId="0" borderId="30" xfId="2" applyNumberFormat="1" applyFont="1" applyFill="1" applyBorder="1"/>
    <xf numFmtId="43" fontId="9" fillId="0" borderId="4" xfId="2" applyNumberFormat="1" applyFont="1" applyFill="1" applyBorder="1"/>
    <xf numFmtId="43" fontId="9" fillId="0" borderId="4" xfId="1" applyFont="1" applyFill="1" applyBorder="1"/>
    <xf numFmtId="43" fontId="9" fillId="0" borderId="32" xfId="1" applyFont="1" applyFill="1" applyBorder="1"/>
    <xf numFmtId="43" fontId="9" fillId="0" borderId="3" xfId="2" applyNumberFormat="1" applyFont="1" applyFill="1" applyBorder="1"/>
    <xf numFmtId="43" fontId="9" fillId="0" borderId="32" xfId="2" applyNumberFormat="1" applyFont="1" applyFill="1" applyBorder="1"/>
    <xf numFmtId="4" fontId="9" fillId="0" borderId="21" xfId="0" applyNumberFormat="1" applyFont="1" applyFill="1" applyBorder="1"/>
    <xf numFmtId="4" fontId="9" fillId="0" borderId="29" xfId="0" applyNumberFormat="1" applyFont="1" applyFill="1" applyBorder="1"/>
    <xf numFmtId="4" fontId="9" fillId="0" borderId="1" xfId="0" applyNumberFormat="1" applyFont="1" applyFill="1" applyBorder="1"/>
    <xf numFmtId="4" fontId="9" fillId="0" borderId="31" xfId="0" applyNumberFormat="1" applyFont="1" applyFill="1" applyBorder="1"/>
    <xf numFmtId="4" fontId="9" fillId="0" borderId="32" xfId="0" applyNumberFormat="1" applyFont="1" applyFill="1" applyBorder="1"/>
    <xf numFmtId="4" fontId="9" fillId="0" borderId="3" xfId="0" applyNumberFormat="1" applyFont="1" applyFill="1" applyBorder="1"/>
    <xf numFmtId="4" fontId="9" fillId="0" borderId="0" xfId="0" applyNumberFormat="1" applyFont="1" applyFill="1"/>
    <xf numFmtId="0" fontId="6" fillId="0" borderId="26" xfId="0" applyFont="1" applyFill="1" applyBorder="1"/>
    <xf numFmtId="39" fontId="9" fillId="0" borderId="20" xfId="2" applyNumberFormat="1" applyFont="1" applyFill="1" applyBorder="1"/>
    <xf numFmtId="39" fontId="9" fillId="0" borderId="22" xfId="2" applyNumberFormat="1" applyFont="1" applyFill="1" applyBorder="1"/>
    <xf numFmtId="39" fontId="9" fillId="0" borderId="30" xfId="2" applyNumberFormat="1" applyFont="1" applyFill="1" applyBorder="1"/>
    <xf numFmtId="4" fontId="9" fillId="0" borderId="9" xfId="0" applyNumberFormat="1" applyFont="1" applyFill="1" applyBorder="1"/>
    <xf numFmtId="14" fontId="9" fillId="0" borderId="0" xfId="0" applyNumberFormat="1" applyFont="1"/>
    <xf numFmtId="4" fontId="9" fillId="0" borderId="0" xfId="0" applyNumberFormat="1" applyFont="1"/>
    <xf numFmtId="0" fontId="9" fillId="0" borderId="0" xfId="0" applyFont="1"/>
    <xf numFmtId="14" fontId="9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7" fontId="9" fillId="0" borderId="0" xfId="0" applyNumberFormat="1" applyFont="1"/>
    <xf numFmtId="185" fontId="9" fillId="0" borderId="0" xfId="0" applyNumberFormat="1" applyFont="1"/>
    <xf numFmtId="17" fontId="9" fillId="0" borderId="0" xfId="0" applyNumberFormat="1" applyFont="1" applyAlignment="1">
      <alignment horizontal="right"/>
    </xf>
    <xf numFmtId="0" fontId="10" fillId="0" borderId="0" xfId="0" applyFont="1" applyFill="1" applyAlignment="1">
      <alignment horizontal="right"/>
    </xf>
    <xf numFmtId="15" fontId="9" fillId="0" borderId="0" xfId="0" applyNumberFormat="1" applyFont="1" applyFill="1"/>
    <xf numFmtId="0" fontId="10" fillId="0" borderId="0" xfId="0" applyFont="1" applyFill="1"/>
    <xf numFmtId="0" fontId="9" fillId="0" borderId="0" xfId="0" applyFont="1" applyFill="1" applyBorder="1"/>
    <xf numFmtId="167" fontId="10" fillId="0" borderId="0" xfId="0" applyNumberFormat="1" applyFont="1" applyFill="1" applyAlignment="1">
      <alignment horizontal="right"/>
    </xf>
    <xf numFmtId="167" fontId="9" fillId="0" borderId="0" xfId="0" applyNumberFormat="1" applyFont="1" applyFill="1" applyAlignment="1">
      <alignment horizontal="right"/>
    </xf>
    <xf numFmtId="14" fontId="9" fillId="0" borderId="0" xfId="0" applyNumberFormat="1" applyFont="1" applyFill="1" applyProtection="1">
      <protection locked="0" hidden="1"/>
    </xf>
    <xf numFmtId="14" fontId="9" fillId="0" borderId="0" xfId="0" applyNumberFormat="1" applyFont="1" applyFill="1"/>
    <xf numFmtId="171" fontId="6" fillId="0" borderId="0" xfId="0" applyNumberFormat="1" applyFont="1" applyFill="1" applyAlignment="1">
      <alignment horizontal="left"/>
    </xf>
    <xf numFmtId="17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7" fontId="9" fillId="0" borderId="0" xfId="0" applyNumberFormat="1" applyFont="1" applyFill="1"/>
    <xf numFmtId="0" fontId="5" fillId="0" borderId="0" xfId="0" applyFont="1" applyFill="1" applyAlignment="1">
      <alignment vertical="center"/>
    </xf>
    <xf numFmtId="0" fontId="10" fillId="0" borderId="2" xfId="0" applyFont="1" applyFill="1" applyBorder="1" applyAlignment="1">
      <alignment vertical="center"/>
    </xf>
    <xf numFmtId="17" fontId="10" fillId="0" borderId="0" xfId="0" quotePrefix="1" applyNumberFormat="1" applyFont="1" applyFill="1" applyBorder="1" applyAlignment="1">
      <alignment horizontal="center" vertical="center"/>
    </xf>
    <xf numFmtId="0" fontId="10" fillId="0" borderId="0" xfId="0" quotePrefix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17" fontId="10" fillId="0" borderId="4" xfId="0" quotePrefix="1" applyNumberFormat="1" applyFont="1" applyFill="1" applyBorder="1" applyAlignment="1">
      <alignment horizontal="center" vertical="center" wrapText="1"/>
    </xf>
    <xf numFmtId="17" fontId="10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14" fontId="9" fillId="0" borderId="0" xfId="0" applyNumberFormat="1" applyFont="1" applyFill="1" applyAlignment="1">
      <alignment vertical="center"/>
    </xf>
    <xf numFmtId="0" fontId="10" fillId="0" borderId="9" xfId="0" applyFont="1" applyFill="1" applyBorder="1"/>
    <xf numFmtId="43" fontId="9" fillId="0" borderId="33" xfId="1" applyFont="1" applyFill="1" applyBorder="1"/>
    <xf numFmtId="43" fontId="9" fillId="0" borderId="9" xfId="1" applyFont="1" applyFill="1" applyBorder="1"/>
    <xf numFmtId="38" fontId="9" fillId="0" borderId="0" xfId="0" applyNumberFormat="1" applyFont="1" applyFill="1" applyBorder="1"/>
    <xf numFmtId="38" fontId="9" fillId="0" borderId="0" xfId="0" applyNumberFormat="1" applyFont="1" applyFill="1"/>
    <xf numFmtId="0" fontId="10" fillId="0" borderId="1" xfId="0" applyFont="1" applyFill="1" applyBorder="1"/>
    <xf numFmtId="0" fontId="9" fillId="0" borderId="2" xfId="0" applyFont="1" applyFill="1" applyBorder="1"/>
    <xf numFmtId="43" fontId="9" fillId="0" borderId="11" xfId="1" applyFont="1" applyFill="1" applyBorder="1"/>
    <xf numFmtId="43" fontId="9" fillId="0" borderId="1" xfId="1" applyFont="1" applyFill="1" applyBorder="1"/>
    <xf numFmtId="43" fontId="9" fillId="0" borderId="2" xfId="1" applyFont="1" applyFill="1" applyBorder="1"/>
    <xf numFmtId="0" fontId="10" fillId="0" borderId="3" xfId="0" applyFont="1" applyFill="1" applyBorder="1"/>
    <xf numFmtId="0" fontId="9" fillId="0" borderId="4" xfId="0" applyFont="1" applyFill="1" applyBorder="1"/>
    <xf numFmtId="43" fontId="9" fillId="0" borderId="23" xfId="1" applyFont="1" applyFill="1" applyBorder="1"/>
    <xf numFmtId="43" fontId="9" fillId="0" borderId="3" xfId="1" applyFont="1" applyFill="1" applyBorder="1"/>
    <xf numFmtId="0" fontId="10" fillId="0" borderId="21" xfId="0" applyFont="1" applyFill="1" applyBorder="1"/>
    <xf numFmtId="0" fontId="9" fillId="0" borderId="21" xfId="0" applyFont="1" applyFill="1" applyBorder="1"/>
    <xf numFmtId="0" fontId="5" fillId="0" borderId="4" xfId="0" applyFont="1" applyFill="1" applyBorder="1"/>
    <xf numFmtId="0" fontId="10" fillId="0" borderId="28" xfId="0" applyFont="1" applyFill="1" applyBorder="1"/>
    <xf numFmtId="0" fontId="9" fillId="0" borderId="26" xfId="0" applyFont="1" applyFill="1" applyBorder="1"/>
    <xf numFmtId="43" fontId="9" fillId="0" borderId="26" xfId="1" applyFont="1" applyFill="1" applyBorder="1"/>
    <xf numFmtId="43" fontId="9" fillId="0" borderId="34" xfId="1" applyFont="1" applyFill="1" applyBorder="1"/>
    <xf numFmtId="43" fontId="9" fillId="0" borderId="27" xfId="1" applyFont="1" applyFill="1" applyBorder="1"/>
    <xf numFmtId="43" fontId="9" fillId="0" borderId="28" xfId="1" applyFont="1" applyFill="1" applyBorder="1"/>
    <xf numFmtId="0" fontId="10" fillId="0" borderId="4" xfId="0" applyFont="1" applyFill="1" applyBorder="1"/>
    <xf numFmtId="38" fontId="10" fillId="0" borderId="0" xfId="0" applyNumberFormat="1" applyFont="1" applyFill="1" applyBorder="1"/>
    <xf numFmtId="0" fontId="5" fillId="0" borderId="0" xfId="0" applyFont="1" applyFill="1" applyBorder="1"/>
    <xf numFmtId="0" fontId="10" fillId="0" borderId="0" xfId="0" applyFont="1" applyFill="1" applyBorder="1"/>
    <xf numFmtId="172" fontId="10" fillId="0" borderId="0" xfId="1" applyNumberFormat="1" applyFont="1" applyFill="1" applyBorder="1"/>
    <xf numFmtId="188" fontId="9" fillId="0" borderId="0" xfId="1" applyNumberFormat="1" applyFont="1" applyFill="1" applyBorder="1"/>
    <xf numFmtId="0" fontId="10" fillId="0" borderId="26" xfId="0" applyFont="1" applyFill="1" applyBorder="1"/>
    <xf numFmtId="171" fontId="10" fillId="0" borderId="0" xfId="0" applyNumberFormat="1" applyFont="1" applyFill="1" applyAlignment="1">
      <alignment horizontal="left"/>
    </xf>
    <xf numFmtId="43" fontId="9" fillId="0" borderId="21" xfId="0" quotePrefix="1" applyNumberFormat="1" applyFont="1" applyFill="1" applyBorder="1"/>
    <xf numFmtId="43" fontId="9" fillId="0" borderId="0" xfId="0" quotePrefix="1" applyNumberFormat="1" applyFont="1" applyFill="1" applyBorder="1"/>
    <xf numFmtId="0" fontId="10" fillId="0" borderId="10" xfId="0" applyFont="1" applyFill="1" applyBorder="1"/>
    <xf numFmtId="43" fontId="9" fillId="0" borderId="4" xfId="0" quotePrefix="1" applyNumberFormat="1" applyFont="1" applyFill="1" applyBorder="1"/>
    <xf numFmtId="0" fontId="5" fillId="0" borderId="0" xfId="0" applyFont="1" applyFill="1"/>
    <xf numFmtId="171" fontId="10" fillId="0" borderId="4" xfId="0" applyNumberFormat="1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17" fontId="10" fillId="0" borderId="4" xfId="0" quotePrefix="1" applyNumberFormat="1" applyFont="1" applyFill="1" applyBorder="1" applyAlignment="1">
      <alignment horizontal="center" vertical="center"/>
    </xf>
    <xf numFmtId="17" fontId="10" fillId="0" borderId="4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72" fontId="9" fillId="0" borderId="0" xfId="1" applyNumberFormat="1" applyFont="1" applyFill="1" applyBorder="1"/>
    <xf numFmtId="172" fontId="9" fillId="0" borderId="1" xfId="1" applyNumberFormat="1" applyFont="1" applyFill="1" applyBorder="1"/>
    <xf numFmtId="172" fontId="9" fillId="0" borderId="4" xfId="1" applyNumberFormat="1" applyFont="1" applyFill="1" applyBorder="1"/>
    <xf numFmtId="172" fontId="9" fillId="0" borderId="3" xfId="1" applyNumberFormat="1" applyFont="1" applyFill="1" applyBorder="1"/>
    <xf numFmtId="172" fontId="9" fillId="0" borderId="0" xfId="0" applyNumberFormat="1" applyFont="1" applyFill="1"/>
    <xf numFmtId="172" fontId="10" fillId="0" borderId="4" xfId="1" applyNumberFormat="1" applyFont="1" applyFill="1" applyBorder="1"/>
    <xf numFmtId="172" fontId="9" fillId="0" borderId="21" xfId="1" applyNumberFormat="1" applyFont="1" applyFill="1" applyBorder="1"/>
    <xf numFmtId="172" fontId="9" fillId="0" borderId="9" xfId="1" applyNumberFormat="1" applyFont="1" applyFill="1" applyBorder="1"/>
    <xf numFmtId="171" fontId="10" fillId="0" borderId="0" xfId="0" applyNumberFormat="1" applyFont="1" applyFill="1" applyBorder="1" applyAlignment="1">
      <alignment horizontal="left"/>
    </xf>
    <xf numFmtId="43" fontId="9" fillId="0" borderId="0" xfId="1" applyFont="1" applyFill="1"/>
    <xf numFmtId="17" fontId="10" fillId="0" borderId="0" xfId="0" quotePrefix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7" fontId="10" fillId="0" borderId="0" xfId="0" applyNumberFormat="1" applyFont="1" applyFill="1" applyBorder="1" applyAlignment="1">
      <alignment horizontal="center"/>
    </xf>
    <xf numFmtId="17" fontId="10" fillId="0" borderId="4" xfId="0" applyNumberFormat="1" applyFont="1" applyFill="1" applyBorder="1" applyAlignment="1">
      <alignment horizontal="center"/>
    </xf>
    <xf numFmtId="43" fontId="10" fillId="0" borderId="4" xfId="1" quotePrefix="1" applyFont="1" applyFill="1" applyBorder="1" applyAlignment="1">
      <alignment horizontal="center"/>
    </xf>
    <xf numFmtId="43" fontId="9" fillId="0" borderId="21" xfId="0" applyNumberFormat="1" applyFont="1" applyFill="1" applyBorder="1"/>
    <xf numFmtId="43" fontId="9" fillId="0" borderId="35" xfId="1" applyFont="1" applyFill="1" applyBorder="1"/>
    <xf numFmtId="43" fontId="9" fillId="0" borderId="0" xfId="0" applyNumberFormat="1" applyFont="1" applyFill="1" applyBorder="1"/>
    <xf numFmtId="43" fontId="9" fillId="0" borderId="36" xfId="1" applyFont="1" applyFill="1" applyBorder="1"/>
    <xf numFmtId="43" fontId="9" fillId="0" borderId="4" xfId="0" applyNumberFormat="1" applyFont="1" applyFill="1" applyBorder="1"/>
    <xf numFmtId="43" fontId="9" fillId="0" borderId="37" xfId="1" applyFont="1" applyFill="1" applyBorder="1"/>
    <xf numFmtId="43" fontId="9" fillId="0" borderId="26" xfId="0" applyNumberFormat="1" applyFont="1" applyFill="1" applyBorder="1"/>
    <xf numFmtId="43" fontId="9" fillId="0" borderId="38" xfId="1" applyFont="1" applyFill="1" applyBorder="1"/>
    <xf numFmtId="43" fontId="10" fillId="0" borderId="4" xfId="1" applyFont="1" applyFill="1" applyBorder="1"/>
    <xf numFmtId="43" fontId="9" fillId="0" borderId="2" xfId="0" applyNumberFormat="1" applyFont="1" applyFill="1" applyBorder="1"/>
    <xf numFmtId="172" fontId="9" fillId="0" borderId="0" xfId="0" applyNumberFormat="1" applyFont="1" applyFill="1" applyBorder="1"/>
    <xf numFmtId="172" fontId="9" fillId="0" borderId="35" xfId="1" applyNumberFormat="1" applyFont="1" applyFill="1" applyBorder="1"/>
    <xf numFmtId="172" fontId="9" fillId="0" borderId="36" xfId="1" applyNumberFormat="1" applyFont="1" applyFill="1" applyBorder="1"/>
    <xf numFmtId="172" fontId="9" fillId="0" borderId="4" xfId="0" applyNumberFormat="1" applyFont="1" applyFill="1" applyBorder="1"/>
    <xf numFmtId="172" fontId="9" fillId="0" borderId="37" xfId="1" applyNumberFormat="1" applyFont="1" applyFill="1" applyBorder="1"/>
    <xf numFmtId="172" fontId="9" fillId="0" borderId="31" xfId="1" applyNumberFormat="1" applyFont="1" applyFill="1" applyBorder="1"/>
    <xf numFmtId="172" fontId="9" fillId="0" borderId="32" xfId="1" applyNumberFormat="1" applyFont="1" applyFill="1" applyBorder="1"/>
    <xf numFmtId="43" fontId="10" fillId="0" borderId="0" xfId="1" applyFont="1" applyFill="1" applyBorder="1"/>
    <xf numFmtId="0" fontId="10" fillId="0" borderId="22" xfId="0" applyFont="1" applyFill="1" applyBorder="1"/>
    <xf numFmtId="0" fontId="10" fillId="0" borderId="30" xfId="0" applyFont="1" applyFill="1" applyBorder="1"/>
    <xf numFmtId="43" fontId="9" fillId="0" borderId="24" xfId="1" applyFont="1" applyFill="1" applyBorder="1"/>
    <xf numFmtId="172" fontId="9" fillId="0" borderId="33" xfId="1" applyNumberFormat="1" applyFont="1" applyFill="1" applyBorder="1"/>
    <xf numFmtId="172" fontId="9" fillId="0" borderId="11" xfId="1" applyNumberFormat="1" applyFont="1" applyFill="1" applyBorder="1"/>
    <xf numFmtId="172" fontId="9" fillId="0" borderId="23" xfId="1" applyNumberFormat="1" applyFont="1" applyFill="1" applyBorder="1"/>
    <xf numFmtId="172" fontId="9" fillId="0" borderId="21" xfId="0" applyNumberFormat="1" applyFont="1" applyFill="1" applyBorder="1"/>
    <xf numFmtId="0" fontId="10" fillId="0" borderId="2" xfId="0" applyFont="1" applyFill="1" applyBorder="1"/>
    <xf numFmtId="171" fontId="5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11" fillId="0" borderId="0" xfId="0" applyFont="1"/>
    <xf numFmtId="174" fontId="10" fillId="0" borderId="0" xfId="0" applyNumberFormat="1" applyFont="1" applyAlignment="1">
      <alignment horizontal="center"/>
    </xf>
    <xf numFmtId="174" fontId="9" fillId="0" borderId="0" xfId="0" applyNumberFormat="1" applyFont="1" applyAlignment="1">
      <alignment horizontal="center"/>
    </xf>
    <xf numFmtId="0" fontId="10" fillId="0" borderId="9" xfId="0" applyFont="1" applyBorder="1"/>
    <xf numFmtId="2" fontId="9" fillId="0" borderId="20" xfId="0" applyNumberFormat="1" applyFont="1" applyBorder="1" applyAlignment="1">
      <alignment horizontal="center"/>
    </xf>
    <xf numFmtId="2" fontId="9" fillId="0" borderId="21" xfId="0" applyNumberFormat="1" applyFont="1" applyBorder="1" applyAlignment="1">
      <alignment horizontal="center"/>
    </xf>
    <xf numFmtId="2" fontId="9" fillId="0" borderId="35" xfId="0" applyNumberFormat="1" applyFont="1" applyBorder="1" applyAlignment="1">
      <alignment horizontal="center"/>
    </xf>
    <xf numFmtId="0" fontId="10" fillId="0" borderId="1" xfId="0" applyFont="1" applyBorder="1"/>
    <xf numFmtId="2" fontId="9" fillId="0" borderId="22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9" fillId="0" borderId="36" xfId="0" applyNumberFormat="1" applyFont="1" applyBorder="1" applyAlignment="1">
      <alignment horizontal="center"/>
    </xf>
    <xf numFmtId="0" fontId="10" fillId="0" borderId="3" xfId="0" applyFont="1" applyBorder="1"/>
    <xf numFmtId="2" fontId="9" fillId="0" borderId="30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9" fillId="0" borderId="37" xfId="0" applyNumberFormat="1" applyFont="1" applyBorder="1" applyAlignment="1">
      <alignment horizontal="center"/>
    </xf>
    <xf numFmtId="0" fontId="10" fillId="0" borderId="0" xfId="0" applyFont="1"/>
    <xf numFmtId="2" fontId="9" fillId="0" borderId="0" xfId="0" applyNumberFormat="1" applyFont="1" applyAlignment="1">
      <alignment horizontal="center"/>
    </xf>
    <xf numFmtId="0" fontId="10" fillId="0" borderId="28" xfId="0" applyFont="1" applyBorder="1"/>
    <xf numFmtId="2" fontId="9" fillId="0" borderId="25" xfId="0" applyNumberFormat="1" applyFont="1" applyBorder="1" applyAlignment="1">
      <alignment horizontal="center"/>
    </xf>
    <xf numFmtId="2" fontId="9" fillId="0" borderId="26" xfId="0" applyNumberFormat="1" applyFont="1" applyBorder="1" applyAlignment="1">
      <alignment horizontal="center"/>
    </xf>
    <xf numFmtId="2" fontId="9" fillId="0" borderId="38" xfId="0" applyNumberFormat="1" applyFont="1" applyBorder="1" applyAlignment="1">
      <alignment horizontal="center"/>
    </xf>
    <xf numFmtId="2" fontId="9" fillId="0" borderId="34" xfId="0" applyNumberFormat="1" applyFont="1" applyBorder="1" applyAlignment="1">
      <alignment horizontal="center"/>
    </xf>
  </cellXfs>
  <cellStyles count="12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Normal_Curve Summary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2</xdr:row>
          <xdr:rowOff>95250</xdr:rowOff>
        </xdr:from>
        <xdr:to>
          <xdr:col>0</xdr:col>
          <xdr:colOff>1314450</xdr:colOff>
          <xdr:row>4</xdr:row>
          <xdr:rowOff>114300</xdr:rowOff>
        </xdr:to>
        <xdr:sp macro="" textlink="">
          <xdr:nvSpPr>
            <xdr:cNvPr id="59393" name="CommandButton1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4DFC6472-2F7A-7CEC-0F29-09EC3F9915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30723" name="Button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E0CF297-B9D2-6799-EBD8-E5A4228FCD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30724" name="Button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97A2DF24-6B5C-2E88-8374-46CBD18741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57150</xdr:rowOff>
        </xdr:from>
        <xdr:to>
          <xdr:col>0</xdr:col>
          <xdr:colOff>0</xdr:colOff>
          <xdr:row>0</xdr:row>
          <xdr:rowOff>476250</xdr:rowOff>
        </xdr:to>
        <xdr:sp macro="" textlink="">
          <xdr:nvSpPr>
            <xdr:cNvPr id="63489" name="Button 1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5BAA1439-6063-236F-25B1-84E06B6A31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57150</xdr:rowOff>
        </xdr:from>
        <xdr:to>
          <xdr:col>0</xdr:col>
          <xdr:colOff>0</xdr:colOff>
          <xdr:row>0</xdr:row>
          <xdr:rowOff>476250</xdr:rowOff>
        </xdr:to>
        <xdr:sp macro="" textlink="">
          <xdr:nvSpPr>
            <xdr:cNvPr id="64513" name="Button 1" hidden="1">
              <a:extLst>
                <a:ext uri="{63B3BB69-23CF-44E3-9099-C40C66FF867C}">
                  <a14:compatExt spid="_x0000_s64513"/>
                </a:ext>
                <a:ext uri="{FF2B5EF4-FFF2-40B4-BE49-F238E27FC236}">
                  <a16:creationId xmlns:a16="http://schemas.microsoft.com/office/drawing/2014/main" id="{1415C4CC-356C-3F8F-B391-3C7D658298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_daily%20pr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_Devl/Developer/EastPrices/EastPrice_06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1/October/Prices/daily%20pric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ebsave2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East Price"/>
      <sheetName val="Peak Daily Power Prices"/>
      <sheetName val="Power East Off Peak Price"/>
      <sheetName val="#REF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East Price"/>
      <sheetName val="E. Power Desk Daily Price"/>
      <sheetName val="Power Off-Peak Prices"/>
      <sheetName val="Off Peak Detail"/>
      <sheetName val="Power &amp; Gas Heat Rates"/>
      <sheetName val="Curve Summary"/>
      <sheetName val="Gas Curve Summary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East Price"/>
      <sheetName val="E. Power Desk Daily Price"/>
      <sheetName val="Power Off-Peak Pric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websave2"/>
    </sheetNames>
    <definedNames>
      <definedName name="PublishPowerWestPricePea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11">
    <pageSetUpPr fitToPage="1"/>
  </sheetPr>
  <dimension ref="A1:AV161"/>
  <sheetViews>
    <sheetView workbookViewId="0">
      <pane xSplit="1" ySplit="6" topLeftCell="AE7" activePane="bottomRight" state="frozen"/>
      <selection activeCell="F10" sqref="A1:IV65536"/>
      <selection pane="topRight" activeCell="F10" sqref="A1:IV65536"/>
      <selection pane="bottomLeft" activeCell="F10" sqref="A1:IV65536"/>
      <selection pane="bottomRight" sqref="A1:IV65536"/>
    </sheetView>
  </sheetViews>
  <sheetFormatPr defaultRowHeight="12.75" x14ac:dyDescent="0.2"/>
  <cols>
    <col min="1" max="1" width="10.85546875" style="27" customWidth="1"/>
    <col min="2" max="3" width="9.140625" style="17"/>
    <col min="4" max="4" width="9.5703125" style="17" bestFit="1" customWidth="1"/>
    <col min="5" max="5" width="9.5703125" style="17" customWidth="1"/>
    <col min="6" max="7" width="9.140625" style="17"/>
    <col min="8" max="8" width="15.28515625" style="17" customWidth="1"/>
    <col min="9" max="12" width="9.140625" style="17"/>
    <col min="13" max="13" width="10.42578125" style="17" customWidth="1"/>
    <col min="14" max="15" width="8.28515625" style="17" customWidth="1"/>
    <col min="16" max="16" width="3.5703125" style="17" customWidth="1"/>
    <col min="17" max="21" width="9.140625" style="17"/>
    <col min="22" max="22" width="9.7109375" style="17" customWidth="1"/>
    <col min="23" max="26" width="9.140625" style="17"/>
    <col min="27" max="27" width="3" style="17" customWidth="1"/>
    <col min="28" max="31" width="9.140625" style="17"/>
    <col min="32" max="32" width="10.28515625" style="17" bestFit="1" customWidth="1"/>
    <col min="33" max="33" width="9.140625" style="17"/>
    <col min="34" max="34" width="4.28515625" style="17" customWidth="1"/>
    <col min="35" max="35" width="9.140625" style="17" bestFit="1"/>
    <col min="36" max="37" width="9.140625" style="17"/>
    <col min="38" max="38" width="10.140625" style="17" bestFit="1" customWidth="1"/>
    <col min="39" max="39" width="9.140625" style="17"/>
    <col min="40" max="40" width="12.140625" style="17" customWidth="1"/>
    <col min="41" max="42" width="9.140625" style="17"/>
    <col min="44" max="45" width="9.140625" style="17"/>
    <col min="46" max="46" width="11.42578125" style="17" customWidth="1"/>
    <col min="47" max="47" width="12.5703125" style="17" customWidth="1"/>
    <col min="48" max="16384" width="9.140625" style="17"/>
  </cols>
  <sheetData>
    <row r="1" spans="1:48" x14ac:dyDescent="0.2">
      <c r="B1" s="17" t="s">
        <v>46</v>
      </c>
      <c r="C1" s="17" t="s">
        <v>47</v>
      </c>
      <c r="D1" s="17" t="s">
        <v>48</v>
      </c>
      <c r="E1" s="17" t="s">
        <v>49</v>
      </c>
      <c r="F1" s="17" t="s">
        <v>50</v>
      </c>
      <c r="G1" s="17" t="s">
        <v>51</v>
      </c>
      <c r="I1" s="17" t="s">
        <v>52</v>
      </c>
      <c r="R1" s="17" t="s">
        <v>53</v>
      </c>
    </row>
    <row r="2" spans="1:48" x14ac:dyDescent="0.2">
      <c r="A2" s="27">
        <v>1</v>
      </c>
      <c r="B2" s="17">
        <v>2</v>
      </c>
      <c r="C2" s="17">
        <v>3</v>
      </c>
      <c r="D2" s="17">
        <v>4</v>
      </c>
      <c r="E2" s="17">
        <v>5</v>
      </c>
      <c r="F2" s="17">
        <v>6</v>
      </c>
      <c r="G2" s="17">
        <v>7</v>
      </c>
      <c r="I2" s="17">
        <v>9</v>
      </c>
      <c r="R2" s="17">
        <v>18</v>
      </c>
    </row>
    <row r="4" spans="1:48" ht="16.5" thickBot="1" x14ac:dyDescent="0.3">
      <c r="B4" s="18" t="s">
        <v>55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Q4" s="19"/>
      <c r="R4" s="19" t="s">
        <v>56</v>
      </c>
      <c r="S4" s="19"/>
      <c r="T4" s="19"/>
      <c r="U4" s="19"/>
      <c r="V4" s="19"/>
      <c r="W4" s="19"/>
      <c r="X4" s="19"/>
      <c r="Y4" s="19"/>
      <c r="Z4" s="19"/>
      <c r="AB4" s="19"/>
      <c r="AC4" s="19"/>
      <c r="AD4" s="19"/>
      <c r="AE4" s="19"/>
      <c r="AF4" s="19"/>
      <c r="AG4" s="19"/>
      <c r="AJ4" s="19"/>
      <c r="AM4" s="32" t="s">
        <v>22</v>
      </c>
    </row>
    <row r="5" spans="1:48" ht="15.75" customHeight="1" x14ac:dyDescent="0.2">
      <c r="B5" s="20"/>
      <c r="C5" s="20"/>
      <c r="D5" s="21"/>
      <c r="E5" s="20"/>
      <c r="F5" s="20"/>
      <c r="G5" s="20"/>
      <c r="H5" s="20"/>
      <c r="I5" s="20"/>
      <c r="J5" s="20"/>
      <c r="K5" s="20"/>
      <c r="L5" s="21"/>
      <c r="M5" s="22"/>
      <c r="N5" s="22"/>
      <c r="O5" s="22"/>
      <c r="Q5" s="22"/>
      <c r="R5" s="22"/>
      <c r="S5" s="22"/>
      <c r="T5" s="22"/>
      <c r="U5" s="22"/>
      <c r="V5" s="22"/>
      <c r="W5" s="23"/>
      <c r="X5" s="24"/>
      <c r="Y5" s="23"/>
      <c r="Z5" s="25"/>
      <c r="AB5" s="22"/>
      <c r="AC5" s="22"/>
      <c r="AD5" s="23"/>
      <c r="AE5" s="24"/>
      <c r="AF5" s="23"/>
      <c r="AG5" s="25"/>
      <c r="AM5" s="31"/>
      <c r="AN5" s="31"/>
      <c r="AO5" s="31"/>
    </row>
    <row r="6" spans="1:48" s="26" customFormat="1" ht="24.75" customHeight="1" x14ac:dyDescent="0.2">
      <c r="A6" s="72"/>
      <c r="B6" s="26" t="s">
        <v>59</v>
      </c>
      <c r="C6" s="26" t="s">
        <v>58</v>
      </c>
      <c r="D6" s="26" t="s">
        <v>57</v>
      </c>
      <c r="E6" s="26" t="s">
        <v>60</v>
      </c>
      <c r="F6" s="26" t="s">
        <v>61</v>
      </c>
      <c r="G6" s="26" t="s">
        <v>63</v>
      </c>
      <c r="I6" s="26" t="s">
        <v>62</v>
      </c>
      <c r="R6" s="26" t="s">
        <v>56</v>
      </c>
      <c r="AJ6" s="29"/>
      <c r="AM6" s="29" t="s">
        <v>23</v>
      </c>
      <c r="AN6" s="29" t="s">
        <v>25</v>
      </c>
      <c r="AO6" s="29"/>
      <c r="AP6" s="29" t="s">
        <v>24</v>
      </c>
      <c r="AR6" s="29" t="s">
        <v>26</v>
      </c>
      <c r="AS6" s="29"/>
      <c r="AT6" s="29" t="s">
        <v>27</v>
      </c>
      <c r="AU6" s="29"/>
    </row>
    <row r="7" spans="1:48" x14ac:dyDescent="0.2">
      <c r="A7" s="27">
        <v>37187</v>
      </c>
      <c r="B7" s="17">
        <v>27</v>
      </c>
      <c r="C7" s="17">
        <v>28.25</v>
      </c>
      <c r="D7" s="17">
        <v>28.3</v>
      </c>
      <c r="E7" s="17">
        <v>27.35</v>
      </c>
      <c r="F7" s="17">
        <v>27.41</v>
      </c>
      <c r="G7" s="17">
        <v>28</v>
      </c>
      <c r="I7" s="17">
        <v>27.35</v>
      </c>
      <c r="R7" s="17">
        <v>63.5</v>
      </c>
      <c r="AI7" s="27"/>
      <c r="AJ7" s="30"/>
      <c r="AL7" s="27">
        <v>37073</v>
      </c>
      <c r="AM7" s="17">
        <v>9.98</v>
      </c>
      <c r="AN7" s="17">
        <v>0.41800000000000004</v>
      </c>
      <c r="AO7" s="17">
        <v>10.398</v>
      </c>
      <c r="AP7" s="17">
        <v>0.04</v>
      </c>
      <c r="AQ7" s="17">
        <v>10.02</v>
      </c>
      <c r="AR7" s="17">
        <v>0.318</v>
      </c>
      <c r="AS7" s="17">
        <v>10.298</v>
      </c>
      <c r="AT7" s="17">
        <v>0.438</v>
      </c>
      <c r="AU7" s="17">
        <v>10.418000000000001</v>
      </c>
      <c r="AV7" s="27"/>
    </row>
    <row r="8" spans="1:48" x14ac:dyDescent="0.2">
      <c r="A8" s="27">
        <v>37188</v>
      </c>
      <c r="B8" s="17">
        <v>27</v>
      </c>
      <c r="C8" s="17">
        <v>28.25</v>
      </c>
      <c r="D8" s="17">
        <v>28.3</v>
      </c>
      <c r="E8" s="17">
        <v>27.35</v>
      </c>
      <c r="F8" s="17">
        <v>27.41</v>
      </c>
      <c r="G8" s="17">
        <v>28</v>
      </c>
      <c r="I8" s="17">
        <v>27.35</v>
      </c>
      <c r="R8" s="17">
        <v>56.5</v>
      </c>
      <c r="AI8" s="27"/>
      <c r="AJ8" s="30"/>
      <c r="AL8" s="27">
        <v>37104</v>
      </c>
      <c r="AM8" s="17">
        <v>6.2930000000000001</v>
      </c>
      <c r="AN8" s="17">
        <v>0.43300000000000005</v>
      </c>
      <c r="AO8" s="17">
        <v>6.726</v>
      </c>
      <c r="AP8" s="17">
        <v>0.11</v>
      </c>
      <c r="AQ8" s="17">
        <v>6.4030000000000005</v>
      </c>
      <c r="AR8" s="17">
        <v>0.33300000000000002</v>
      </c>
      <c r="AS8" s="17">
        <v>6.6260000000000003</v>
      </c>
      <c r="AT8" s="17">
        <v>0.46300000000000002</v>
      </c>
      <c r="AU8" s="17">
        <v>6.7560000000000002</v>
      </c>
    </row>
    <row r="9" spans="1:48" x14ac:dyDescent="0.2">
      <c r="A9" s="27">
        <v>37189</v>
      </c>
      <c r="B9" s="17">
        <v>27</v>
      </c>
      <c r="C9" s="17">
        <v>28.25</v>
      </c>
      <c r="D9" s="17">
        <v>28.3</v>
      </c>
      <c r="E9" s="17">
        <v>27.35</v>
      </c>
      <c r="F9" s="17">
        <v>27.41</v>
      </c>
      <c r="G9" s="17">
        <v>28</v>
      </c>
      <c r="I9" s="17">
        <v>27.35</v>
      </c>
      <c r="R9" s="17">
        <v>56.5</v>
      </c>
      <c r="AI9" s="27"/>
      <c r="AJ9" s="30"/>
      <c r="AL9" s="27">
        <v>37135</v>
      </c>
      <c r="AM9" s="17">
        <v>4.9980000000000002</v>
      </c>
      <c r="AN9" s="17">
        <v>0.38500000000000001</v>
      </c>
      <c r="AO9" s="17">
        <v>5.383</v>
      </c>
      <c r="AP9" s="17">
        <v>0.155</v>
      </c>
      <c r="AQ9" s="17">
        <v>5.1530000000000005</v>
      </c>
      <c r="AR9" s="17">
        <v>0.28499999999999998</v>
      </c>
      <c r="AS9" s="17">
        <v>5.2830000000000004</v>
      </c>
      <c r="AT9" s="17">
        <v>0.30499999999999999</v>
      </c>
      <c r="AU9" s="17">
        <v>5.3029999999999999</v>
      </c>
    </row>
    <row r="10" spans="1:48" x14ac:dyDescent="0.2">
      <c r="A10" s="27">
        <v>37190</v>
      </c>
      <c r="B10" s="17">
        <v>27.25</v>
      </c>
      <c r="C10" s="17">
        <v>28</v>
      </c>
      <c r="D10" s="17">
        <v>27.5</v>
      </c>
      <c r="E10" s="17">
        <v>27.75</v>
      </c>
      <c r="F10" s="17">
        <v>28</v>
      </c>
      <c r="G10" s="17">
        <v>28.25</v>
      </c>
      <c r="I10" s="17">
        <v>27.188000000000002</v>
      </c>
      <c r="R10" s="17">
        <v>56.5</v>
      </c>
      <c r="AI10" s="27"/>
      <c r="AJ10" s="30"/>
      <c r="AL10" s="27">
        <v>37165</v>
      </c>
      <c r="AM10" s="17">
        <v>5.3840000000000003</v>
      </c>
      <c r="AN10" s="17">
        <v>0.39</v>
      </c>
      <c r="AO10" s="17">
        <v>5.774</v>
      </c>
      <c r="AP10" s="17">
        <v>0.185</v>
      </c>
      <c r="AQ10" s="17">
        <v>5.569</v>
      </c>
      <c r="AR10" s="17">
        <v>0.28999999999999998</v>
      </c>
      <c r="AS10" s="17">
        <v>5.6740000000000004</v>
      </c>
      <c r="AT10" s="17">
        <v>0.33</v>
      </c>
      <c r="AU10" s="17">
        <v>5.7140000000000004</v>
      </c>
    </row>
    <row r="11" spans="1:48" x14ac:dyDescent="0.2">
      <c r="A11" s="27">
        <v>37193</v>
      </c>
      <c r="B11" s="17">
        <v>27.25</v>
      </c>
      <c r="C11" s="17">
        <v>28</v>
      </c>
      <c r="D11" s="17">
        <v>27.5</v>
      </c>
      <c r="E11" s="17">
        <v>27.75</v>
      </c>
      <c r="F11" s="17">
        <v>28</v>
      </c>
      <c r="G11" s="17">
        <v>28.25</v>
      </c>
      <c r="I11" s="17">
        <v>27.1875</v>
      </c>
      <c r="R11" s="17">
        <v>56.5</v>
      </c>
      <c r="AI11" s="27"/>
      <c r="AJ11" s="30"/>
      <c r="AL11" s="27">
        <v>37196</v>
      </c>
      <c r="AM11" s="17">
        <v>4.891</v>
      </c>
      <c r="AN11" s="17">
        <v>0.53</v>
      </c>
      <c r="AO11" s="17">
        <v>5.4210000000000003</v>
      </c>
      <c r="AP11" s="17">
        <v>0.17</v>
      </c>
      <c r="AQ11" s="17">
        <v>5.0609999999999999</v>
      </c>
      <c r="AR11" s="17">
        <v>0.43</v>
      </c>
      <c r="AS11" s="17">
        <v>5.3209999999999997</v>
      </c>
      <c r="AT11" s="17">
        <v>0.53</v>
      </c>
      <c r="AU11" s="17">
        <v>5.4210000000000003</v>
      </c>
    </row>
    <row r="12" spans="1:48" x14ac:dyDescent="0.2">
      <c r="A12" s="27">
        <v>37194</v>
      </c>
      <c r="B12" s="17">
        <v>27.25</v>
      </c>
      <c r="C12" s="17">
        <v>28</v>
      </c>
      <c r="D12" s="17">
        <v>27.5</v>
      </c>
      <c r="E12" s="17">
        <v>27.75</v>
      </c>
      <c r="F12" s="17">
        <v>28</v>
      </c>
      <c r="G12" s="17">
        <v>28.25</v>
      </c>
      <c r="I12" s="17">
        <v>27.1875</v>
      </c>
      <c r="R12" s="17">
        <v>56.5</v>
      </c>
      <c r="AI12" s="27"/>
      <c r="AJ12" s="30"/>
      <c r="AL12" s="27">
        <v>37226</v>
      </c>
      <c r="AM12" s="17">
        <v>3.738</v>
      </c>
      <c r="AN12" s="17">
        <v>0.94</v>
      </c>
      <c r="AO12" s="17">
        <v>4.6779999999999999</v>
      </c>
      <c r="AP12" s="17">
        <v>0.155</v>
      </c>
      <c r="AQ12" s="17">
        <v>3.8929999999999998</v>
      </c>
      <c r="AR12" s="17">
        <v>0.94</v>
      </c>
      <c r="AS12" s="17">
        <v>4.6779999999999999</v>
      </c>
      <c r="AT12" s="17">
        <v>1.34</v>
      </c>
      <c r="AU12" s="17">
        <v>5.0780000000000003</v>
      </c>
    </row>
    <row r="13" spans="1:48" x14ac:dyDescent="0.2">
      <c r="A13" s="27">
        <v>37195</v>
      </c>
      <c r="B13" s="17">
        <v>27.25</v>
      </c>
      <c r="C13" s="17">
        <v>28</v>
      </c>
      <c r="D13" s="17">
        <v>27.5</v>
      </c>
      <c r="E13" s="17">
        <v>27.75</v>
      </c>
      <c r="F13" s="17">
        <v>28</v>
      </c>
      <c r="G13" s="17">
        <v>28.25</v>
      </c>
      <c r="I13" s="17">
        <v>27.1875</v>
      </c>
      <c r="R13" s="17">
        <v>56.5</v>
      </c>
      <c r="AI13" s="27"/>
      <c r="AJ13" s="30"/>
      <c r="AL13" s="27">
        <v>37257</v>
      </c>
      <c r="AM13" s="17">
        <v>3.1819999999999999</v>
      </c>
      <c r="AN13" s="17">
        <v>1.47</v>
      </c>
      <c r="AO13" s="17">
        <v>4.6520000000000001</v>
      </c>
      <c r="AP13" s="17">
        <v>4.4999999999999998E-2</v>
      </c>
      <c r="AQ13" s="17">
        <v>3.2269999999999999</v>
      </c>
      <c r="AR13" s="17">
        <v>1.47</v>
      </c>
      <c r="AS13" s="17">
        <v>4.6520000000000001</v>
      </c>
      <c r="AT13" s="17">
        <v>2.4700000000000002</v>
      </c>
      <c r="AU13" s="17">
        <v>5.6520000000000001</v>
      </c>
    </row>
    <row r="14" spans="1:48" x14ac:dyDescent="0.2">
      <c r="A14" s="27">
        <v>37196</v>
      </c>
      <c r="B14" s="17">
        <v>27.75</v>
      </c>
      <c r="C14" s="17">
        <v>29.75</v>
      </c>
      <c r="D14" s="17">
        <v>29</v>
      </c>
      <c r="E14" s="17">
        <v>29.75</v>
      </c>
      <c r="F14" s="17">
        <v>29</v>
      </c>
      <c r="G14" s="17">
        <v>28.75</v>
      </c>
      <c r="I14" s="17">
        <v>24.9</v>
      </c>
      <c r="R14" s="17">
        <v>56.249996185302734</v>
      </c>
      <c r="AI14" s="27"/>
      <c r="AJ14" s="30"/>
      <c r="AL14" s="27">
        <v>37288</v>
      </c>
      <c r="AM14" s="17">
        <v>3.1670000000000003</v>
      </c>
      <c r="AN14" s="17">
        <v>1.43</v>
      </c>
      <c r="AO14" s="17">
        <v>4.5970000000000004</v>
      </c>
      <c r="AP14" s="17">
        <v>4.4999999999999998E-2</v>
      </c>
      <c r="AQ14" s="17">
        <v>3.2120000000000002</v>
      </c>
      <c r="AR14" s="17">
        <v>1.43</v>
      </c>
      <c r="AS14" s="17">
        <v>4.5970000000000004</v>
      </c>
      <c r="AT14" s="17">
        <v>2.4</v>
      </c>
      <c r="AU14" s="17">
        <v>5.5670000000000002</v>
      </c>
    </row>
    <row r="15" spans="1:48" x14ac:dyDescent="0.2">
      <c r="A15" s="27">
        <v>37197</v>
      </c>
      <c r="B15" s="17">
        <v>27.75</v>
      </c>
      <c r="C15" s="17">
        <v>29.75</v>
      </c>
      <c r="D15" s="17">
        <v>29</v>
      </c>
      <c r="E15" s="17">
        <v>29.75</v>
      </c>
      <c r="F15" s="17">
        <v>29</v>
      </c>
      <c r="G15" s="17">
        <v>28.75</v>
      </c>
      <c r="I15" s="17">
        <v>24.9</v>
      </c>
      <c r="R15" s="17">
        <v>56.249996185302734</v>
      </c>
      <c r="AI15" s="27"/>
      <c r="AJ15" s="30"/>
      <c r="AL15" s="27">
        <v>37316</v>
      </c>
      <c r="AM15" s="17">
        <v>2.2949999999999999</v>
      </c>
      <c r="AN15" s="17">
        <v>0.68500000000000005</v>
      </c>
      <c r="AO15" s="17">
        <v>2.98</v>
      </c>
      <c r="AP15" s="17">
        <v>4.4999999999999998E-2</v>
      </c>
      <c r="AQ15" s="17">
        <v>2.34</v>
      </c>
      <c r="AR15" s="17">
        <v>0.68500000000000005</v>
      </c>
      <c r="AS15" s="17">
        <v>2.98</v>
      </c>
      <c r="AT15" s="17">
        <v>0.83</v>
      </c>
      <c r="AU15" s="17">
        <v>3.125</v>
      </c>
    </row>
    <row r="16" spans="1:48" x14ac:dyDescent="0.2">
      <c r="A16" s="27">
        <v>37200</v>
      </c>
      <c r="B16" s="17">
        <v>27.75</v>
      </c>
      <c r="C16" s="17">
        <v>29.75</v>
      </c>
      <c r="D16" s="17">
        <v>29</v>
      </c>
      <c r="E16" s="17">
        <v>29.75</v>
      </c>
      <c r="F16" s="17">
        <v>29</v>
      </c>
      <c r="G16" s="17">
        <v>28.75</v>
      </c>
      <c r="I16" s="17">
        <v>20.174999237060501</v>
      </c>
      <c r="R16" s="17">
        <v>56.249996185302734</v>
      </c>
      <c r="AI16" s="27"/>
      <c r="AJ16" s="30"/>
      <c r="AL16" s="27">
        <v>37347</v>
      </c>
      <c r="AM16" s="17">
        <v>1.83</v>
      </c>
      <c r="AN16" s="17">
        <v>0.38</v>
      </c>
      <c r="AO16" s="17">
        <v>2.21</v>
      </c>
      <c r="AP16" s="17">
        <v>4.4999999999999998E-2</v>
      </c>
      <c r="AQ16" s="17">
        <v>1.875</v>
      </c>
      <c r="AR16" s="17">
        <v>0.38</v>
      </c>
      <c r="AS16" s="17">
        <v>2.21</v>
      </c>
      <c r="AT16" s="17">
        <v>0.43</v>
      </c>
      <c r="AU16" s="17">
        <v>2.2599999999999998</v>
      </c>
    </row>
    <row r="17" spans="1:47" x14ac:dyDescent="0.2">
      <c r="A17" s="27">
        <v>37201</v>
      </c>
      <c r="B17" s="17">
        <v>27.75</v>
      </c>
      <c r="C17" s="17">
        <v>29.75</v>
      </c>
      <c r="D17" s="17">
        <v>29</v>
      </c>
      <c r="E17" s="17">
        <v>29.75</v>
      </c>
      <c r="F17" s="17">
        <v>29</v>
      </c>
      <c r="G17" s="17">
        <v>28.75</v>
      </c>
      <c r="I17" s="17">
        <v>20.174999237060501</v>
      </c>
      <c r="R17" s="17">
        <v>56.249996185302734</v>
      </c>
      <c r="AI17" s="27"/>
      <c r="AJ17" s="30"/>
      <c r="AL17" s="27">
        <v>37377</v>
      </c>
      <c r="AM17" s="17">
        <v>2.8069999999999999</v>
      </c>
      <c r="AN17" s="17">
        <v>0.34</v>
      </c>
      <c r="AO17" s="17">
        <v>3.1469999999999998</v>
      </c>
      <c r="AP17" s="17">
        <v>4.4999999999999998E-2</v>
      </c>
      <c r="AQ17" s="17">
        <v>2.8519999999999999</v>
      </c>
      <c r="AR17" s="17">
        <v>0.34</v>
      </c>
      <c r="AS17" s="17">
        <v>3.1469999999999998</v>
      </c>
      <c r="AT17" s="17">
        <v>0.39</v>
      </c>
      <c r="AU17" s="17">
        <v>3.1970000000000001</v>
      </c>
    </row>
    <row r="18" spans="1:47" x14ac:dyDescent="0.2">
      <c r="A18" s="27">
        <v>37202</v>
      </c>
      <c r="B18" s="17">
        <v>27.75</v>
      </c>
      <c r="C18" s="17">
        <v>29.75</v>
      </c>
      <c r="D18" s="17">
        <v>29</v>
      </c>
      <c r="E18" s="17">
        <v>29.75</v>
      </c>
      <c r="F18" s="17">
        <v>29</v>
      </c>
      <c r="G18" s="17">
        <v>28.75</v>
      </c>
      <c r="I18" s="17">
        <v>20.174999237060501</v>
      </c>
      <c r="R18" s="17">
        <v>56.249996185302734</v>
      </c>
      <c r="AI18" s="27"/>
      <c r="AJ18" s="30"/>
      <c r="AL18" s="27">
        <v>37408</v>
      </c>
      <c r="AM18" s="17">
        <v>3.0870000000000002</v>
      </c>
      <c r="AN18" s="17">
        <v>0.33</v>
      </c>
      <c r="AO18" s="17">
        <v>3.4170000000000003</v>
      </c>
      <c r="AP18" s="17">
        <v>4.4999999999999998E-2</v>
      </c>
      <c r="AQ18" s="17">
        <v>3.1320000000000001</v>
      </c>
      <c r="AR18" s="17">
        <v>0.33</v>
      </c>
      <c r="AS18" s="17">
        <v>3.4170000000000003</v>
      </c>
      <c r="AT18" s="17">
        <v>0.38</v>
      </c>
      <c r="AU18" s="17">
        <v>3.4670000000000001</v>
      </c>
    </row>
    <row r="19" spans="1:47" x14ac:dyDescent="0.2">
      <c r="A19" s="27">
        <v>37203</v>
      </c>
      <c r="B19" s="17">
        <v>27.75</v>
      </c>
      <c r="C19" s="17">
        <v>29.75</v>
      </c>
      <c r="D19" s="17">
        <v>29</v>
      </c>
      <c r="E19" s="17">
        <v>29.75</v>
      </c>
      <c r="F19" s="17">
        <v>29</v>
      </c>
      <c r="G19" s="17">
        <v>28.75</v>
      </c>
      <c r="I19" s="17">
        <v>20.174999237060501</v>
      </c>
      <c r="R19" s="17">
        <v>56.249996185302734</v>
      </c>
      <c r="AI19" s="27"/>
      <c r="AJ19" s="30"/>
      <c r="AL19" s="27">
        <v>37438</v>
      </c>
      <c r="AM19" s="17">
        <v>3.2570000000000001</v>
      </c>
      <c r="AN19" s="17">
        <v>0.45</v>
      </c>
      <c r="AO19" s="17">
        <v>3.7069999999999999</v>
      </c>
      <c r="AP19" s="17">
        <v>4.4999999999999998E-2</v>
      </c>
      <c r="AQ19" s="17">
        <v>3.302</v>
      </c>
      <c r="AR19" s="17">
        <v>0.35</v>
      </c>
      <c r="AS19" s="17">
        <v>3.6070000000000002</v>
      </c>
      <c r="AT19" s="17">
        <v>0.44</v>
      </c>
      <c r="AU19" s="17">
        <v>3.6970000000000001</v>
      </c>
    </row>
    <row r="20" spans="1:47" x14ac:dyDescent="0.2">
      <c r="A20" s="27">
        <v>37204</v>
      </c>
      <c r="B20" s="17">
        <v>27.75</v>
      </c>
      <c r="C20" s="17">
        <v>29.75</v>
      </c>
      <c r="D20" s="17">
        <v>29</v>
      </c>
      <c r="E20" s="17">
        <v>29.75</v>
      </c>
      <c r="F20" s="17">
        <v>29</v>
      </c>
      <c r="G20" s="17">
        <v>28.75</v>
      </c>
      <c r="I20" s="17">
        <v>20.174999237060501</v>
      </c>
      <c r="R20" s="17">
        <v>56.249996185302734</v>
      </c>
      <c r="AI20" s="27"/>
      <c r="AJ20" s="30"/>
      <c r="AL20" s="27">
        <v>37469</v>
      </c>
      <c r="AM20" s="17">
        <v>3.2570000000000001</v>
      </c>
      <c r="AN20" s="17">
        <v>0.45</v>
      </c>
      <c r="AO20" s="17">
        <v>3.7069999999999999</v>
      </c>
      <c r="AP20" s="17">
        <v>0.1</v>
      </c>
      <c r="AQ20" s="17">
        <v>3.3570000000000002</v>
      </c>
      <c r="AR20" s="17">
        <v>0.35</v>
      </c>
      <c r="AS20" s="17">
        <v>3.6070000000000002</v>
      </c>
      <c r="AT20" s="17">
        <v>0.44</v>
      </c>
      <c r="AU20" s="17">
        <v>3.6970000000000001</v>
      </c>
    </row>
    <row r="21" spans="1:47" x14ac:dyDescent="0.2">
      <c r="A21" s="27">
        <v>37207</v>
      </c>
      <c r="B21" s="17">
        <v>27.75</v>
      </c>
      <c r="C21" s="17">
        <v>29.75</v>
      </c>
      <c r="D21" s="17">
        <v>29</v>
      </c>
      <c r="E21" s="17">
        <v>29.75</v>
      </c>
      <c r="F21" s="17">
        <v>29</v>
      </c>
      <c r="G21" s="17">
        <v>28.75</v>
      </c>
      <c r="I21" s="17">
        <v>20.174999237060501</v>
      </c>
      <c r="R21" s="17">
        <v>56.249996185302734</v>
      </c>
      <c r="AI21" s="27"/>
      <c r="AJ21" s="30"/>
      <c r="AL21" s="27">
        <v>37500</v>
      </c>
      <c r="AM21" s="17">
        <v>3.2070000000000003</v>
      </c>
      <c r="AN21" s="17">
        <v>0.44</v>
      </c>
      <c r="AO21" s="17">
        <v>3.6470000000000002</v>
      </c>
      <c r="AP21" s="17">
        <v>0.13500000000000001</v>
      </c>
      <c r="AQ21" s="17">
        <v>3.3420000000000005</v>
      </c>
      <c r="AR21" s="17">
        <v>0.34</v>
      </c>
      <c r="AS21" s="17">
        <v>3.5470000000000002</v>
      </c>
      <c r="AT21" s="17">
        <v>0.4</v>
      </c>
      <c r="AU21" s="17">
        <v>3.6070000000000002</v>
      </c>
    </row>
    <row r="22" spans="1:47" x14ac:dyDescent="0.2">
      <c r="A22" s="27">
        <v>37208</v>
      </c>
      <c r="B22" s="17">
        <v>27.75</v>
      </c>
      <c r="C22" s="17">
        <v>29.75</v>
      </c>
      <c r="D22" s="17">
        <v>29</v>
      </c>
      <c r="E22" s="17">
        <v>29.75</v>
      </c>
      <c r="F22" s="17">
        <v>29</v>
      </c>
      <c r="G22" s="17">
        <v>28.75</v>
      </c>
      <c r="I22" s="17">
        <v>20.174999237060501</v>
      </c>
      <c r="R22" s="17">
        <v>56.249996185302734</v>
      </c>
      <c r="AI22" s="27"/>
      <c r="AJ22" s="30"/>
      <c r="AL22" s="27">
        <v>37530</v>
      </c>
      <c r="AM22" s="17">
        <v>3.105</v>
      </c>
      <c r="AN22" s="17">
        <v>0.47</v>
      </c>
      <c r="AO22" s="17">
        <v>3.5750000000000002</v>
      </c>
      <c r="AP22" s="17">
        <v>0.16</v>
      </c>
      <c r="AQ22" s="17">
        <v>3.2650000000000001</v>
      </c>
      <c r="AR22" s="17">
        <v>0.37</v>
      </c>
      <c r="AS22" s="17">
        <v>3.4750000000000001</v>
      </c>
      <c r="AT22" s="17">
        <v>0.41</v>
      </c>
      <c r="AU22" s="17">
        <v>3.5150000000000001</v>
      </c>
    </row>
    <row r="23" spans="1:47" x14ac:dyDescent="0.2">
      <c r="A23" s="27">
        <v>37209</v>
      </c>
      <c r="B23" s="17">
        <v>27.75</v>
      </c>
      <c r="C23" s="17">
        <v>29.75</v>
      </c>
      <c r="D23" s="17">
        <v>29</v>
      </c>
      <c r="E23" s="17">
        <v>29.75</v>
      </c>
      <c r="F23" s="17">
        <v>29</v>
      </c>
      <c r="G23" s="17">
        <v>28.75</v>
      </c>
      <c r="I23" s="17">
        <v>20.174999237060501</v>
      </c>
      <c r="R23" s="17">
        <v>56.249996185302734</v>
      </c>
      <c r="AI23" s="27"/>
      <c r="AJ23" s="30"/>
      <c r="AL23" s="27">
        <v>37561</v>
      </c>
      <c r="AM23" s="17">
        <v>3.13</v>
      </c>
      <c r="AN23" s="17">
        <v>0.64</v>
      </c>
      <c r="AO23" s="17">
        <v>3.77</v>
      </c>
      <c r="AP23" s="17">
        <v>0.155</v>
      </c>
      <c r="AQ23" s="17">
        <v>3.2850000000000001</v>
      </c>
      <c r="AR23" s="17">
        <v>0.54</v>
      </c>
      <c r="AS23" s="17">
        <v>3.67</v>
      </c>
      <c r="AT23" s="17">
        <v>0.67</v>
      </c>
      <c r="AU23" s="17">
        <v>3.8</v>
      </c>
    </row>
    <row r="24" spans="1:47" x14ac:dyDescent="0.2">
      <c r="A24" s="27">
        <v>37210</v>
      </c>
      <c r="B24" s="17">
        <v>27.75</v>
      </c>
      <c r="C24" s="17">
        <v>29.75</v>
      </c>
      <c r="D24" s="17">
        <v>29</v>
      </c>
      <c r="E24" s="17">
        <v>29.75</v>
      </c>
      <c r="F24" s="17">
        <v>29</v>
      </c>
      <c r="G24" s="17">
        <v>28.75</v>
      </c>
      <c r="I24" s="17">
        <v>20.174999237060501</v>
      </c>
      <c r="R24" s="17">
        <v>56.249996185302734</v>
      </c>
      <c r="AI24" s="27"/>
      <c r="AJ24" s="30"/>
      <c r="AL24" s="27">
        <v>37591</v>
      </c>
      <c r="AM24" s="17">
        <v>3.18</v>
      </c>
      <c r="AN24" s="17">
        <v>0.88</v>
      </c>
      <c r="AO24" s="17">
        <v>4.0599999999999996</v>
      </c>
      <c r="AP24" s="17">
        <v>0.15</v>
      </c>
      <c r="AQ24" s="17">
        <v>3.33</v>
      </c>
      <c r="AR24" s="17">
        <v>0.88</v>
      </c>
      <c r="AS24" s="17">
        <v>4.0599999999999996</v>
      </c>
      <c r="AT24" s="17">
        <v>1.02</v>
      </c>
      <c r="AU24" s="17">
        <v>4.2</v>
      </c>
    </row>
    <row r="25" spans="1:47" x14ac:dyDescent="0.2">
      <c r="A25" s="27">
        <v>37211</v>
      </c>
      <c r="B25" s="17">
        <v>27.75</v>
      </c>
      <c r="C25" s="17">
        <v>29.75</v>
      </c>
      <c r="D25" s="17">
        <v>29</v>
      </c>
      <c r="E25" s="17">
        <v>29.75</v>
      </c>
      <c r="F25" s="17">
        <v>29</v>
      </c>
      <c r="G25" s="17">
        <v>28.75</v>
      </c>
      <c r="I25" s="17">
        <v>20.174999237060501</v>
      </c>
      <c r="R25" s="17">
        <v>56.249996185302734</v>
      </c>
      <c r="AI25" s="27"/>
      <c r="AJ25" s="30"/>
      <c r="AL25" s="27">
        <v>37622</v>
      </c>
      <c r="AM25" s="17">
        <v>3.22</v>
      </c>
      <c r="AN25" s="17">
        <v>1.1499999999999999</v>
      </c>
      <c r="AO25" s="17">
        <v>4.37</v>
      </c>
      <c r="AP25" s="17">
        <v>0.04</v>
      </c>
      <c r="AQ25" s="17">
        <v>3.26</v>
      </c>
      <c r="AR25" s="17">
        <v>1.1499999999999999</v>
      </c>
      <c r="AS25" s="17">
        <v>4.37</v>
      </c>
      <c r="AT25" s="17">
        <v>1.9</v>
      </c>
      <c r="AU25" s="17">
        <v>5.12</v>
      </c>
    </row>
    <row r="26" spans="1:47" x14ac:dyDescent="0.2">
      <c r="A26" s="27">
        <v>37214</v>
      </c>
      <c r="B26" s="17">
        <v>27.75</v>
      </c>
      <c r="C26" s="17">
        <v>29.75</v>
      </c>
      <c r="D26" s="17">
        <v>29</v>
      </c>
      <c r="E26" s="17">
        <v>29.75</v>
      </c>
      <c r="F26" s="17">
        <v>29</v>
      </c>
      <c r="G26" s="17">
        <v>28.75</v>
      </c>
      <c r="I26" s="17">
        <v>20.174999237060501</v>
      </c>
      <c r="R26" s="17">
        <v>56.249996185302734</v>
      </c>
      <c r="AI26" s="27"/>
      <c r="AJ26" s="30"/>
      <c r="AL26" s="27">
        <v>37653</v>
      </c>
      <c r="AM26" s="17">
        <v>3.26</v>
      </c>
      <c r="AN26" s="17">
        <v>1.1499999999999999</v>
      </c>
      <c r="AO26" s="17">
        <v>4.41</v>
      </c>
      <c r="AP26" s="17">
        <v>0.04</v>
      </c>
      <c r="AQ26" s="17">
        <v>3.3</v>
      </c>
      <c r="AR26" s="17">
        <v>1.1499999999999999</v>
      </c>
      <c r="AS26" s="17">
        <v>4.41</v>
      </c>
      <c r="AT26" s="17">
        <v>1.9</v>
      </c>
      <c r="AU26" s="17">
        <v>5.16</v>
      </c>
    </row>
    <row r="27" spans="1:47" x14ac:dyDescent="0.2">
      <c r="A27" s="27">
        <v>37215</v>
      </c>
      <c r="B27" s="17">
        <v>27.75</v>
      </c>
      <c r="C27" s="17">
        <v>29.75</v>
      </c>
      <c r="D27" s="17">
        <v>29</v>
      </c>
      <c r="E27" s="17">
        <v>29.75</v>
      </c>
      <c r="F27" s="17">
        <v>29</v>
      </c>
      <c r="G27" s="17">
        <v>28.75</v>
      </c>
      <c r="I27" s="17">
        <v>20.174999237060501</v>
      </c>
      <c r="R27" s="17">
        <v>56.249996185302734</v>
      </c>
      <c r="AI27" s="27"/>
      <c r="AJ27" s="30"/>
      <c r="AL27" s="27">
        <v>37681</v>
      </c>
      <c r="AM27" s="17">
        <v>3.26</v>
      </c>
      <c r="AN27" s="17">
        <v>0.65</v>
      </c>
      <c r="AO27" s="17">
        <v>3.91</v>
      </c>
      <c r="AP27" s="17">
        <v>0.04</v>
      </c>
      <c r="AQ27" s="17">
        <v>3.3</v>
      </c>
      <c r="AR27" s="17">
        <v>0.65</v>
      </c>
      <c r="AS27" s="17">
        <v>3.91</v>
      </c>
      <c r="AT27" s="17">
        <v>0.71</v>
      </c>
      <c r="AU27" s="17">
        <v>3.97</v>
      </c>
    </row>
    <row r="28" spans="1:47" x14ac:dyDescent="0.2">
      <c r="A28" s="27">
        <v>37216</v>
      </c>
      <c r="B28" s="17">
        <v>27.75</v>
      </c>
      <c r="C28" s="17">
        <v>29.75</v>
      </c>
      <c r="D28" s="17">
        <v>29</v>
      </c>
      <c r="E28" s="17">
        <v>29.75</v>
      </c>
      <c r="F28" s="17">
        <v>29</v>
      </c>
      <c r="G28" s="17">
        <v>28.75</v>
      </c>
      <c r="I28" s="17">
        <v>20.174999237060501</v>
      </c>
      <c r="R28" s="17">
        <v>56.249996185302734</v>
      </c>
      <c r="AI28" s="27"/>
      <c r="AJ28" s="30"/>
      <c r="AL28" s="27">
        <v>37712</v>
      </c>
      <c r="AM28" s="17">
        <v>3.2850000000000001</v>
      </c>
      <c r="AN28" s="17">
        <v>0.36</v>
      </c>
      <c r="AO28" s="17">
        <v>3.645</v>
      </c>
      <c r="AP28" s="17">
        <v>0.04</v>
      </c>
      <c r="AQ28" s="17">
        <v>3.3250000000000002</v>
      </c>
      <c r="AR28" s="17">
        <v>0.36</v>
      </c>
      <c r="AS28" s="17">
        <v>3.645</v>
      </c>
      <c r="AT28" s="17">
        <v>0.38</v>
      </c>
      <c r="AU28" s="17">
        <v>3.665</v>
      </c>
    </row>
    <row r="29" spans="1:47" x14ac:dyDescent="0.2">
      <c r="A29" s="27">
        <v>37225</v>
      </c>
      <c r="B29" s="17">
        <v>27.75</v>
      </c>
      <c r="C29" s="17">
        <v>29.75</v>
      </c>
      <c r="D29" s="17">
        <v>29</v>
      </c>
      <c r="E29" s="17">
        <v>29.75</v>
      </c>
      <c r="F29" s="17">
        <v>29</v>
      </c>
      <c r="G29" s="17">
        <v>28.75</v>
      </c>
      <c r="I29" s="17">
        <v>26</v>
      </c>
      <c r="R29" s="17">
        <v>56.249996185302734</v>
      </c>
      <c r="AI29" s="27"/>
      <c r="AJ29" s="30"/>
      <c r="AL29" s="27">
        <v>37742</v>
      </c>
      <c r="AM29" s="17">
        <v>3.46</v>
      </c>
      <c r="AN29" s="17">
        <v>0.32500000000000001</v>
      </c>
      <c r="AO29" s="17">
        <v>3.7850000000000001</v>
      </c>
      <c r="AP29" s="17">
        <v>0.04</v>
      </c>
      <c r="AQ29" s="17">
        <v>3.5</v>
      </c>
      <c r="AR29" s="17">
        <v>0.32500000000000001</v>
      </c>
      <c r="AS29" s="17">
        <v>3.7850000000000001</v>
      </c>
      <c r="AT29" s="17">
        <v>0.33</v>
      </c>
      <c r="AU29" s="17">
        <v>3.79</v>
      </c>
    </row>
    <row r="30" spans="1:47" x14ac:dyDescent="0.2">
      <c r="A30" s="27">
        <v>37226</v>
      </c>
      <c r="B30" s="17">
        <v>32.75</v>
      </c>
      <c r="C30" s="17">
        <v>37.75</v>
      </c>
      <c r="D30" s="17">
        <v>37.5</v>
      </c>
      <c r="E30" s="17">
        <v>37.35</v>
      </c>
      <c r="F30" s="17">
        <v>34.9</v>
      </c>
      <c r="G30" s="17">
        <v>34.75</v>
      </c>
      <c r="I30" s="17">
        <v>34.9</v>
      </c>
      <c r="R30" s="17">
        <v>61.549999237060547</v>
      </c>
      <c r="AI30" s="27"/>
      <c r="AJ30" s="30"/>
      <c r="AL30" s="27">
        <v>37773</v>
      </c>
      <c r="AM30" s="17">
        <v>3.67</v>
      </c>
      <c r="AN30" s="17">
        <v>0.33500000000000002</v>
      </c>
      <c r="AO30" s="17">
        <v>4.0049999999999999</v>
      </c>
      <c r="AP30" s="17">
        <v>0.04</v>
      </c>
      <c r="AQ30" s="17">
        <v>3.71</v>
      </c>
      <c r="AR30" s="17">
        <v>0.33500000000000002</v>
      </c>
      <c r="AS30" s="17">
        <v>4.0049999999999999</v>
      </c>
      <c r="AT30" s="17">
        <v>0.37</v>
      </c>
      <c r="AU30" s="17">
        <v>4.04</v>
      </c>
    </row>
    <row r="31" spans="1:47" x14ac:dyDescent="0.2">
      <c r="A31" s="27">
        <v>37257</v>
      </c>
      <c r="B31" s="17">
        <v>33.25</v>
      </c>
      <c r="C31" s="17">
        <v>37.5</v>
      </c>
      <c r="D31" s="17">
        <v>37.5</v>
      </c>
      <c r="E31" s="17">
        <v>37.75</v>
      </c>
      <c r="F31" s="17">
        <v>35.25</v>
      </c>
      <c r="G31" s="17">
        <v>34.75</v>
      </c>
      <c r="I31" s="17">
        <v>35.25</v>
      </c>
      <c r="R31" s="17">
        <v>66.218513031005855</v>
      </c>
      <c r="AI31" s="27"/>
      <c r="AJ31" s="30"/>
      <c r="AL31" s="27">
        <v>37803</v>
      </c>
      <c r="AM31" s="17">
        <v>3.7880000000000003</v>
      </c>
      <c r="AN31" s="17">
        <v>0.45</v>
      </c>
      <c r="AO31" s="17">
        <v>4.2380000000000004</v>
      </c>
      <c r="AP31" s="17">
        <v>0.04</v>
      </c>
      <c r="AQ31" s="17">
        <v>3.8280000000000003</v>
      </c>
      <c r="AR31" s="17">
        <v>0.35</v>
      </c>
      <c r="AS31" s="17">
        <v>4.1379999999999999</v>
      </c>
      <c r="AT31" s="17">
        <v>0.41</v>
      </c>
      <c r="AU31" s="17">
        <v>4.1980000000000004</v>
      </c>
    </row>
    <row r="32" spans="1:47" x14ac:dyDescent="0.2">
      <c r="A32" s="27">
        <v>37288</v>
      </c>
      <c r="B32" s="17">
        <v>32.5</v>
      </c>
      <c r="C32" s="17">
        <v>35.4</v>
      </c>
      <c r="D32" s="17">
        <v>35.5</v>
      </c>
      <c r="E32" s="17">
        <v>36.25</v>
      </c>
      <c r="F32" s="17">
        <v>34.5</v>
      </c>
      <c r="G32" s="17">
        <v>33.75</v>
      </c>
      <c r="I32" s="17">
        <v>34.5</v>
      </c>
      <c r="R32" s="17">
        <v>65.434734802246098</v>
      </c>
      <c r="AI32" s="27"/>
      <c r="AJ32" s="30"/>
      <c r="AL32" s="27">
        <v>37834</v>
      </c>
      <c r="AM32" s="17">
        <v>3.6980000000000004</v>
      </c>
      <c r="AN32" s="17">
        <v>0.45</v>
      </c>
      <c r="AO32" s="17">
        <v>4.1480000000000006</v>
      </c>
      <c r="AP32" s="17">
        <v>0.13</v>
      </c>
      <c r="AQ32" s="17">
        <v>3.8280000000000003</v>
      </c>
      <c r="AR32" s="17">
        <v>0.35</v>
      </c>
      <c r="AS32" s="17">
        <v>4.048</v>
      </c>
      <c r="AT32" s="17">
        <v>0.41</v>
      </c>
      <c r="AU32" s="17">
        <v>4.1080000000000005</v>
      </c>
    </row>
    <row r="33" spans="1:47" x14ac:dyDescent="0.2">
      <c r="A33" s="27">
        <v>37316</v>
      </c>
      <c r="B33" s="17">
        <v>32</v>
      </c>
      <c r="C33" s="17">
        <v>32.5</v>
      </c>
      <c r="D33" s="17">
        <v>32.5</v>
      </c>
      <c r="E33" s="17">
        <v>34.75</v>
      </c>
      <c r="F33" s="17">
        <v>33.75</v>
      </c>
      <c r="G33" s="17">
        <v>33.25</v>
      </c>
      <c r="I33" s="17">
        <v>33.75</v>
      </c>
      <c r="R33" s="17">
        <v>63.939053649902341</v>
      </c>
      <c r="AI33" s="27"/>
      <c r="AJ33" s="30"/>
      <c r="AL33" s="27">
        <v>37865</v>
      </c>
      <c r="AM33" s="17">
        <v>3.593</v>
      </c>
      <c r="AN33" s="17">
        <v>0.41499999999999998</v>
      </c>
      <c r="AO33" s="17">
        <v>4.008</v>
      </c>
      <c r="AP33" s="17">
        <v>0.13</v>
      </c>
      <c r="AQ33" s="17">
        <v>3.7229999999999999</v>
      </c>
      <c r="AR33" s="17">
        <v>0.315</v>
      </c>
      <c r="AS33" s="17">
        <v>3.9079999999999999</v>
      </c>
      <c r="AT33" s="17">
        <v>0.36</v>
      </c>
      <c r="AU33" s="17">
        <v>3.9529999999999998</v>
      </c>
    </row>
    <row r="34" spans="1:47" x14ac:dyDescent="0.2">
      <c r="A34" s="27">
        <v>37347</v>
      </c>
      <c r="B34" s="17">
        <v>31</v>
      </c>
      <c r="C34" s="17">
        <v>32</v>
      </c>
      <c r="D34" s="17">
        <v>30</v>
      </c>
      <c r="E34" s="17">
        <v>32.25</v>
      </c>
      <c r="F34" s="17">
        <v>32.75</v>
      </c>
      <c r="G34" s="17">
        <v>33</v>
      </c>
      <c r="I34" s="17">
        <v>32.25</v>
      </c>
      <c r="R34" s="17">
        <v>59.144273223876951</v>
      </c>
      <c r="AI34" s="27"/>
      <c r="AJ34" s="30"/>
      <c r="AL34" s="27">
        <v>37895</v>
      </c>
      <c r="AM34" s="17">
        <v>3.468</v>
      </c>
      <c r="AN34" s="17">
        <v>0.46</v>
      </c>
      <c r="AO34" s="17">
        <v>3.9279999999999999</v>
      </c>
      <c r="AP34" s="17">
        <v>0.13</v>
      </c>
      <c r="AQ34" s="17">
        <v>3.5979999999999999</v>
      </c>
      <c r="AR34" s="17">
        <v>0.36</v>
      </c>
      <c r="AS34" s="17">
        <v>3.8279999999999998</v>
      </c>
      <c r="AT34" s="17">
        <v>0.4</v>
      </c>
      <c r="AU34" s="17">
        <v>3.8679999999999999</v>
      </c>
    </row>
    <row r="35" spans="1:47" x14ac:dyDescent="0.2">
      <c r="A35" s="27">
        <v>37377</v>
      </c>
      <c r="B35" s="17">
        <v>35</v>
      </c>
      <c r="C35" s="17">
        <v>31</v>
      </c>
      <c r="D35" s="17">
        <v>28.5</v>
      </c>
      <c r="E35" s="17">
        <v>32</v>
      </c>
      <c r="F35" s="17">
        <v>34.25</v>
      </c>
      <c r="G35" s="17">
        <v>38</v>
      </c>
      <c r="I35" s="17">
        <v>32</v>
      </c>
      <c r="R35" s="17">
        <v>59.729289550781253</v>
      </c>
      <c r="AI35" s="27"/>
      <c r="AJ35" s="30"/>
      <c r="AL35" s="27">
        <v>37926</v>
      </c>
      <c r="AM35" s="17">
        <v>3.468</v>
      </c>
      <c r="AN35" s="17">
        <v>0.56000000000000005</v>
      </c>
      <c r="AO35" s="17">
        <v>4.0280000000000005</v>
      </c>
      <c r="AP35" s="17">
        <v>0.13</v>
      </c>
      <c r="AQ35" s="17">
        <v>3.5979999999999999</v>
      </c>
      <c r="AR35" s="17">
        <v>0.46</v>
      </c>
      <c r="AS35" s="17">
        <v>3.9279999999999999</v>
      </c>
      <c r="AT35" s="17">
        <v>0.72</v>
      </c>
      <c r="AU35" s="17">
        <v>4.1879999999999997</v>
      </c>
    </row>
    <row r="36" spans="1:47" x14ac:dyDescent="0.2">
      <c r="A36" s="27">
        <v>37408</v>
      </c>
      <c r="B36" s="17">
        <v>43</v>
      </c>
      <c r="C36" s="17">
        <v>32</v>
      </c>
      <c r="D36" s="17">
        <v>29.5</v>
      </c>
      <c r="E36" s="17">
        <v>38.5</v>
      </c>
      <c r="F36" s="17">
        <v>40.25</v>
      </c>
      <c r="G36" s="17">
        <v>48</v>
      </c>
      <c r="I36" s="17">
        <v>38.5</v>
      </c>
      <c r="R36" s="17">
        <v>60.869465494876927</v>
      </c>
      <c r="AI36" s="27"/>
      <c r="AJ36" s="30"/>
      <c r="AL36" s="27">
        <v>37956</v>
      </c>
      <c r="AM36" s="17">
        <v>3.49</v>
      </c>
      <c r="AN36" s="17">
        <v>0.77</v>
      </c>
      <c r="AO36" s="17">
        <v>4.26</v>
      </c>
      <c r="AP36" s="17">
        <v>0.13</v>
      </c>
      <c r="AQ36" s="17">
        <v>3.62</v>
      </c>
      <c r="AR36" s="17">
        <v>0.77</v>
      </c>
      <c r="AS36" s="17">
        <v>4.26</v>
      </c>
      <c r="AT36" s="17">
        <v>0.97</v>
      </c>
      <c r="AU36" s="17">
        <v>4.46</v>
      </c>
    </row>
    <row r="37" spans="1:47" x14ac:dyDescent="0.2">
      <c r="A37" s="27">
        <v>37438</v>
      </c>
      <c r="B37" s="17">
        <v>50.5</v>
      </c>
      <c r="C37" s="17">
        <v>45</v>
      </c>
      <c r="D37" s="17">
        <v>42</v>
      </c>
      <c r="E37" s="17">
        <v>47</v>
      </c>
      <c r="F37" s="17">
        <v>46.75</v>
      </c>
      <c r="G37" s="17">
        <v>57.5</v>
      </c>
      <c r="I37" s="17">
        <v>46.75</v>
      </c>
      <c r="R37" s="17">
        <v>51.487639341522609</v>
      </c>
      <c r="AI37" s="27"/>
      <c r="AJ37" s="30"/>
      <c r="AL37" s="27">
        <v>37987</v>
      </c>
      <c r="AM37" s="17">
        <v>3.5150000000000001</v>
      </c>
      <c r="AN37" s="17">
        <v>1.04</v>
      </c>
      <c r="AO37" s="17">
        <v>4.5549999999999997</v>
      </c>
      <c r="AP37" s="17">
        <v>3.5000000000000003E-2</v>
      </c>
      <c r="AQ37" s="17">
        <v>3.55</v>
      </c>
      <c r="AR37" s="17">
        <v>1.04</v>
      </c>
      <c r="AS37" s="17">
        <v>4.5549999999999997</v>
      </c>
      <c r="AT37" s="17">
        <v>1.6</v>
      </c>
      <c r="AU37" s="17">
        <v>5.1150000000000002</v>
      </c>
    </row>
    <row r="38" spans="1:47" x14ac:dyDescent="0.2">
      <c r="A38" s="27">
        <v>37469</v>
      </c>
      <c r="B38" s="17">
        <v>59.75</v>
      </c>
      <c r="C38" s="17">
        <v>51.5</v>
      </c>
      <c r="D38" s="17">
        <v>49</v>
      </c>
      <c r="E38" s="17">
        <v>54.25</v>
      </c>
      <c r="F38" s="17">
        <v>54.75</v>
      </c>
      <c r="G38" s="17">
        <v>69.75</v>
      </c>
      <c r="I38" s="17">
        <v>54.25</v>
      </c>
      <c r="R38" s="17">
        <v>52.249170165901369</v>
      </c>
      <c r="AI38" s="27"/>
      <c r="AJ38" s="30"/>
      <c r="AL38" s="27">
        <v>38018</v>
      </c>
      <c r="AM38" s="17">
        <v>3.5470000000000002</v>
      </c>
      <c r="AN38" s="17">
        <v>1.04</v>
      </c>
      <c r="AO38" s="17">
        <v>4.5869999999999997</v>
      </c>
      <c r="AP38" s="17">
        <v>3.5000000000000003E-2</v>
      </c>
      <c r="AQ38" s="17">
        <v>3.5820000000000003</v>
      </c>
      <c r="AR38" s="17">
        <v>1.04</v>
      </c>
      <c r="AS38" s="17">
        <v>4.5869999999999997</v>
      </c>
      <c r="AT38" s="17">
        <v>1.6</v>
      </c>
      <c r="AU38" s="17">
        <v>5.1470000000000002</v>
      </c>
    </row>
    <row r="39" spans="1:47" x14ac:dyDescent="0.2">
      <c r="A39" s="27">
        <v>37500</v>
      </c>
      <c r="B39" s="17">
        <v>49.5</v>
      </c>
      <c r="C39" s="17">
        <v>45</v>
      </c>
      <c r="D39" s="17">
        <v>41.5</v>
      </c>
      <c r="E39" s="17">
        <v>45.75</v>
      </c>
      <c r="F39" s="17">
        <v>46.25</v>
      </c>
      <c r="G39" s="17">
        <v>56.5</v>
      </c>
      <c r="I39" s="17">
        <v>45.75</v>
      </c>
      <c r="R39" s="17">
        <v>52.25874071747424</v>
      </c>
      <c r="AI39" s="27"/>
      <c r="AJ39" s="30"/>
      <c r="AL39" s="27">
        <v>38047</v>
      </c>
      <c r="AM39" s="17">
        <v>3.5449999999999999</v>
      </c>
      <c r="AN39" s="17">
        <v>0.54</v>
      </c>
      <c r="AO39" s="17">
        <v>4.085</v>
      </c>
      <c r="AP39" s="17">
        <v>3.5000000000000003E-2</v>
      </c>
      <c r="AQ39" s="17">
        <v>3.58</v>
      </c>
      <c r="AR39" s="17">
        <v>0.54</v>
      </c>
      <c r="AS39" s="17">
        <v>4.085</v>
      </c>
      <c r="AT39" s="17">
        <v>0.71</v>
      </c>
      <c r="AU39" s="17">
        <v>4.2549999999999999</v>
      </c>
    </row>
    <row r="40" spans="1:47" x14ac:dyDescent="0.2">
      <c r="A40" s="27">
        <v>37530</v>
      </c>
      <c r="B40" s="17">
        <v>36</v>
      </c>
      <c r="C40" s="17">
        <v>38</v>
      </c>
      <c r="D40" s="17">
        <v>38</v>
      </c>
      <c r="E40" s="17">
        <v>39.5</v>
      </c>
      <c r="F40" s="17">
        <v>38.5</v>
      </c>
      <c r="G40" s="17">
        <v>38.5</v>
      </c>
      <c r="I40" s="17">
        <v>38.5</v>
      </c>
      <c r="R40" s="17">
        <v>56.955040829812113</v>
      </c>
      <c r="AI40" s="27"/>
      <c r="AJ40" s="30"/>
      <c r="AL40" s="27">
        <v>38078</v>
      </c>
      <c r="AM40" s="17">
        <v>3.5570000000000004</v>
      </c>
      <c r="AN40" s="17">
        <v>0.36</v>
      </c>
      <c r="AO40" s="17">
        <v>3.9170000000000003</v>
      </c>
      <c r="AP40" s="17">
        <v>3.5000000000000003E-2</v>
      </c>
      <c r="AQ40" s="17">
        <v>3.5920000000000005</v>
      </c>
      <c r="AR40" s="17">
        <v>0.36</v>
      </c>
      <c r="AS40" s="17">
        <v>3.9170000000000003</v>
      </c>
      <c r="AT40" s="17">
        <v>0.38</v>
      </c>
      <c r="AU40" s="17">
        <v>3.9370000000000003</v>
      </c>
    </row>
    <row r="41" spans="1:47" x14ac:dyDescent="0.2">
      <c r="A41" s="27">
        <v>37561</v>
      </c>
      <c r="B41" s="17">
        <v>34.5</v>
      </c>
      <c r="C41" s="17">
        <v>35.5</v>
      </c>
      <c r="D41" s="17">
        <v>35.5</v>
      </c>
      <c r="E41" s="17">
        <v>38.5</v>
      </c>
      <c r="F41" s="17">
        <v>37.9</v>
      </c>
      <c r="G41" s="17">
        <v>36.5</v>
      </c>
      <c r="I41" s="17">
        <v>37.5</v>
      </c>
      <c r="R41" s="17">
        <v>61.92828185006671</v>
      </c>
      <c r="AI41" s="27"/>
      <c r="AJ41" s="30"/>
      <c r="AL41" s="27">
        <v>38108</v>
      </c>
      <c r="AM41" s="17">
        <v>3.72</v>
      </c>
      <c r="AN41" s="17">
        <v>0.32500000000000001</v>
      </c>
      <c r="AO41" s="17">
        <v>4.0449999999999999</v>
      </c>
      <c r="AP41" s="17">
        <v>3.5000000000000003E-2</v>
      </c>
      <c r="AQ41" s="17">
        <v>3.7549999999999999</v>
      </c>
      <c r="AR41" s="17">
        <v>0.32500000000000001</v>
      </c>
      <c r="AS41" s="17">
        <v>4.0449999999999999</v>
      </c>
      <c r="AT41" s="17">
        <v>0.33</v>
      </c>
      <c r="AU41" s="17">
        <v>4.05</v>
      </c>
    </row>
    <row r="42" spans="1:47" x14ac:dyDescent="0.2">
      <c r="A42" s="27">
        <v>37591</v>
      </c>
      <c r="B42" s="17">
        <v>35.25</v>
      </c>
      <c r="C42" s="17">
        <v>37</v>
      </c>
      <c r="D42" s="17">
        <v>37</v>
      </c>
      <c r="E42" s="17">
        <v>40.5</v>
      </c>
      <c r="F42" s="17">
        <v>39.5</v>
      </c>
      <c r="G42" s="17">
        <v>37.25</v>
      </c>
      <c r="I42" s="17">
        <v>39.5</v>
      </c>
      <c r="R42" s="17">
        <v>66.190842107260465</v>
      </c>
      <c r="AI42" s="27"/>
      <c r="AJ42" s="30"/>
      <c r="AL42" s="27">
        <v>38139</v>
      </c>
      <c r="AM42" s="17">
        <v>3.8520000000000003</v>
      </c>
      <c r="AN42" s="17">
        <v>0.33500000000000002</v>
      </c>
      <c r="AO42" s="17">
        <v>4.1870000000000003</v>
      </c>
      <c r="AP42" s="17">
        <v>3.5000000000000003E-2</v>
      </c>
      <c r="AQ42" s="17">
        <v>3.8870000000000005</v>
      </c>
      <c r="AR42" s="17">
        <v>0.33500000000000002</v>
      </c>
      <c r="AS42" s="17">
        <v>4.1870000000000003</v>
      </c>
      <c r="AT42" s="17">
        <v>0.37</v>
      </c>
      <c r="AU42" s="17">
        <v>4.2220000000000004</v>
      </c>
    </row>
    <row r="43" spans="1:47" x14ac:dyDescent="0.2">
      <c r="A43" s="27">
        <v>37622</v>
      </c>
      <c r="B43" s="17">
        <v>36</v>
      </c>
      <c r="C43" s="17">
        <v>41.75</v>
      </c>
      <c r="D43" s="17">
        <v>41.5</v>
      </c>
      <c r="E43" s="17">
        <v>43.25</v>
      </c>
      <c r="F43" s="17">
        <v>41</v>
      </c>
      <c r="G43" s="17">
        <v>38</v>
      </c>
      <c r="I43" s="17">
        <v>31</v>
      </c>
      <c r="R43" s="17">
        <v>53.348103325173206</v>
      </c>
      <c r="AI43" s="27"/>
      <c r="AJ43" s="30"/>
      <c r="AL43" s="27">
        <v>38169</v>
      </c>
      <c r="AM43" s="17">
        <v>3.8820000000000001</v>
      </c>
      <c r="AN43" s="17">
        <v>0.45</v>
      </c>
      <c r="AO43" s="17">
        <v>4.3319999999999999</v>
      </c>
      <c r="AP43" s="17">
        <v>3.5000000000000003E-2</v>
      </c>
      <c r="AQ43" s="17">
        <v>3.9170000000000003</v>
      </c>
      <c r="AR43" s="17">
        <v>0.35</v>
      </c>
      <c r="AS43" s="17">
        <v>4.2320000000000002</v>
      </c>
      <c r="AT43" s="17">
        <v>0.41</v>
      </c>
      <c r="AU43" s="17">
        <v>4.2919999999999998</v>
      </c>
    </row>
    <row r="44" spans="1:47" x14ac:dyDescent="0.2">
      <c r="A44" s="27">
        <v>37653</v>
      </c>
      <c r="B44" s="17">
        <v>35.5</v>
      </c>
      <c r="C44" s="17">
        <v>41</v>
      </c>
      <c r="D44" s="17">
        <v>40.5</v>
      </c>
      <c r="E44" s="17">
        <v>41.25</v>
      </c>
      <c r="F44" s="17">
        <v>39.5</v>
      </c>
      <c r="G44" s="17">
        <v>37.5</v>
      </c>
      <c r="I44" s="17">
        <v>29.5</v>
      </c>
      <c r="R44" s="17">
        <v>51.934846610667762</v>
      </c>
      <c r="AI44" s="27"/>
      <c r="AJ44" s="30"/>
      <c r="AL44" s="27">
        <v>38200</v>
      </c>
      <c r="AM44" s="17">
        <v>3.7949999999999999</v>
      </c>
      <c r="AN44" s="17">
        <v>0.45</v>
      </c>
      <c r="AO44" s="17">
        <v>4.2450000000000001</v>
      </c>
      <c r="AP44" s="17">
        <v>0.13</v>
      </c>
      <c r="AQ44" s="17">
        <v>3.9249999999999998</v>
      </c>
      <c r="AR44" s="17">
        <v>0.35</v>
      </c>
      <c r="AS44" s="17">
        <v>4.1449999999999996</v>
      </c>
      <c r="AT44" s="17">
        <v>0.41</v>
      </c>
      <c r="AU44" s="17">
        <v>4.2050000000000001</v>
      </c>
    </row>
    <row r="45" spans="1:47" x14ac:dyDescent="0.2">
      <c r="A45" s="27">
        <v>37681</v>
      </c>
      <c r="B45" s="17">
        <v>35.5</v>
      </c>
      <c r="C45" s="17">
        <v>35.75</v>
      </c>
      <c r="D45" s="17">
        <v>35</v>
      </c>
      <c r="E45" s="17">
        <v>39.25</v>
      </c>
      <c r="F45" s="17">
        <v>38.75</v>
      </c>
      <c r="G45" s="17">
        <v>37.5</v>
      </c>
      <c r="I45" s="17">
        <v>28.75</v>
      </c>
      <c r="R45" s="17">
        <v>50.283212858467138</v>
      </c>
      <c r="AI45" s="27"/>
      <c r="AJ45" s="30"/>
      <c r="AL45" s="27">
        <v>38231</v>
      </c>
      <c r="AM45" s="17">
        <v>3.6560000000000001</v>
      </c>
      <c r="AN45" s="17">
        <v>0.41499999999999998</v>
      </c>
      <c r="AO45" s="17">
        <v>4.0709999999999997</v>
      </c>
      <c r="AP45" s="17">
        <v>0.13</v>
      </c>
      <c r="AQ45" s="17">
        <v>3.786</v>
      </c>
      <c r="AR45" s="17">
        <v>0.315</v>
      </c>
      <c r="AS45" s="17">
        <v>3.9710000000000001</v>
      </c>
      <c r="AT45" s="17">
        <v>0.36</v>
      </c>
      <c r="AU45" s="17">
        <v>4.016</v>
      </c>
    </row>
    <row r="46" spans="1:47" x14ac:dyDescent="0.2">
      <c r="A46" s="27">
        <v>37712</v>
      </c>
      <c r="B46" s="17">
        <v>35</v>
      </c>
      <c r="C46" s="17">
        <v>35.5</v>
      </c>
      <c r="D46" s="17">
        <v>32</v>
      </c>
      <c r="E46" s="17">
        <v>35.75</v>
      </c>
      <c r="F46" s="17">
        <v>37</v>
      </c>
      <c r="G46" s="17">
        <v>37</v>
      </c>
      <c r="I46" s="17">
        <v>25.75</v>
      </c>
      <c r="R46" s="17">
        <v>47.921171505710333</v>
      </c>
      <c r="AI46" s="27"/>
      <c r="AJ46" s="30"/>
      <c r="AL46" s="27">
        <v>38261</v>
      </c>
      <c r="AM46" s="17">
        <v>3.5020000000000002</v>
      </c>
      <c r="AN46" s="17">
        <v>0.46</v>
      </c>
      <c r="AO46" s="17">
        <v>3.9620000000000002</v>
      </c>
      <c r="AP46" s="17">
        <v>0.13</v>
      </c>
      <c r="AQ46" s="17">
        <v>3.6320000000000001</v>
      </c>
      <c r="AR46" s="17">
        <v>0.36</v>
      </c>
      <c r="AS46" s="17">
        <v>3.8620000000000001</v>
      </c>
      <c r="AT46" s="17">
        <v>0.4</v>
      </c>
      <c r="AU46" s="17">
        <v>3.9020000000000001</v>
      </c>
    </row>
    <row r="47" spans="1:47" x14ac:dyDescent="0.2">
      <c r="A47" s="27">
        <v>37742</v>
      </c>
      <c r="B47" s="17">
        <v>35</v>
      </c>
      <c r="C47" s="17">
        <v>32</v>
      </c>
      <c r="D47" s="17">
        <v>28.5</v>
      </c>
      <c r="E47" s="17">
        <v>36</v>
      </c>
      <c r="F47" s="17">
        <v>37.75</v>
      </c>
      <c r="G47" s="17">
        <v>37</v>
      </c>
      <c r="I47" s="17">
        <v>26</v>
      </c>
      <c r="R47" s="17">
        <v>47.924856100495688</v>
      </c>
      <c r="AI47" s="27"/>
      <c r="AJ47" s="30"/>
      <c r="AL47" s="27">
        <v>38292</v>
      </c>
      <c r="AM47" s="17">
        <v>3.5170000000000003</v>
      </c>
      <c r="AN47" s="17">
        <v>0.56000000000000005</v>
      </c>
      <c r="AO47" s="17">
        <v>4.077</v>
      </c>
      <c r="AP47" s="17">
        <v>0.13</v>
      </c>
      <c r="AQ47" s="17">
        <v>3.6470000000000002</v>
      </c>
      <c r="AR47" s="17">
        <v>0.46</v>
      </c>
      <c r="AS47" s="17">
        <v>3.9770000000000003</v>
      </c>
      <c r="AT47" s="17">
        <v>0.72499999999999998</v>
      </c>
      <c r="AU47" s="17">
        <v>4.242</v>
      </c>
    </row>
    <row r="48" spans="1:47" x14ac:dyDescent="0.2">
      <c r="A48" s="27">
        <v>37773</v>
      </c>
      <c r="B48" s="17">
        <v>39.5</v>
      </c>
      <c r="C48" s="17">
        <v>30.25</v>
      </c>
      <c r="D48" s="17">
        <v>29.5</v>
      </c>
      <c r="E48" s="17">
        <v>41</v>
      </c>
      <c r="F48" s="17">
        <v>42.25</v>
      </c>
      <c r="G48" s="17">
        <v>44</v>
      </c>
      <c r="I48" s="17">
        <v>31</v>
      </c>
      <c r="R48" s="17">
        <v>48.274889398434944</v>
      </c>
      <c r="AI48" s="27"/>
      <c r="AJ48" s="30"/>
      <c r="AL48" s="27">
        <v>38322</v>
      </c>
      <c r="AM48" s="17">
        <v>3.5550000000000002</v>
      </c>
      <c r="AN48" s="17">
        <v>0.77</v>
      </c>
      <c r="AO48" s="17">
        <v>4.3250000000000002</v>
      </c>
      <c r="AP48" s="17">
        <v>0.13</v>
      </c>
      <c r="AQ48" s="17">
        <v>3.6850000000000001</v>
      </c>
      <c r="AR48" s="17">
        <v>0.77</v>
      </c>
      <c r="AS48" s="17">
        <v>4.3250000000000002</v>
      </c>
      <c r="AT48" s="17">
        <v>0.98</v>
      </c>
      <c r="AU48" s="17">
        <v>4.5350000000000001</v>
      </c>
    </row>
    <row r="49" spans="1:47" x14ac:dyDescent="0.2">
      <c r="A49" s="27">
        <v>37803</v>
      </c>
      <c r="B49" s="17">
        <v>54</v>
      </c>
      <c r="C49" s="17">
        <v>52.5</v>
      </c>
      <c r="D49" s="17">
        <v>48</v>
      </c>
      <c r="E49" s="17">
        <v>51.25</v>
      </c>
      <c r="F49" s="17">
        <v>57</v>
      </c>
      <c r="G49" s="17">
        <v>60</v>
      </c>
      <c r="I49" s="17">
        <v>41.25</v>
      </c>
      <c r="R49" s="17">
        <v>48.67139121802159</v>
      </c>
      <c r="AI49" s="27"/>
      <c r="AJ49" s="30"/>
      <c r="AL49" s="27">
        <v>38353</v>
      </c>
      <c r="AM49" s="17">
        <v>3.6</v>
      </c>
      <c r="AN49" s="17">
        <v>1.04</v>
      </c>
      <c r="AO49" s="17">
        <v>4.6399999999999997</v>
      </c>
      <c r="AP49" s="17">
        <v>4.4999999999999998E-2</v>
      </c>
      <c r="AQ49" s="17">
        <v>3.645</v>
      </c>
      <c r="AR49" s="17">
        <v>1.04</v>
      </c>
      <c r="AS49" s="17">
        <v>4.6399999999999997</v>
      </c>
      <c r="AT49" s="17">
        <v>1.615</v>
      </c>
      <c r="AU49" s="17">
        <v>5.2149999999999999</v>
      </c>
    </row>
    <row r="50" spans="1:47" x14ac:dyDescent="0.2">
      <c r="A50" s="27">
        <v>37834</v>
      </c>
      <c r="B50" s="17">
        <v>60.5</v>
      </c>
      <c r="C50" s="17">
        <v>59.5</v>
      </c>
      <c r="D50" s="17">
        <v>56</v>
      </c>
      <c r="E50" s="17">
        <v>59.75</v>
      </c>
      <c r="F50" s="17">
        <v>62.75</v>
      </c>
      <c r="G50" s="17">
        <v>68.5</v>
      </c>
      <c r="I50" s="17">
        <v>49.75</v>
      </c>
      <c r="R50" s="17">
        <v>49.177609805748666</v>
      </c>
      <c r="AI50" s="27"/>
      <c r="AJ50" s="30"/>
      <c r="AL50" s="27">
        <v>38384</v>
      </c>
      <c r="AM50" s="17">
        <v>3.6380000000000003</v>
      </c>
      <c r="AN50" s="17">
        <v>1.04</v>
      </c>
      <c r="AO50" s="17">
        <v>4.6780000000000008</v>
      </c>
      <c r="AP50" s="17">
        <v>4.4999999999999998E-2</v>
      </c>
      <c r="AQ50" s="17">
        <v>3.6830000000000003</v>
      </c>
      <c r="AR50" s="17">
        <v>1.04</v>
      </c>
      <c r="AS50" s="17">
        <v>4.6780000000000008</v>
      </c>
      <c r="AT50" s="17">
        <v>1.615</v>
      </c>
      <c r="AU50" s="17">
        <v>5.2530000000000001</v>
      </c>
    </row>
    <row r="51" spans="1:47" x14ac:dyDescent="0.2">
      <c r="A51" s="27">
        <v>37865</v>
      </c>
      <c r="B51" s="17">
        <v>48</v>
      </c>
      <c r="C51" s="17">
        <v>49.75</v>
      </c>
      <c r="D51" s="17">
        <v>46.25</v>
      </c>
      <c r="E51" s="17">
        <v>55</v>
      </c>
      <c r="F51" s="17">
        <v>49.75</v>
      </c>
      <c r="G51" s="17">
        <v>54</v>
      </c>
      <c r="I51" s="17">
        <v>39.75</v>
      </c>
      <c r="R51" s="17">
        <v>49.146539493222505</v>
      </c>
      <c r="AI51" s="27"/>
      <c r="AJ51" s="30"/>
      <c r="AL51" s="27">
        <v>38412</v>
      </c>
      <c r="AM51" s="17">
        <v>3.6320000000000001</v>
      </c>
      <c r="AN51" s="17">
        <v>0.54</v>
      </c>
      <c r="AO51" s="17">
        <v>4.1720000000000006</v>
      </c>
      <c r="AP51" s="17">
        <v>4.4999999999999998E-2</v>
      </c>
      <c r="AQ51" s="17">
        <v>3.677</v>
      </c>
      <c r="AR51" s="17">
        <v>0.54</v>
      </c>
      <c r="AS51" s="17">
        <v>4.1720000000000006</v>
      </c>
      <c r="AT51" s="17">
        <v>0.71499999999999997</v>
      </c>
      <c r="AU51" s="17">
        <v>4.3470000000000004</v>
      </c>
    </row>
    <row r="52" spans="1:47" x14ac:dyDescent="0.2">
      <c r="A52" s="27">
        <v>37895</v>
      </c>
      <c r="B52" s="17">
        <v>37.5</v>
      </c>
      <c r="C52" s="17">
        <v>40.75</v>
      </c>
      <c r="D52" s="17">
        <v>40.25</v>
      </c>
      <c r="E52" s="17">
        <v>42</v>
      </c>
      <c r="F52" s="17">
        <v>39.75</v>
      </c>
      <c r="G52" s="17">
        <v>39.75</v>
      </c>
      <c r="I52" s="17">
        <v>29.75</v>
      </c>
      <c r="R52" s="17">
        <v>49.336340108251356</v>
      </c>
      <c r="AI52" s="27"/>
      <c r="AJ52" s="30"/>
      <c r="AL52" s="27">
        <v>38443</v>
      </c>
      <c r="AM52" s="17">
        <v>3.6320000000000001</v>
      </c>
      <c r="AN52" s="17">
        <v>0.36</v>
      </c>
      <c r="AO52" s="17">
        <v>3.992</v>
      </c>
      <c r="AP52" s="17">
        <v>4.4999999999999998E-2</v>
      </c>
      <c r="AQ52" s="17">
        <v>3.677</v>
      </c>
      <c r="AR52" s="17">
        <v>0.36</v>
      </c>
      <c r="AS52" s="17">
        <v>3.992</v>
      </c>
      <c r="AT52" s="17">
        <v>0.38</v>
      </c>
      <c r="AU52" s="17">
        <v>4.0120000000000005</v>
      </c>
    </row>
    <row r="53" spans="1:47" x14ac:dyDescent="0.2">
      <c r="A53" s="27">
        <v>37926</v>
      </c>
      <c r="B53" s="17">
        <v>36</v>
      </c>
      <c r="C53" s="17">
        <v>36.25</v>
      </c>
      <c r="D53" s="17">
        <v>35.75</v>
      </c>
      <c r="E53" s="17">
        <v>40.25</v>
      </c>
      <c r="F53" s="17">
        <v>38.9</v>
      </c>
      <c r="G53" s="17">
        <v>37.75</v>
      </c>
      <c r="I53" s="17">
        <v>29.5</v>
      </c>
      <c r="R53" s="17">
        <v>52.537903527572894</v>
      </c>
      <c r="AI53" s="27"/>
      <c r="AJ53" s="30"/>
      <c r="AL53" s="27">
        <v>38473</v>
      </c>
      <c r="AM53" s="17">
        <v>3.8149999999999999</v>
      </c>
      <c r="AN53" s="17">
        <v>0.32500000000000001</v>
      </c>
      <c r="AO53" s="17">
        <v>4.1399999999999997</v>
      </c>
      <c r="AP53" s="17">
        <v>4.4999999999999998E-2</v>
      </c>
      <c r="AQ53" s="17">
        <v>3.86</v>
      </c>
      <c r="AR53" s="17">
        <v>0.32500000000000001</v>
      </c>
      <c r="AS53" s="17">
        <v>4.1399999999999997</v>
      </c>
      <c r="AT53" s="17">
        <v>0.33</v>
      </c>
      <c r="AU53" s="17">
        <v>4.1449999999999996</v>
      </c>
    </row>
    <row r="54" spans="1:47" x14ac:dyDescent="0.2">
      <c r="A54" s="27">
        <v>37956</v>
      </c>
      <c r="B54" s="17">
        <v>36</v>
      </c>
      <c r="C54" s="17">
        <v>37.75</v>
      </c>
      <c r="D54" s="17">
        <v>37.5</v>
      </c>
      <c r="E54" s="17">
        <v>41</v>
      </c>
      <c r="F54" s="17">
        <v>40.75</v>
      </c>
      <c r="G54" s="17">
        <v>37.5</v>
      </c>
      <c r="I54" s="17">
        <v>30.75</v>
      </c>
      <c r="R54" s="17">
        <v>54.613620227528244</v>
      </c>
      <c r="AI54" s="27"/>
      <c r="AJ54" s="30"/>
      <c r="AL54" s="27">
        <v>38504</v>
      </c>
      <c r="AM54" s="17">
        <v>3.9320000000000004</v>
      </c>
      <c r="AN54" s="17">
        <v>0.33500000000000002</v>
      </c>
      <c r="AO54" s="17">
        <v>4.2670000000000003</v>
      </c>
      <c r="AP54" s="17">
        <v>4.4999999999999998E-2</v>
      </c>
      <c r="AQ54" s="17">
        <v>3.9770000000000003</v>
      </c>
      <c r="AR54" s="17">
        <v>0.33500000000000002</v>
      </c>
      <c r="AS54" s="17">
        <v>4.2670000000000003</v>
      </c>
      <c r="AT54" s="17">
        <v>0.37</v>
      </c>
      <c r="AU54" s="17">
        <v>4.3020000000000005</v>
      </c>
    </row>
    <row r="55" spans="1:47" x14ac:dyDescent="0.2">
      <c r="A55" s="27">
        <v>37987</v>
      </c>
      <c r="B55" s="17">
        <v>36.65</v>
      </c>
      <c r="C55" s="17">
        <v>42.04</v>
      </c>
      <c r="D55" s="17">
        <v>41.58</v>
      </c>
      <c r="E55" s="17">
        <v>43.73</v>
      </c>
      <c r="F55" s="17">
        <v>41.5</v>
      </c>
      <c r="G55" s="17">
        <v>38.85</v>
      </c>
      <c r="I55" s="17">
        <v>21.75</v>
      </c>
      <c r="R55" s="17">
        <v>51.144978191749566</v>
      </c>
      <c r="AI55" s="27"/>
      <c r="AJ55" s="30"/>
      <c r="AL55" s="27">
        <v>38534</v>
      </c>
      <c r="AM55" s="17">
        <v>3.9745000000000004</v>
      </c>
      <c r="AN55" s="17">
        <v>0.45</v>
      </c>
      <c r="AO55" s="17">
        <v>4.4245000000000001</v>
      </c>
      <c r="AP55" s="17">
        <v>4.4999999999999998E-2</v>
      </c>
      <c r="AQ55" s="17">
        <v>4.0195000000000007</v>
      </c>
      <c r="AR55" s="17">
        <v>0.35</v>
      </c>
      <c r="AS55" s="17">
        <v>4.3245000000000005</v>
      </c>
      <c r="AT55" s="17">
        <v>0.41</v>
      </c>
      <c r="AU55" s="17">
        <v>4.3845000000000001</v>
      </c>
    </row>
    <row r="56" spans="1:47" x14ac:dyDescent="0.2">
      <c r="A56" s="27">
        <v>38018</v>
      </c>
      <c r="B56" s="17">
        <v>36.18</v>
      </c>
      <c r="C56" s="17">
        <v>41.4</v>
      </c>
      <c r="D56" s="17">
        <v>40.72</v>
      </c>
      <c r="E56" s="17">
        <v>42.02</v>
      </c>
      <c r="F56" s="17">
        <v>40.11</v>
      </c>
      <c r="G56" s="17">
        <v>38.380000000000003</v>
      </c>
      <c r="I56" s="17">
        <v>23.5</v>
      </c>
      <c r="R56" s="17">
        <v>49.863462837837069</v>
      </c>
      <c r="AI56" s="27"/>
      <c r="AJ56" s="30"/>
      <c r="AL56" s="27">
        <v>38565</v>
      </c>
      <c r="AM56" s="17">
        <v>3.8875000000000002</v>
      </c>
      <c r="AN56" s="17">
        <v>0.45</v>
      </c>
      <c r="AO56" s="17">
        <v>4.3375000000000004</v>
      </c>
      <c r="AP56" s="17">
        <v>0.13</v>
      </c>
      <c r="AQ56" s="17">
        <v>4.0175000000000001</v>
      </c>
      <c r="AR56" s="17">
        <v>0.35</v>
      </c>
      <c r="AS56" s="17">
        <v>4.2374999999999998</v>
      </c>
      <c r="AT56" s="17">
        <v>0.41</v>
      </c>
      <c r="AU56" s="17">
        <v>4.2975000000000003</v>
      </c>
    </row>
    <row r="57" spans="1:47" x14ac:dyDescent="0.2">
      <c r="A57" s="27">
        <v>38047</v>
      </c>
      <c r="B57" s="17">
        <v>36.18</v>
      </c>
      <c r="C57" s="17">
        <v>36.9</v>
      </c>
      <c r="D57" s="17">
        <v>36</v>
      </c>
      <c r="E57" s="17">
        <v>40.299999999999997</v>
      </c>
      <c r="F57" s="17">
        <v>39.479999999999997</v>
      </c>
      <c r="G57" s="17">
        <v>38.380000000000003</v>
      </c>
      <c r="I57" s="17">
        <v>22.25</v>
      </c>
      <c r="R57" s="17">
        <v>47.820415969077771</v>
      </c>
      <c r="AI57" s="27"/>
      <c r="AJ57" s="30"/>
      <c r="AL57" s="27">
        <v>38596</v>
      </c>
      <c r="AM57" s="17">
        <v>3.7485000000000004</v>
      </c>
      <c r="AN57" s="17">
        <v>0.41499999999999998</v>
      </c>
      <c r="AO57" s="17">
        <v>4.1635000000000009</v>
      </c>
      <c r="AP57" s="17">
        <v>0.13</v>
      </c>
      <c r="AQ57" s="17">
        <v>3.8785000000000003</v>
      </c>
      <c r="AR57" s="17">
        <v>0.315</v>
      </c>
      <c r="AS57" s="17">
        <v>4.0635000000000003</v>
      </c>
      <c r="AT57" s="17">
        <v>0.36</v>
      </c>
      <c r="AU57" s="17">
        <v>4.1085000000000003</v>
      </c>
    </row>
    <row r="58" spans="1:47" x14ac:dyDescent="0.2">
      <c r="A58" s="27">
        <v>38078</v>
      </c>
      <c r="B58" s="17">
        <v>35.72</v>
      </c>
      <c r="C58" s="17">
        <v>36.69</v>
      </c>
      <c r="D58" s="17">
        <v>33.42</v>
      </c>
      <c r="E58" s="17">
        <v>37.299999999999997</v>
      </c>
      <c r="F58" s="17">
        <v>37.76</v>
      </c>
      <c r="G58" s="17">
        <v>37.92</v>
      </c>
      <c r="I58" s="17">
        <v>28.75</v>
      </c>
      <c r="R58" s="17">
        <v>44.9750424753773</v>
      </c>
      <c r="AI58" s="27"/>
      <c r="AJ58" s="30"/>
      <c r="AL58" s="27">
        <v>38626</v>
      </c>
      <c r="AM58" s="17">
        <v>3.5945</v>
      </c>
      <c r="AN58" s="17">
        <v>0.46</v>
      </c>
      <c r="AO58" s="17">
        <v>4.0545</v>
      </c>
      <c r="AP58" s="17">
        <v>0.13</v>
      </c>
      <c r="AQ58" s="17">
        <v>3.7244999999999999</v>
      </c>
      <c r="AR58" s="17">
        <v>0.36</v>
      </c>
      <c r="AS58" s="17">
        <v>3.9544999999999999</v>
      </c>
      <c r="AT58" s="17">
        <v>0.4</v>
      </c>
      <c r="AU58" s="17">
        <v>3.9944999999999999</v>
      </c>
    </row>
    <row r="59" spans="1:47" x14ac:dyDescent="0.2">
      <c r="A59" s="27">
        <v>38108</v>
      </c>
      <c r="B59" s="17">
        <v>35.72</v>
      </c>
      <c r="C59" s="17">
        <v>33.68</v>
      </c>
      <c r="D59" s="17">
        <v>30.42</v>
      </c>
      <c r="E59" s="17">
        <v>37.51</v>
      </c>
      <c r="F59" s="17">
        <v>38.479999999999997</v>
      </c>
      <c r="G59" s="17">
        <v>37.92</v>
      </c>
      <c r="I59" s="17">
        <v>28</v>
      </c>
      <c r="R59" s="17">
        <v>45.193150034557164</v>
      </c>
      <c r="AI59" s="27"/>
      <c r="AJ59" s="30"/>
      <c r="AL59" s="27">
        <v>38657</v>
      </c>
      <c r="AM59" s="17">
        <v>3.6095000000000002</v>
      </c>
      <c r="AN59" s="17">
        <v>0.56000000000000005</v>
      </c>
      <c r="AO59" s="17">
        <v>4.1695000000000002</v>
      </c>
      <c r="AP59" s="17">
        <v>0.13</v>
      </c>
      <c r="AQ59" s="17">
        <v>3.7395</v>
      </c>
      <c r="AR59" s="17">
        <v>0.46</v>
      </c>
      <c r="AS59" s="17">
        <v>4.0695000000000006</v>
      </c>
      <c r="AT59" s="17">
        <v>0.73</v>
      </c>
      <c r="AU59" s="17">
        <v>4.3395000000000001</v>
      </c>
    </row>
    <row r="60" spans="1:47" x14ac:dyDescent="0.2">
      <c r="A60" s="27">
        <v>38139</v>
      </c>
      <c r="B60" s="17">
        <v>39.89</v>
      </c>
      <c r="C60" s="17">
        <v>32.18</v>
      </c>
      <c r="D60" s="17">
        <v>31.28</v>
      </c>
      <c r="E60" s="17">
        <v>41.8</v>
      </c>
      <c r="F60" s="17">
        <v>42.65</v>
      </c>
      <c r="G60" s="17">
        <v>44.22</v>
      </c>
      <c r="I60" s="17">
        <v>35</v>
      </c>
      <c r="R60" s="17">
        <v>45.747415540861951</v>
      </c>
      <c r="AI60" s="27"/>
      <c r="AJ60" s="30"/>
      <c r="AL60" s="27">
        <v>38687</v>
      </c>
      <c r="AM60" s="17">
        <v>3.6475</v>
      </c>
      <c r="AN60" s="17">
        <v>0.77</v>
      </c>
      <c r="AO60" s="17">
        <v>4.4175000000000004</v>
      </c>
      <c r="AP60" s="17">
        <v>0.13</v>
      </c>
      <c r="AQ60" s="17">
        <v>3.7774999999999999</v>
      </c>
      <c r="AR60" s="17">
        <v>0.77</v>
      </c>
      <c r="AS60" s="17">
        <v>4.4175000000000004</v>
      </c>
      <c r="AT60" s="17">
        <v>0.98</v>
      </c>
      <c r="AU60" s="17">
        <v>4.6275000000000004</v>
      </c>
    </row>
    <row r="61" spans="1:47" x14ac:dyDescent="0.2">
      <c r="A61" s="27">
        <v>38169</v>
      </c>
      <c r="B61" s="17">
        <v>53.33</v>
      </c>
      <c r="C61" s="17">
        <v>51.29</v>
      </c>
      <c r="D61" s="17">
        <v>47.16</v>
      </c>
      <c r="E61" s="17">
        <v>50.6</v>
      </c>
      <c r="F61" s="17">
        <v>56.37</v>
      </c>
      <c r="G61" s="17">
        <v>58.93</v>
      </c>
      <c r="I61" s="17">
        <v>39</v>
      </c>
      <c r="R61" s="17">
        <v>46.406000397919591</v>
      </c>
      <c r="AI61" s="27"/>
      <c r="AJ61" s="30"/>
      <c r="AL61" s="27">
        <v>38718</v>
      </c>
      <c r="AM61" s="17">
        <v>3.6924999999999999</v>
      </c>
      <c r="AN61" s="17">
        <v>1.04</v>
      </c>
      <c r="AO61" s="17">
        <v>4.7324999999999999</v>
      </c>
      <c r="AP61" s="17">
        <v>4.4999999999999998E-2</v>
      </c>
      <c r="AQ61" s="17">
        <v>3.7374999999999998</v>
      </c>
      <c r="AR61" s="17">
        <v>1.04</v>
      </c>
      <c r="AS61" s="17">
        <v>4.7324999999999999</v>
      </c>
      <c r="AT61" s="17">
        <v>1.6</v>
      </c>
      <c r="AU61" s="17">
        <v>5.2925000000000004</v>
      </c>
    </row>
    <row r="62" spans="1:47" x14ac:dyDescent="0.2">
      <c r="A62" s="27">
        <v>38200</v>
      </c>
      <c r="B62" s="17">
        <v>59.36</v>
      </c>
      <c r="C62" s="17">
        <v>57.3</v>
      </c>
      <c r="D62" s="17">
        <v>54.03</v>
      </c>
      <c r="E62" s="17">
        <v>57.89</v>
      </c>
      <c r="F62" s="17">
        <v>61.66</v>
      </c>
      <c r="G62" s="17">
        <v>66.66</v>
      </c>
      <c r="I62" s="17">
        <v>47.75</v>
      </c>
      <c r="R62" s="17">
        <v>46.964394892922854</v>
      </c>
      <c r="AI62" s="27"/>
      <c r="AJ62" s="30"/>
      <c r="AL62" s="27">
        <v>38749</v>
      </c>
      <c r="AM62" s="17">
        <v>3.7305000000000001</v>
      </c>
      <c r="AN62" s="17">
        <v>1.04</v>
      </c>
      <c r="AO62" s="17">
        <v>4.7705000000000002</v>
      </c>
      <c r="AP62" s="17">
        <v>4.4999999999999998E-2</v>
      </c>
      <c r="AQ62" s="17">
        <v>3.7755000000000001</v>
      </c>
      <c r="AR62" s="17">
        <v>1.04</v>
      </c>
      <c r="AS62" s="17">
        <v>4.7705000000000002</v>
      </c>
      <c r="AT62" s="17">
        <v>1.6</v>
      </c>
      <c r="AU62" s="17">
        <v>5.3305000000000007</v>
      </c>
    </row>
    <row r="63" spans="1:47" x14ac:dyDescent="0.2">
      <c r="A63" s="27">
        <v>38231</v>
      </c>
      <c r="B63" s="17">
        <v>47.77</v>
      </c>
      <c r="C63" s="17">
        <v>48.93</v>
      </c>
      <c r="D63" s="17">
        <v>45.66</v>
      </c>
      <c r="E63" s="17">
        <v>53.81</v>
      </c>
      <c r="F63" s="17">
        <v>49.61</v>
      </c>
      <c r="G63" s="17">
        <v>53.37</v>
      </c>
      <c r="I63" s="17">
        <v>31.5</v>
      </c>
      <c r="R63" s="17">
        <v>46.878469814124898</v>
      </c>
      <c r="AI63" s="27"/>
      <c r="AJ63" s="30"/>
      <c r="AL63" s="27">
        <v>38777</v>
      </c>
      <c r="AM63" s="17">
        <v>3.7245000000000004</v>
      </c>
      <c r="AN63" s="17">
        <v>0.54</v>
      </c>
      <c r="AO63" s="17">
        <v>4.2645</v>
      </c>
      <c r="AP63" s="17">
        <v>4.4999999999999998E-2</v>
      </c>
      <c r="AQ63" s="17">
        <v>3.7695000000000003</v>
      </c>
      <c r="AR63" s="17">
        <v>0.54</v>
      </c>
      <c r="AS63" s="17">
        <v>4.2645</v>
      </c>
      <c r="AT63" s="17">
        <v>0.72</v>
      </c>
      <c r="AU63" s="17">
        <v>4.4445000000000006</v>
      </c>
    </row>
    <row r="64" spans="1:47" x14ac:dyDescent="0.2">
      <c r="A64" s="27">
        <v>38261</v>
      </c>
      <c r="B64" s="17">
        <v>38.04</v>
      </c>
      <c r="C64" s="17">
        <v>41.21</v>
      </c>
      <c r="D64" s="17">
        <v>40.51</v>
      </c>
      <c r="E64" s="17">
        <v>42.66</v>
      </c>
      <c r="F64" s="17">
        <v>40.369999999999997</v>
      </c>
      <c r="G64" s="17">
        <v>40.450000000000003</v>
      </c>
      <c r="I64" s="17">
        <v>32.25</v>
      </c>
      <c r="R64" s="17">
        <v>46.882669446850244</v>
      </c>
      <c r="AI64" s="27"/>
      <c r="AJ64" s="30"/>
      <c r="AL64" s="27">
        <v>38808</v>
      </c>
      <c r="AM64" s="17">
        <v>3.7245000000000004</v>
      </c>
      <c r="AN64" s="17">
        <v>0.36</v>
      </c>
      <c r="AO64" s="17">
        <v>4.0845000000000002</v>
      </c>
      <c r="AP64" s="17">
        <v>4.4999999999999998E-2</v>
      </c>
      <c r="AQ64" s="17">
        <v>3.7695000000000003</v>
      </c>
      <c r="AR64" s="17">
        <v>0.36</v>
      </c>
      <c r="AS64" s="17">
        <v>4.0845000000000002</v>
      </c>
      <c r="AT64" s="17">
        <v>0.38</v>
      </c>
      <c r="AU64" s="17">
        <v>4.1045000000000007</v>
      </c>
    </row>
    <row r="65" spans="1:47" x14ac:dyDescent="0.2">
      <c r="A65" s="27">
        <v>38292</v>
      </c>
      <c r="B65" s="17">
        <v>36.65</v>
      </c>
      <c r="C65" s="17">
        <v>37.340000000000003</v>
      </c>
      <c r="D65" s="17">
        <v>36.65</v>
      </c>
      <c r="E65" s="17">
        <v>41.16</v>
      </c>
      <c r="F65" s="17">
        <v>39.5</v>
      </c>
      <c r="G65" s="17">
        <v>38.630000000000003</v>
      </c>
      <c r="I65" s="17">
        <v>30</v>
      </c>
      <c r="R65" s="17">
        <v>50.148963584645685</v>
      </c>
      <c r="AI65" s="27"/>
      <c r="AJ65" s="30"/>
      <c r="AL65" s="27">
        <v>38838</v>
      </c>
      <c r="AM65" s="17">
        <v>3.9075000000000002</v>
      </c>
      <c r="AN65" s="17">
        <v>0.32500000000000001</v>
      </c>
      <c r="AO65" s="17">
        <v>4.2324999999999999</v>
      </c>
      <c r="AP65" s="17">
        <v>4.4999999999999998E-2</v>
      </c>
      <c r="AQ65" s="17">
        <v>3.9525000000000001</v>
      </c>
      <c r="AR65" s="17">
        <v>0.32500000000000001</v>
      </c>
      <c r="AS65" s="17">
        <v>4.2324999999999999</v>
      </c>
      <c r="AT65" s="17">
        <v>0.33</v>
      </c>
      <c r="AU65" s="17">
        <v>4.2374999999999998</v>
      </c>
    </row>
    <row r="66" spans="1:47" x14ac:dyDescent="0.2">
      <c r="A66" s="27">
        <v>38322</v>
      </c>
      <c r="B66" s="17">
        <v>36.65</v>
      </c>
      <c r="C66" s="17">
        <v>38.630000000000003</v>
      </c>
      <c r="D66" s="17">
        <v>38.15</v>
      </c>
      <c r="E66" s="17">
        <v>41.8</v>
      </c>
      <c r="F66" s="17">
        <v>41.29</v>
      </c>
      <c r="G66" s="17">
        <v>38.42</v>
      </c>
      <c r="I66" s="17">
        <v>30.5</v>
      </c>
      <c r="R66" s="17">
        <v>51.849941311900523</v>
      </c>
      <c r="AI66" s="27"/>
      <c r="AJ66" s="30"/>
      <c r="AL66" s="27">
        <v>38869</v>
      </c>
      <c r="AM66" s="17">
        <v>4.0245000000000006</v>
      </c>
      <c r="AN66" s="17">
        <v>0.33500000000000002</v>
      </c>
      <c r="AO66" s="17">
        <v>4.3595000000000006</v>
      </c>
      <c r="AP66" s="17">
        <v>4.4999999999999998E-2</v>
      </c>
      <c r="AQ66" s="17">
        <v>4.0695000000000006</v>
      </c>
      <c r="AR66" s="17">
        <v>0.33500000000000002</v>
      </c>
      <c r="AS66" s="17">
        <v>4.3595000000000006</v>
      </c>
      <c r="AT66" s="17">
        <v>0.37</v>
      </c>
      <c r="AU66" s="17">
        <v>4.3945000000000007</v>
      </c>
    </row>
    <row r="67" spans="1:47" x14ac:dyDescent="0.2">
      <c r="A67" s="27">
        <v>38353</v>
      </c>
      <c r="B67" s="17">
        <v>36.909999999999997</v>
      </c>
      <c r="C67" s="17">
        <v>42.44</v>
      </c>
      <c r="D67" s="17">
        <v>41.65</v>
      </c>
      <c r="E67" s="17">
        <v>44.15</v>
      </c>
      <c r="F67" s="17">
        <v>41.79</v>
      </c>
      <c r="G67" s="17">
        <v>39.229999999999997</v>
      </c>
      <c r="I67" s="17">
        <v>21.75</v>
      </c>
      <c r="R67" s="17">
        <v>51.115183245420532</v>
      </c>
      <c r="AI67" s="27"/>
      <c r="AJ67" s="30"/>
      <c r="AL67" s="27">
        <v>38899</v>
      </c>
      <c r="AM67" s="17">
        <v>4.0695000000000006</v>
      </c>
      <c r="AN67" s="17">
        <v>0.45</v>
      </c>
      <c r="AO67" s="17">
        <v>4.5195000000000007</v>
      </c>
      <c r="AP67" s="17">
        <v>4.4999999999999998E-2</v>
      </c>
      <c r="AQ67" s="17">
        <v>4.1145000000000005</v>
      </c>
      <c r="AR67" s="17">
        <v>0.35</v>
      </c>
      <c r="AS67" s="17">
        <v>4.4195000000000002</v>
      </c>
      <c r="AT67" s="17">
        <v>0.41</v>
      </c>
      <c r="AU67" s="17">
        <v>4.4795000000000007</v>
      </c>
    </row>
    <row r="68" spans="1:47" x14ac:dyDescent="0.2">
      <c r="A68" s="27">
        <v>38384</v>
      </c>
      <c r="B68" s="17">
        <v>36.450000000000003</v>
      </c>
      <c r="C68" s="17">
        <v>41.89</v>
      </c>
      <c r="D68" s="17">
        <v>40.909999999999997</v>
      </c>
      <c r="E68" s="17">
        <v>42.68</v>
      </c>
      <c r="F68" s="17">
        <v>40.39</v>
      </c>
      <c r="G68" s="17">
        <v>38.770000000000003</v>
      </c>
      <c r="I68" s="17">
        <v>23.5</v>
      </c>
      <c r="R68" s="17">
        <v>49.864062851409599</v>
      </c>
      <c r="AI68" s="27"/>
      <c r="AJ68" s="30"/>
      <c r="AL68" s="27">
        <v>38930</v>
      </c>
      <c r="AM68" s="17">
        <v>3.9824999999999999</v>
      </c>
      <c r="AN68" s="17">
        <v>0.45</v>
      </c>
      <c r="AO68" s="17">
        <v>4.4325000000000001</v>
      </c>
      <c r="AP68" s="17">
        <v>0.13</v>
      </c>
      <c r="AQ68" s="17">
        <v>4.1124999999999998</v>
      </c>
      <c r="AR68" s="17">
        <v>0.35</v>
      </c>
      <c r="AS68" s="17">
        <v>4.3324999999999996</v>
      </c>
      <c r="AT68" s="17">
        <v>0.41</v>
      </c>
      <c r="AU68" s="17">
        <v>4.3925000000000001</v>
      </c>
    </row>
    <row r="69" spans="1:47" x14ac:dyDescent="0.2">
      <c r="A69" s="27">
        <v>38412</v>
      </c>
      <c r="B69" s="17">
        <v>36.450000000000003</v>
      </c>
      <c r="C69" s="17">
        <v>38.020000000000003</v>
      </c>
      <c r="D69" s="17">
        <v>36.86</v>
      </c>
      <c r="E69" s="17">
        <v>41.21</v>
      </c>
      <c r="F69" s="17">
        <v>39.74</v>
      </c>
      <c r="G69" s="17">
        <v>38.770000000000003</v>
      </c>
      <c r="I69" s="17">
        <v>22.25</v>
      </c>
      <c r="R69" s="17">
        <v>47.872601026001121</v>
      </c>
      <c r="AI69" s="27"/>
      <c r="AJ69" s="30"/>
      <c r="AL69" s="27">
        <v>38961</v>
      </c>
      <c r="AM69" s="17">
        <v>3.8435000000000001</v>
      </c>
      <c r="AN69" s="17">
        <v>0.41499999999999998</v>
      </c>
      <c r="AO69" s="17">
        <v>4.2584999999999997</v>
      </c>
      <c r="AP69" s="17">
        <v>0.13</v>
      </c>
      <c r="AQ69" s="17">
        <v>3.9735</v>
      </c>
      <c r="AR69" s="17">
        <v>0.315</v>
      </c>
      <c r="AS69" s="17">
        <v>4.1585000000000001</v>
      </c>
      <c r="AT69" s="17">
        <v>0.36</v>
      </c>
      <c r="AU69" s="17">
        <v>4.2035</v>
      </c>
    </row>
    <row r="70" spans="1:47" x14ac:dyDescent="0.2">
      <c r="A70" s="27">
        <v>38443</v>
      </c>
      <c r="B70" s="17">
        <v>35.979999999999997</v>
      </c>
      <c r="C70" s="17">
        <v>37.85</v>
      </c>
      <c r="D70" s="17">
        <v>34.659999999999997</v>
      </c>
      <c r="E70" s="17">
        <v>38.64</v>
      </c>
      <c r="F70" s="17">
        <v>38.020000000000003</v>
      </c>
      <c r="G70" s="17">
        <v>38.299999999999997</v>
      </c>
      <c r="I70" s="17">
        <v>27.75</v>
      </c>
      <c r="R70" s="17">
        <v>45.096393955650605</v>
      </c>
      <c r="AI70" s="27"/>
      <c r="AJ70" s="30"/>
      <c r="AL70" s="27">
        <v>38991</v>
      </c>
      <c r="AM70" s="17">
        <v>3.6895000000000002</v>
      </c>
      <c r="AN70" s="17">
        <v>0.46</v>
      </c>
      <c r="AO70" s="17">
        <v>4.1494999999999997</v>
      </c>
      <c r="AP70" s="17">
        <v>0.13</v>
      </c>
      <c r="AQ70" s="17">
        <v>3.8195000000000001</v>
      </c>
      <c r="AR70" s="17">
        <v>0.36</v>
      </c>
      <c r="AS70" s="17">
        <v>4.0495000000000001</v>
      </c>
      <c r="AT70" s="17">
        <v>0.4</v>
      </c>
      <c r="AU70" s="17">
        <v>4.0895000000000001</v>
      </c>
    </row>
    <row r="71" spans="1:47" x14ac:dyDescent="0.2">
      <c r="A71" s="27">
        <v>38473</v>
      </c>
      <c r="B71" s="17">
        <v>35.979999999999997</v>
      </c>
      <c r="C71" s="17">
        <v>35.270000000000003</v>
      </c>
      <c r="D71" s="17">
        <v>32.08</v>
      </c>
      <c r="E71" s="17">
        <v>38.82</v>
      </c>
      <c r="F71" s="17">
        <v>38.74</v>
      </c>
      <c r="G71" s="17">
        <v>38.299999999999997</v>
      </c>
      <c r="I71" s="17">
        <v>27</v>
      </c>
      <c r="R71" s="17">
        <v>45.299186157239895</v>
      </c>
      <c r="AI71" s="27"/>
      <c r="AJ71" s="30"/>
      <c r="AL71" s="27">
        <v>39022</v>
      </c>
      <c r="AM71" s="17">
        <v>3.7045000000000003</v>
      </c>
      <c r="AN71" s="17">
        <v>0.56000000000000005</v>
      </c>
      <c r="AO71" s="17">
        <v>4.2645</v>
      </c>
      <c r="AP71" s="17">
        <v>0.13</v>
      </c>
      <c r="AQ71" s="17">
        <v>3.8345000000000002</v>
      </c>
      <c r="AR71" s="17">
        <v>0.46</v>
      </c>
      <c r="AS71" s="17">
        <v>4.1645000000000003</v>
      </c>
      <c r="AT71" s="17">
        <v>0.73</v>
      </c>
      <c r="AU71" s="17">
        <v>4.4344999999999999</v>
      </c>
    </row>
    <row r="72" spans="1:47" x14ac:dyDescent="0.2">
      <c r="A72" s="27">
        <v>38504</v>
      </c>
      <c r="B72" s="17">
        <v>40.18</v>
      </c>
      <c r="C72" s="17">
        <v>33.979999999999997</v>
      </c>
      <c r="D72" s="17">
        <v>32.82</v>
      </c>
      <c r="E72" s="17">
        <v>42.5</v>
      </c>
      <c r="F72" s="17">
        <v>42.94</v>
      </c>
      <c r="G72" s="17">
        <v>44.31</v>
      </c>
      <c r="I72" s="17">
        <v>33</v>
      </c>
      <c r="R72" s="17">
        <v>45.828436263524196</v>
      </c>
      <c r="AI72" s="27"/>
      <c r="AJ72" s="30"/>
      <c r="AL72" s="27">
        <v>39052</v>
      </c>
      <c r="AM72" s="17">
        <v>3.7425000000000002</v>
      </c>
      <c r="AN72" s="17">
        <v>0.77</v>
      </c>
      <c r="AO72" s="17">
        <v>4.5125000000000002</v>
      </c>
      <c r="AP72" s="17">
        <v>0.13</v>
      </c>
      <c r="AQ72" s="17">
        <v>3.8725000000000001</v>
      </c>
      <c r="AR72" s="17">
        <v>0.77</v>
      </c>
      <c r="AS72" s="17">
        <v>4.5125000000000002</v>
      </c>
      <c r="AT72" s="17">
        <v>0.98</v>
      </c>
      <c r="AU72" s="17">
        <v>4.7225000000000001</v>
      </c>
    </row>
    <row r="73" spans="1:47" x14ac:dyDescent="0.2">
      <c r="A73" s="27">
        <v>38534</v>
      </c>
      <c r="B73" s="17">
        <v>53.72</v>
      </c>
      <c r="C73" s="17">
        <v>50.42</v>
      </c>
      <c r="D73" s="17">
        <v>46.44</v>
      </c>
      <c r="E73" s="17">
        <v>50.03</v>
      </c>
      <c r="F73" s="17">
        <v>56.75</v>
      </c>
      <c r="G73" s="17">
        <v>58.92</v>
      </c>
      <c r="I73" s="17">
        <v>30</v>
      </c>
      <c r="R73" s="17">
        <v>46.463866710891281</v>
      </c>
      <c r="AI73" s="27"/>
      <c r="AJ73" s="30"/>
      <c r="AL73" s="27">
        <v>39083</v>
      </c>
      <c r="AM73" s="17">
        <v>3.7875000000000001</v>
      </c>
      <c r="AN73" s="17">
        <v>1.04</v>
      </c>
      <c r="AO73" s="17">
        <v>4.8274999999999997</v>
      </c>
      <c r="AP73" s="17">
        <v>4.4999999999999998E-2</v>
      </c>
      <c r="AQ73" s="17">
        <v>3.8325</v>
      </c>
      <c r="AR73" s="17">
        <v>1.04</v>
      </c>
      <c r="AS73" s="17">
        <v>4.8274999999999997</v>
      </c>
      <c r="AT73" s="17">
        <v>1.6</v>
      </c>
      <c r="AU73" s="17">
        <v>5.3875000000000002</v>
      </c>
    </row>
    <row r="74" spans="1:47" x14ac:dyDescent="0.2">
      <c r="A74" s="27">
        <v>38565</v>
      </c>
      <c r="B74" s="17">
        <v>59.79</v>
      </c>
      <c r="C74" s="17">
        <v>55.59</v>
      </c>
      <c r="D74" s="17">
        <v>52.33</v>
      </c>
      <c r="E74" s="17">
        <v>56.28</v>
      </c>
      <c r="F74" s="17">
        <v>62.08</v>
      </c>
      <c r="G74" s="17">
        <v>66.430000000000007</v>
      </c>
      <c r="I74" s="17">
        <v>38.75</v>
      </c>
      <c r="R74" s="17">
        <v>47.005937936597135</v>
      </c>
      <c r="AI74" s="27"/>
      <c r="AJ74" s="30"/>
      <c r="AL74" s="27">
        <v>39114</v>
      </c>
      <c r="AM74" s="17">
        <v>3.8255000000000003</v>
      </c>
      <c r="AN74" s="17">
        <v>1.04</v>
      </c>
      <c r="AO74" s="17">
        <v>4.8655000000000008</v>
      </c>
      <c r="AP74" s="17">
        <v>4.4999999999999998E-2</v>
      </c>
      <c r="AQ74" s="17">
        <v>3.8705000000000003</v>
      </c>
      <c r="AR74" s="17">
        <v>1.04</v>
      </c>
      <c r="AS74" s="17">
        <v>4.8655000000000008</v>
      </c>
      <c r="AT74" s="17">
        <v>1.6</v>
      </c>
      <c r="AU74" s="17">
        <v>5.4255000000000004</v>
      </c>
    </row>
    <row r="75" spans="1:47" x14ac:dyDescent="0.2">
      <c r="A75" s="27">
        <v>38596</v>
      </c>
      <c r="B75" s="17">
        <v>48.12</v>
      </c>
      <c r="C75" s="17">
        <v>48.4</v>
      </c>
      <c r="D75" s="17">
        <v>45.16</v>
      </c>
      <c r="E75" s="17">
        <v>52.79</v>
      </c>
      <c r="F75" s="17">
        <v>49.95</v>
      </c>
      <c r="G75" s="17">
        <v>53.32</v>
      </c>
      <c r="I75" s="17">
        <v>25.5</v>
      </c>
      <c r="R75" s="17">
        <v>46.921309468958114</v>
      </c>
      <c r="AI75" s="27"/>
      <c r="AJ75" s="30"/>
      <c r="AL75" s="27">
        <v>39142</v>
      </c>
      <c r="AM75" s="17">
        <v>3.8195000000000001</v>
      </c>
      <c r="AN75" s="17">
        <v>0.54</v>
      </c>
      <c r="AO75" s="17">
        <v>4.3595000000000006</v>
      </c>
      <c r="AP75" s="17">
        <v>4.4999999999999998E-2</v>
      </c>
      <c r="AQ75" s="17">
        <v>3.8645</v>
      </c>
      <c r="AR75" s="17">
        <v>0.54</v>
      </c>
      <c r="AS75" s="17">
        <v>4.3595000000000006</v>
      </c>
      <c r="AT75" s="17">
        <v>0.72</v>
      </c>
      <c r="AU75" s="17">
        <v>4.5395000000000003</v>
      </c>
    </row>
    <row r="76" spans="1:47" x14ac:dyDescent="0.2">
      <c r="A76" s="27">
        <v>38626</v>
      </c>
      <c r="B76" s="17">
        <v>38.32</v>
      </c>
      <c r="C76" s="17">
        <v>41.76</v>
      </c>
      <c r="D76" s="17">
        <v>40.74</v>
      </c>
      <c r="E76" s="17">
        <v>43.23</v>
      </c>
      <c r="F76" s="17">
        <v>40.64</v>
      </c>
      <c r="G76" s="17">
        <v>40.82</v>
      </c>
      <c r="I76" s="17">
        <v>29.25</v>
      </c>
      <c r="R76" s="17">
        <v>46.923486153551927</v>
      </c>
      <c r="AI76" s="27"/>
      <c r="AJ76" s="30"/>
      <c r="AL76" s="27">
        <v>39173</v>
      </c>
      <c r="AM76" s="17">
        <v>3.8195000000000001</v>
      </c>
      <c r="AN76" s="17">
        <v>0.36</v>
      </c>
      <c r="AO76" s="17">
        <v>4.1795</v>
      </c>
      <c r="AP76" s="17">
        <v>4.4999999999999998E-2</v>
      </c>
      <c r="AQ76" s="17">
        <v>3.8645</v>
      </c>
      <c r="AR76" s="17">
        <v>0.36</v>
      </c>
      <c r="AS76" s="17">
        <v>4.1795</v>
      </c>
      <c r="AT76" s="17">
        <v>0.38</v>
      </c>
      <c r="AU76" s="17">
        <v>4.1995000000000005</v>
      </c>
    </row>
    <row r="77" spans="1:47" x14ac:dyDescent="0.2">
      <c r="A77" s="27">
        <v>38657</v>
      </c>
      <c r="B77" s="17">
        <v>36.92</v>
      </c>
      <c r="C77" s="17">
        <v>38.44</v>
      </c>
      <c r="D77" s="17">
        <v>37.43</v>
      </c>
      <c r="E77" s="17">
        <v>41.95</v>
      </c>
      <c r="F77" s="17">
        <v>39.770000000000003</v>
      </c>
      <c r="G77" s="17">
        <v>39.06</v>
      </c>
      <c r="I77" s="17">
        <v>27.5</v>
      </c>
      <c r="R77" s="17">
        <v>50.034442566438145</v>
      </c>
      <c r="AI77" s="27"/>
      <c r="AJ77" s="30"/>
      <c r="AL77" s="27">
        <v>39203</v>
      </c>
      <c r="AM77" s="17">
        <v>4.0025000000000004</v>
      </c>
      <c r="AN77" s="17">
        <v>0.32500000000000001</v>
      </c>
      <c r="AO77" s="17">
        <v>4.3274999999999997</v>
      </c>
      <c r="AP77" s="17">
        <v>4.4999999999999998E-2</v>
      </c>
      <c r="AQ77" s="17">
        <v>4.0475000000000003</v>
      </c>
      <c r="AR77" s="17">
        <v>0.32500000000000001</v>
      </c>
      <c r="AS77" s="17">
        <v>4.3274999999999997</v>
      </c>
      <c r="AT77" s="17">
        <v>0.33</v>
      </c>
      <c r="AU77" s="17">
        <v>4.3324999999999996</v>
      </c>
    </row>
    <row r="78" spans="1:47" x14ac:dyDescent="0.2">
      <c r="A78" s="27">
        <v>38687</v>
      </c>
      <c r="B78" s="17">
        <v>36.92</v>
      </c>
      <c r="C78" s="17">
        <v>39.56</v>
      </c>
      <c r="D78" s="17">
        <v>38.72</v>
      </c>
      <c r="E78" s="17">
        <v>42.5</v>
      </c>
      <c r="F78" s="17">
        <v>41.57</v>
      </c>
      <c r="G78" s="17">
        <v>38.880000000000003</v>
      </c>
      <c r="I78" s="17">
        <v>28</v>
      </c>
      <c r="R78" s="17">
        <v>51.707212126025432</v>
      </c>
      <c r="AI78" s="27"/>
      <c r="AJ78" s="30"/>
      <c r="AL78" s="27">
        <v>39234</v>
      </c>
      <c r="AM78" s="17">
        <v>4.1195000000000004</v>
      </c>
      <c r="AN78" s="17">
        <v>0.33500000000000002</v>
      </c>
      <c r="AO78" s="17">
        <v>4.4545000000000003</v>
      </c>
      <c r="AP78" s="17">
        <v>4.4999999999999998E-2</v>
      </c>
      <c r="AQ78" s="17">
        <v>4.1645000000000003</v>
      </c>
      <c r="AR78" s="17">
        <v>0.33500000000000002</v>
      </c>
      <c r="AS78" s="17">
        <v>4.4545000000000003</v>
      </c>
      <c r="AT78" s="17">
        <v>0.37</v>
      </c>
      <c r="AU78" s="17">
        <v>4.4895000000000005</v>
      </c>
    </row>
    <row r="79" spans="1:47" x14ac:dyDescent="0.2">
      <c r="A79" s="27">
        <v>38718</v>
      </c>
      <c r="B79" s="17">
        <v>37.18</v>
      </c>
      <c r="C79" s="17">
        <v>43.15</v>
      </c>
      <c r="D79" s="17">
        <v>41.89</v>
      </c>
      <c r="E79" s="17">
        <v>44.49</v>
      </c>
      <c r="F79" s="17">
        <v>42.07</v>
      </c>
      <c r="G79" s="17">
        <v>39.6</v>
      </c>
      <c r="I79" s="17">
        <v>22</v>
      </c>
      <c r="R79" s="17">
        <v>46.571760094234918</v>
      </c>
      <c r="AI79" s="27"/>
      <c r="AJ79" s="30"/>
      <c r="AL79" s="27">
        <v>39264</v>
      </c>
      <c r="AM79" s="17">
        <v>4.1669999999999998</v>
      </c>
      <c r="AN79" s="17">
        <v>0.45</v>
      </c>
      <c r="AO79" s="17">
        <v>4.617</v>
      </c>
      <c r="AP79" s="17">
        <v>4.4999999999999998E-2</v>
      </c>
      <c r="AQ79" s="17">
        <v>4.2119999999999997</v>
      </c>
      <c r="AR79" s="17">
        <v>0.35</v>
      </c>
      <c r="AS79" s="17">
        <v>4.5169999999999995</v>
      </c>
      <c r="AT79" s="17">
        <v>0.41</v>
      </c>
      <c r="AU79" s="17">
        <v>4.577</v>
      </c>
    </row>
    <row r="80" spans="1:47" x14ac:dyDescent="0.2">
      <c r="A80" s="27">
        <v>38749</v>
      </c>
      <c r="B80" s="17">
        <v>36.71</v>
      </c>
      <c r="C80" s="17">
        <v>42.65</v>
      </c>
      <c r="D80" s="17">
        <v>41.22</v>
      </c>
      <c r="E80" s="17">
        <v>43.16</v>
      </c>
      <c r="F80" s="17">
        <v>40.659999999999997</v>
      </c>
      <c r="G80" s="17">
        <v>39.130000000000003</v>
      </c>
      <c r="I80" s="17">
        <v>23.75</v>
      </c>
      <c r="R80" s="17">
        <v>45.484759633464783</v>
      </c>
      <c r="AI80" s="27"/>
      <c r="AJ80" s="30"/>
      <c r="AL80" s="27">
        <v>39295</v>
      </c>
      <c r="AM80" s="17">
        <v>4.08</v>
      </c>
      <c r="AN80" s="17">
        <v>0.45</v>
      </c>
      <c r="AO80" s="17">
        <v>4.53</v>
      </c>
      <c r="AP80" s="17">
        <v>0.13</v>
      </c>
      <c r="AQ80" s="17">
        <v>4.21</v>
      </c>
      <c r="AR80" s="17">
        <v>0.35</v>
      </c>
      <c r="AS80" s="17">
        <v>4.43</v>
      </c>
      <c r="AT80" s="17">
        <v>0.41</v>
      </c>
      <c r="AU80" s="17">
        <v>4.49</v>
      </c>
    </row>
    <row r="81" spans="1:47" x14ac:dyDescent="0.2">
      <c r="A81" s="27">
        <v>38777</v>
      </c>
      <c r="B81" s="17">
        <v>36.71</v>
      </c>
      <c r="C81" s="17">
        <v>39.1</v>
      </c>
      <c r="D81" s="17">
        <v>37.549999999999997</v>
      </c>
      <c r="E81" s="17">
        <v>41.82</v>
      </c>
      <c r="F81" s="17">
        <v>40</v>
      </c>
      <c r="G81" s="17">
        <v>39.130000000000003</v>
      </c>
      <c r="I81" s="17">
        <v>22.5</v>
      </c>
      <c r="R81" s="17">
        <v>43.736462436925791</v>
      </c>
      <c r="AI81" s="27"/>
      <c r="AJ81" s="30"/>
      <c r="AL81" s="27">
        <v>39326</v>
      </c>
      <c r="AM81" s="17">
        <v>3.9410000000000003</v>
      </c>
      <c r="AN81" s="17">
        <v>0.41499999999999998</v>
      </c>
      <c r="AO81" s="17">
        <v>4.3559999999999999</v>
      </c>
      <c r="AP81" s="17">
        <v>0.13</v>
      </c>
      <c r="AQ81" s="17">
        <v>4.0710000000000006</v>
      </c>
      <c r="AR81" s="17">
        <v>0.315</v>
      </c>
      <c r="AS81" s="17">
        <v>4.2560000000000002</v>
      </c>
      <c r="AT81" s="17">
        <v>0.36</v>
      </c>
      <c r="AU81" s="17">
        <v>4.3010000000000002</v>
      </c>
    </row>
    <row r="82" spans="1:47" x14ac:dyDescent="0.2">
      <c r="A82" s="27">
        <v>38808</v>
      </c>
      <c r="B82" s="17">
        <v>36.24</v>
      </c>
      <c r="C82" s="17">
        <v>38.94</v>
      </c>
      <c r="D82" s="17">
        <v>35.54</v>
      </c>
      <c r="E82" s="17">
        <v>39.49</v>
      </c>
      <c r="F82" s="17">
        <v>38.28</v>
      </c>
      <c r="G82" s="17">
        <v>38.659999999999997</v>
      </c>
      <c r="I82" s="17">
        <v>28</v>
      </c>
      <c r="R82" s="17">
        <v>41.2276994514731</v>
      </c>
      <c r="AI82" s="27"/>
      <c r="AJ82" s="30"/>
      <c r="AL82" s="27">
        <v>39356</v>
      </c>
      <c r="AM82" s="17">
        <v>3.7870000000000004</v>
      </c>
      <c r="AN82" s="17">
        <v>0.46</v>
      </c>
      <c r="AO82" s="17">
        <v>4.2469999999999999</v>
      </c>
      <c r="AP82" s="17">
        <v>0.13</v>
      </c>
      <c r="AQ82" s="17">
        <v>3.9170000000000003</v>
      </c>
      <c r="AR82" s="17">
        <v>0.36</v>
      </c>
      <c r="AS82" s="17">
        <v>4.1470000000000002</v>
      </c>
      <c r="AT82" s="17">
        <v>0.4</v>
      </c>
      <c r="AU82" s="17">
        <v>4.1870000000000003</v>
      </c>
    </row>
    <row r="83" spans="1:47" x14ac:dyDescent="0.2">
      <c r="A83" s="27">
        <v>38838</v>
      </c>
      <c r="B83" s="17">
        <v>36.24</v>
      </c>
      <c r="C83" s="17">
        <v>36.58</v>
      </c>
      <c r="D83" s="17">
        <v>33.200000000000003</v>
      </c>
      <c r="E83" s="17">
        <v>39.659999999999997</v>
      </c>
      <c r="F83" s="17">
        <v>39</v>
      </c>
      <c r="G83" s="17">
        <v>38.659999999999997</v>
      </c>
      <c r="I83" s="17">
        <v>27.25</v>
      </c>
      <c r="R83" s="17">
        <v>41.433155360412286</v>
      </c>
      <c r="AI83" s="27"/>
      <c r="AJ83" s="30"/>
      <c r="AL83" s="27">
        <v>39387</v>
      </c>
      <c r="AM83" s="17">
        <v>3.802</v>
      </c>
      <c r="AN83" s="17">
        <v>0.56000000000000005</v>
      </c>
      <c r="AO83" s="17">
        <v>4.3620000000000001</v>
      </c>
      <c r="AP83" s="17">
        <v>0.13</v>
      </c>
      <c r="AQ83" s="17">
        <v>3.9319999999999999</v>
      </c>
      <c r="AR83" s="17">
        <v>0.46</v>
      </c>
      <c r="AS83" s="17">
        <v>4.2620000000000005</v>
      </c>
      <c r="AT83" s="17">
        <v>0.73</v>
      </c>
      <c r="AU83" s="17">
        <v>4.532</v>
      </c>
    </row>
    <row r="84" spans="1:47" x14ac:dyDescent="0.2">
      <c r="A84" s="27">
        <v>38869</v>
      </c>
      <c r="B84" s="17">
        <v>40.47</v>
      </c>
      <c r="C84" s="17">
        <v>35.4</v>
      </c>
      <c r="D84" s="17">
        <v>33.869999999999997</v>
      </c>
      <c r="E84" s="17">
        <v>42.99</v>
      </c>
      <c r="F84" s="17">
        <v>43.23</v>
      </c>
      <c r="G84" s="17">
        <v>44.43</v>
      </c>
      <c r="I84" s="17">
        <v>33.25</v>
      </c>
      <c r="R84" s="17">
        <v>41.931766426769848</v>
      </c>
      <c r="AI84" s="27"/>
      <c r="AJ84" s="30"/>
      <c r="AL84" s="27">
        <v>39417</v>
      </c>
      <c r="AM84" s="17">
        <v>3.84</v>
      </c>
      <c r="AN84" s="17">
        <v>0.77</v>
      </c>
      <c r="AO84" s="17">
        <v>4.6100000000000003</v>
      </c>
      <c r="AP84" s="17">
        <v>0.13</v>
      </c>
      <c r="AQ84" s="17">
        <v>3.97</v>
      </c>
      <c r="AR84" s="17">
        <v>0.77</v>
      </c>
      <c r="AS84" s="17">
        <v>4.6100000000000003</v>
      </c>
      <c r="AT84" s="17">
        <v>0.98</v>
      </c>
      <c r="AU84" s="17">
        <v>4.82</v>
      </c>
    </row>
    <row r="85" spans="1:47" x14ac:dyDescent="0.2">
      <c r="A85" s="27">
        <v>38899</v>
      </c>
      <c r="B85" s="17">
        <v>54.11</v>
      </c>
      <c r="C85" s="17">
        <v>50.46</v>
      </c>
      <c r="D85" s="17">
        <v>46.25</v>
      </c>
      <c r="E85" s="17">
        <v>49.82</v>
      </c>
      <c r="F85" s="17">
        <v>57.13</v>
      </c>
      <c r="G85" s="17">
        <v>58.97</v>
      </c>
      <c r="I85" s="17">
        <v>30.25</v>
      </c>
      <c r="R85" s="17">
        <v>42.519605782808014</v>
      </c>
      <c r="AI85" s="27"/>
      <c r="AJ85" s="30"/>
      <c r="AL85" s="27">
        <v>39448</v>
      </c>
      <c r="AM85" s="17">
        <v>3.8849999999999998</v>
      </c>
      <c r="AN85" s="17">
        <v>1.04</v>
      </c>
      <c r="AO85" s="17">
        <v>4.9249999999999998</v>
      </c>
      <c r="AP85" s="17">
        <v>4.4999999999999998E-2</v>
      </c>
      <c r="AQ85" s="17">
        <v>3.93</v>
      </c>
      <c r="AR85" s="17">
        <v>1.04</v>
      </c>
      <c r="AS85" s="17">
        <v>4.9249999999999998</v>
      </c>
      <c r="AT85" s="17">
        <v>1.6</v>
      </c>
      <c r="AU85" s="17">
        <v>5.4850000000000003</v>
      </c>
    </row>
    <row r="86" spans="1:47" x14ac:dyDescent="0.2">
      <c r="A86" s="27">
        <v>38930</v>
      </c>
      <c r="B86" s="17">
        <v>60.22</v>
      </c>
      <c r="C86" s="17">
        <v>55.2</v>
      </c>
      <c r="D86" s="17">
        <v>51.61</v>
      </c>
      <c r="E86" s="17">
        <v>55.48</v>
      </c>
      <c r="F86" s="17">
        <v>62.51</v>
      </c>
      <c r="G86" s="17">
        <v>66.3</v>
      </c>
      <c r="I86" s="17">
        <v>39</v>
      </c>
      <c r="R86" s="17">
        <v>43.019990314531277</v>
      </c>
      <c r="AI86" s="27"/>
      <c r="AJ86" s="30"/>
      <c r="AL86" s="27">
        <v>39479</v>
      </c>
      <c r="AM86" s="17">
        <v>3.923</v>
      </c>
      <c r="AN86" s="17">
        <v>1.04</v>
      </c>
      <c r="AO86" s="17">
        <v>4.9630000000000001</v>
      </c>
      <c r="AP86" s="17">
        <v>4.4999999999999998E-2</v>
      </c>
      <c r="AQ86" s="17">
        <v>3.968</v>
      </c>
      <c r="AR86" s="17">
        <v>1.04</v>
      </c>
      <c r="AS86" s="17">
        <v>4.9630000000000001</v>
      </c>
      <c r="AT86" s="17">
        <v>1.6</v>
      </c>
      <c r="AU86" s="17">
        <v>5.5229999999999997</v>
      </c>
    </row>
    <row r="87" spans="1:47" x14ac:dyDescent="0.2">
      <c r="A87" s="27">
        <v>38961</v>
      </c>
      <c r="B87" s="17">
        <v>48.47</v>
      </c>
      <c r="C87" s="17">
        <v>48.61</v>
      </c>
      <c r="D87" s="17">
        <v>45.09</v>
      </c>
      <c r="E87" s="17">
        <v>52.32</v>
      </c>
      <c r="F87" s="17">
        <v>50.29</v>
      </c>
      <c r="G87" s="17">
        <v>53.33</v>
      </c>
      <c r="I87" s="17">
        <v>25.75</v>
      </c>
      <c r="R87" s="17">
        <v>42.961930689637121</v>
      </c>
      <c r="AI87" s="27"/>
      <c r="AJ87" s="30"/>
      <c r="AL87" s="27">
        <v>39508</v>
      </c>
      <c r="AM87" s="17">
        <v>3.9170000000000003</v>
      </c>
      <c r="AN87" s="17">
        <v>0.54</v>
      </c>
      <c r="AO87" s="17">
        <v>4.4570000000000007</v>
      </c>
      <c r="AP87" s="17">
        <v>4.4999999999999998E-2</v>
      </c>
      <c r="AQ87" s="17">
        <v>3.9620000000000002</v>
      </c>
      <c r="AR87" s="17">
        <v>0.54</v>
      </c>
      <c r="AS87" s="17">
        <v>4.4570000000000007</v>
      </c>
      <c r="AT87" s="17">
        <v>0.72</v>
      </c>
      <c r="AU87" s="17">
        <v>4.6370000000000005</v>
      </c>
    </row>
    <row r="88" spans="1:47" x14ac:dyDescent="0.2">
      <c r="A88" s="27">
        <v>38991</v>
      </c>
      <c r="B88" s="17">
        <v>38.590000000000003</v>
      </c>
      <c r="C88" s="17">
        <v>42.53</v>
      </c>
      <c r="D88" s="17">
        <v>41.07</v>
      </c>
      <c r="E88" s="17">
        <v>43.66</v>
      </c>
      <c r="F88" s="17">
        <v>40.909999999999997</v>
      </c>
      <c r="G88" s="17">
        <v>41.16</v>
      </c>
      <c r="I88" s="17">
        <v>29.5</v>
      </c>
      <c r="R88" s="17">
        <v>42.98000581972974</v>
      </c>
      <c r="AI88" s="27"/>
      <c r="AJ88" s="30"/>
      <c r="AL88" s="27">
        <v>39539</v>
      </c>
      <c r="AM88" s="17">
        <v>3.9170000000000003</v>
      </c>
      <c r="AN88" s="17">
        <v>0.36</v>
      </c>
      <c r="AO88" s="17">
        <v>4.2770000000000001</v>
      </c>
      <c r="AP88" s="17">
        <v>4.4999999999999998E-2</v>
      </c>
      <c r="AQ88" s="17">
        <v>3.9620000000000002</v>
      </c>
      <c r="AR88" s="17">
        <v>0.36</v>
      </c>
      <c r="AS88" s="17">
        <v>4.2770000000000001</v>
      </c>
      <c r="AT88" s="17">
        <v>0.38</v>
      </c>
      <c r="AU88" s="17">
        <v>4.2970000000000006</v>
      </c>
    </row>
    <row r="89" spans="1:47" x14ac:dyDescent="0.2">
      <c r="A89" s="27">
        <v>39022</v>
      </c>
      <c r="B89" s="17">
        <v>37.18</v>
      </c>
      <c r="C89" s="17">
        <v>39.49</v>
      </c>
      <c r="D89" s="17">
        <v>38.06</v>
      </c>
      <c r="E89" s="17">
        <v>42.5</v>
      </c>
      <c r="F89" s="17">
        <v>40.049999999999997</v>
      </c>
      <c r="G89" s="17">
        <v>39.44</v>
      </c>
      <c r="I89" s="17">
        <v>27.75</v>
      </c>
      <c r="R89" s="17">
        <v>45.830979786314302</v>
      </c>
      <c r="AI89" s="27"/>
      <c r="AJ89" s="30"/>
      <c r="AL89" s="27">
        <v>39569</v>
      </c>
      <c r="AM89" s="17">
        <v>4.0999999999999996</v>
      </c>
      <c r="AN89" s="17">
        <v>0.32500000000000001</v>
      </c>
      <c r="AO89" s="17">
        <v>4.4249999999999998</v>
      </c>
      <c r="AP89" s="17">
        <v>4.4999999999999998E-2</v>
      </c>
      <c r="AQ89" s="17">
        <v>4.1449999999999996</v>
      </c>
      <c r="AR89" s="17">
        <v>0.32500000000000001</v>
      </c>
      <c r="AS89" s="17">
        <v>4.4249999999999998</v>
      </c>
      <c r="AT89" s="17">
        <v>0.33</v>
      </c>
      <c r="AU89" s="17">
        <v>4.43</v>
      </c>
    </row>
    <row r="90" spans="1:47" x14ac:dyDescent="0.2">
      <c r="A90" s="27">
        <v>39052</v>
      </c>
      <c r="B90" s="17">
        <v>37.18</v>
      </c>
      <c r="C90" s="17">
        <v>40.51</v>
      </c>
      <c r="D90" s="17">
        <v>39.24</v>
      </c>
      <c r="E90" s="17">
        <v>43</v>
      </c>
      <c r="F90" s="17">
        <v>41.85</v>
      </c>
      <c r="G90" s="17">
        <v>39.29</v>
      </c>
      <c r="I90" s="17">
        <v>28.25</v>
      </c>
      <c r="R90" s="17">
        <v>47.322681499959458</v>
      </c>
      <c r="AI90" s="27"/>
      <c r="AJ90" s="30"/>
      <c r="AL90" s="27">
        <v>39600</v>
      </c>
      <c r="AM90" s="17">
        <v>4.2170000000000005</v>
      </c>
      <c r="AN90" s="17">
        <v>0.33500000000000002</v>
      </c>
      <c r="AO90" s="17">
        <v>4.5520000000000005</v>
      </c>
      <c r="AP90" s="17">
        <v>4.4999999999999998E-2</v>
      </c>
      <c r="AQ90" s="17">
        <v>4.2620000000000005</v>
      </c>
      <c r="AR90" s="17">
        <v>0.33500000000000002</v>
      </c>
      <c r="AS90" s="17">
        <v>4.5520000000000005</v>
      </c>
      <c r="AT90" s="17">
        <v>0.37</v>
      </c>
      <c r="AU90" s="17">
        <v>4.5870000000000006</v>
      </c>
    </row>
    <row r="91" spans="1:47" x14ac:dyDescent="0.2">
      <c r="A91" s="27">
        <v>39083</v>
      </c>
      <c r="B91" s="17">
        <v>37.450000000000003</v>
      </c>
      <c r="C91" s="17">
        <v>43.86</v>
      </c>
      <c r="D91" s="17">
        <v>42.14</v>
      </c>
      <c r="E91" s="17">
        <v>44.82</v>
      </c>
      <c r="F91" s="17">
        <v>42.35</v>
      </c>
      <c r="G91" s="17">
        <v>39.9</v>
      </c>
      <c r="I91" s="17">
        <v>31.35</v>
      </c>
      <c r="R91" s="17">
        <v>47.930340891905352</v>
      </c>
      <c r="AI91" s="27"/>
      <c r="AJ91" s="30"/>
      <c r="AL91" s="27">
        <v>39630</v>
      </c>
      <c r="AM91" s="17">
        <v>4.2670000000000003</v>
      </c>
      <c r="AN91" s="17">
        <v>0.45</v>
      </c>
      <c r="AO91" s="17">
        <v>4.7170000000000005</v>
      </c>
      <c r="AP91" s="17">
        <v>4.4999999999999998E-2</v>
      </c>
      <c r="AQ91" s="17">
        <v>4.3120000000000003</v>
      </c>
      <c r="AR91" s="17">
        <v>0.35</v>
      </c>
      <c r="AS91" s="17">
        <v>4.617</v>
      </c>
      <c r="AT91" s="17">
        <v>0.41</v>
      </c>
      <c r="AU91" s="17">
        <v>4.6770000000000005</v>
      </c>
    </row>
    <row r="92" spans="1:47" x14ac:dyDescent="0.2">
      <c r="A92" s="27">
        <v>39114</v>
      </c>
      <c r="B92" s="17">
        <v>36.979999999999997</v>
      </c>
      <c r="C92" s="17">
        <v>43.4</v>
      </c>
      <c r="D92" s="17">
        <v>41.54</v>
      </c>
      <c r="E92" s="17">
        <v>43.62</v>
      </c>
      <c r="F92" s="17">
        <v>40.93</v>
      </c>
      <c r="G92" s="17">
        <v>39.43</v>
      </c>
      <c r="I92" s="17">
        <v>33.1</v>
      </c>
      <c r="R92" s="17">
        <v>46.82656709892094</v>
      </c>
      <c r="AI92" s="27"/>
      <c r="AJ92" s="30"/>
      <c r="AL92" s="27">
        <v>39661</v>
      </c>
      <c r="AM92" s="17">
        <v>4.18</v>
      </c>
      <c r="AN92" s="17">
        <v>0.45</v>
      </c>
      <c r="AO92" s="17">
        <v>4.63</v>
      </c>
      <c r="AP92" s="17">
        <v>0.13</v>
      </c>
      <c r="AQ92" s="17">
        <v>4.3099999999999996</v>
      </c>
      <c r="AR92" s="17">
        <v>0.35</v>
      </c>
      <c r="AS92" s="17">
        <v>4.53</v>
      </c>
      <c r="AT92" s="17">
        <v>0.41</v>
      </c>
      <c r="AU92" s="17">
        <v>4.59</v>
      </c>
    </row>
    <row r="93" spans="1:47" x14ac:dyDescent="0.2">
      <c r="A93" s="27">
        <v>39142</v>
      </c>
      <c r="B93" s="17">
        <v>36.979999999999997</v>
      </c>
      <c r="C93" s="17">
        <v>40.15</v>
      </c>
      <c r="D93" s="17">
        <v>38.200000000000003</v>
      </c>
      <c r="E93" s="17">
        <v>42.41</v>
      </c>
      <c r="F93" s="17">
        <v>40.26</v>
      </c>
      <c r="G93" s="17">
        <v>39.43</v>
      </c>
      <c r="I93" s="17">
        <v>31.85</v>
      </c>
      <c r="R93" s="17">
        <v>45.060574933157312</v>
      </c>
      <c r="AI93" s="27"/>
      <c r="AJ93" s="30"/>
      <c r="AL93" s="27">
        <v>39692</v>
      </c>
      <c r="AM93" s="17">
        <v>4.0410000000000004</v>
      </c>
      <c r="AN93" s="17">
        <v>0.41499999999999998</v>
      </c>
      <c r="AO93" s="17">
        <v>4.4560000000000004</v>
      </c>
      <c r="AP93" s="17">
        <v>0.13</v>
      </c>
      <c r="AQ93" s="17">
        <v>4.1710000000000003</v>
      </c>
      <c r="AR93" s="17">
        <v>0.315</v>
      </c>
      <c r="AS93" s="17">
        <v>4.3560000000000008</v>
      </c>
      <c r="AT93" s="17">
        <v>0.36</v>
      </c>
      <c r="AU93" s="17">
        <v>4.4010000000000007</v>
      </c>
    </row>
    <row r="94" spans="1:47" x14ac:dyDescent="0.2">
      <c r="A94" s="27">
        <v>39173</v>
      </c>
      <c r="B94" s="17">
        <v>36.5</v>
      </c>
      <c r="C94" s="17">
        <v>40.01</v>
      </c>
      <c r="D94" s="17">
        <v>36.380000000000003</v>
      </c>
      <c r="E94" s="17">
        <v>40.299999999999997</v>
      </c>
      <c r="F94" s="17">
        <v>38.54</v>
      </c>
      <c r="G94" s="17">
        <v>38.96</v>
      </c>
      <c r="I94" s="17">
        <v>37.35</v>
      </c>
      <c r="R94" s="17">
        <v>42.40376574904672</v>
      </c>
      <c r="AI94" s="27"/>
      <c r="AJ94" s="30"/>
      <c r="AL94" s="27">
        <v>39722</v>
      </c>
      <c r="AM94" s="17">
        <v>3.887</v>
      </c>
      <c r="AN94" s="17">
        <v>0.46</v>
      </c>
      <c r="AO94" s="17">
        <v>4.3469999999999995</v>
      </c>
      <c r="AP94" s="17">
        <v>0.13</v>
      </c>
      <c r="AQ94" s="17">
        <v>4.0170000000000003</v>
      </c>
      <c r="AR94" s="17">
        <v>0.36</v>
      </c>
      <c r="AS94" s="17">
        <v>4.2469999999999999</v>
      </c>
      <c r="AT94" s="17">
        <v>0.4</v>
      </c>
      <c r="AU94" s="17">
        <v>4.2869999999999999</v>
      </c>
    </row>
    <row r="95" spans="1:47" x14ac:dyDescent="0.2">
      <c r="A95" s="27">
        <v>39203</v>
      </c>
      <c r="B95" s="17">
        <v>36.5</v>
      </c>
      <c r="C95" s="17">
        <v>37.840000000000003</v>
      </c>
      <c r="D95" s="17">
        <v>34.25</v>
      </c>
      <c r="E95" s="17">
        <v>40.450000000000003</v>
      </c>
      <c r="F95" s="17">
        <v>39.26</v>
      </c>
      <c r="G95" s="17">
        <v>38.950000000000003</v>
      </c>
      <c r="I95" s="17">
        <v>36.6</v>
      </c>
      <c r="R95" s="17">
        <v>42.59732904337946</v>
      </c>
      <c r="AI95" s="27"/>
      <c r="AJ95" s="30"/>
      <c r="AL95" s="27">
        <v>39753</v>
      </c>
      <c r="AM95" s="17">
        <v>3.9020000000000001</v>
      </c>
      <c r="AN95" s="17">
        <v>0.56000000000000005</v>
      </c>
      <c r="AO95" s="17">
        <v>4.4619999999999997</v>
      </c>
      <c r="AP95" s="17">
        <v>0.13</v>
      </c>
      <c r="AQ95" s="17">
        <v>4.032</v>
      </c>
      <c r="AR95" s="17">
        <v>0.46</v>
      </c>
      <c r="AS95" s="17">
        <v>4.3620000000000001</v>
      </c>
      <c r="AT95" s="17">
        <v>0.73</v>
      </c>
      <c r="AU95" s="17">
        <v>4.6319999999999997</v>
      </c>
    </row>
    <row r="96" spans="1:47" x14ac:dyDescent="0.2">
      <c r="A96" s="27">
        <v>39234</v>
      </c>
      <c r="B96" s="17">
        <v>40.770000000000003</v>
      </c>
      <c r="C96" s="17">
        <v>36.770000000000003</v>
      </c>
      <c r="D96" s="17">
        <v>34.86</v>
      </c>
      <c r="E96" s="17">
        <v>43.47</v>
      </c>
      <c r="F96" s="17">
        <v>43.52</v>
      </c>
      <c r="G96" s="17">
        <v>44.61</v>
      </c>
      <c r="I96" s="17">
        <v>43.6</v>
      </c>
      <c r="R96" s="17">
        <v>43.08369639957381</v>
      </c>
      <c r="AI96" s="27"/>
      <c r="AJ96" s="30"/>
      <c r="AL96" s="27">
        <v>39783</v>
      </c>
      <c r="AM96" s="17">
        <v>3.94</v>
      </c>
      <c r="AN96" s="17">
        <v>0.77</v>
      </c>
      <c r="AO96" s="17">
        <v>4.71</v>
      </c>
      <c r="AP96" s="17">
        <v>0.13</v>
      </c>
      <c r="AQ96" s="17">
        <v>4.07</v>
      </c>
      <c r="AR96" s="17">
        <v>0.77</v>
      </c>
      <c r="AS96" s="17">
        <v>4.71</v>
      </c>
      <c r="AT96" s="17">
        <v>0.98</v>
      </c>
      <c r="AU96" s="17">
        <v>4.92</v>
      </c>
    </row>
    <row r="97" spans="1:47" x14ac:dyDescent="0.2">
      <c r="A97" s="27">
        <v>39264</v>
      </c>
      <c r="B97" s="17">
        <v>54.5</v>
      </c>
      <c r="C97" s="17">
        <v>50.56</v>
      </c>
      <c r="D97" s="17">
        <v>46.12</v>
      </c>
      <c r="E97" s="17">
        <v>49.65</v>
      </c>
      <c r="F97" s="17">
        <v>57.52</v>
      </c>
      <c r="G97" s="17">
        <v>59.14</v>
      </c>
      <c r="I97" s="17">
        <v>50.6</v>
      </c>
      <c r="R97" s="17">
        <v>43.65908749186314</v>
      </c>
      <c r="AI97" s="27"/>
      <c r="AJ97" s="30"/>
      <c r="AL97" s="27">
        <v>39814</v>
      </c>
      <c r="AM97" s="17">
        <v>3.9849999999999999</v>
      </c>
      <c r="AN97" s="17">
        <v>1.04</v>
      </c>
      <c r="AO97" s="17">
        <v>5.0250000000000004</v>
      </c>
      <c r="AP97" s="17">
        <v>4.4999999999999998E-2</v>
      </c>
      <c r="AQ97" s="17">
        <v>4.03</v>
      </c>
      <c r="AR97" s="17">
        <v>1.04</v>
      </c>
      <c r="AS97" s="17">
        <v>5.0250000000000004</v>
      </c>
      <c r="AT97" s="17">
        <v>1.6</v>
      </c>
      <c r="AU97" s="17">
        <v>5.585</v>
      </c>
    </row>
    <row r="98" spans="1:47" x14ac:dyDescent="0.2">
      <c r="A98" s="27">
        <v>39295</v>
      </c>
      <c r="B98" s="17">
        <v>60.66</v>
      </c>
      <c r="C98" s="17">
        <v>54.9</v>
      </c>
      <c r="D98" s="17">
        <v>50.99</v>
      </c>
      <c r="E98" s="17">
        <v>54.78</v>
      </c>
      <c r="F98" s="17">
        <v>62.93</v>
      </c>
      <c r="G98" s="17">
        <v>66.400000000000006</v>
      </c>
      <c r="I98" s="17">
        <v>59.35</v>
      </c>
      <c r="R98" s="17">
        <v>44.145480347648189</v>
      </c>
      <c r="AI98" s="27"/>
      <c r="AJ98" s="30"/>
      <c r="AL98" s="27">
        <v>39845</v>
      </c>
      <c r="AM98" s="17">
        <v>4.0230000000000006</v>
      </c>
      <c r="AN98" s="17">
        <v>1.04</v>
      </c>
      <c r="AO98" s="17">
        <v>5.0630000000000006</v>
      </c>
      <c r="AP98" s="17">
        <v>4.4999999999999998E-2</v>
      </c>
      <c r="AQ98" s="17">
        <v>4.0680000000000005</v>
      </c>
      <c r="AR98" s="17">
        <v>1.04</v>
      </c>
      <c r="AS98" s="17">
        <v>5.0630000000000006</v>
      </c>
      <c r="AT98" s="17">
        <v>1.6</v>
      </c>
      <c r="AU98" s="17">
        <v>5.6230000000000011</v>
      </c>
    </row>
    <row r="99" spans="1:47" x14ac:dyDescent="0.2">
      <c r="A99" s="27">
        <v>39326</v>
      </c>
      <c r="B99" s="17">
        <v>48.82</v>
      </c>
      <c r="C99" s="17">
        <v>48.87</v>
      </c>
      <c r="D99" s="17">
        <v>45.06</v>
      </c>
      <c r="E99" s="17">
        <v>51.92</v>
      </c>
      <c r="F99" s="17">
        <v>50.63</v>
      </c>
      <c r="G99" s="17">
        <v>53.46</v>
      </c>
      <c r="I99" s="17">
        <v>42.1</v>
      </c>
      <c r="R99" s="17">
        <v>44.071753984707271</v>
      </c>
      <c r="AI99" s="27"/>
      <c r="AJ99" s="30"/>
      <c r="AL99" s="27">
        <v>39873</v>
      </c>
      <c r="AM99" s="17">
        <v>4.0170000000000003</v>
      </c>
      <c r="AN99" s="17">
        <v>0.54</v>
      </c>
      <c r="AO99" s="17">
        <v>4.5570000000000004</v>
      </c>
      <c r="AP99" s="17">
        <v>4.4999999999999998E-2</v>
      </c>
      <c r="AQ99" s="17">
        <v>4.0620000000000003</v>
      </c>
      <c r="AR99" s="17">
        <v>0.54</v>
      </c>
      <c r="AS99" s="17">
        <v>4.5570000000000004</v>
      </c>
      <c r="AT99" s="17">
        <v>0.72</v>
      </c>
      <c r="AU99" s="17">
        <v>4.7370000000000001</v>
      </c>
    </row>
    <row r="100" spans="1:47" x14ac:dyDescent="0.2">
      <c r="A100" s="27">
        <v>39356</v>
      </c>
      <c r="B100" s="17">
        <v>38.869999999999997</v>
      </c>
      <c r="C100" s="17">
        <v>43.3</v>
      </c>
      <c r="D100" s="17">
        <v>41.42</v>
      </c>
      <c r="E100" s="17">
        <v>44.07</v>
      </c>
      <c r="F100" s="17">
        <v>41.18</v>
      </c>
      <c r="G100" s="17">
        <v>41.45</v>
      </c>
      <c r="I100" s="17">
        <v>41.85</v>
      </c>
      <c r="R100" s="17">
        <v>44.074269288749335</v>
      </c>
      <c r="AI100" s="27"/>
      <c r="AJ100" s="30"/>
      <c r="AL100" s="27">
        <v>39904</v>
      </c>
      <c r="AM100" s="17">
        <v>4.0170000000000003</v>
      </c>
      <c r="AN100" s="17">
        <v>0.36</v>
      </c>
      <c r="AO100" s="17">
        <v>4.3770000000000007</v>
      </c>
      <c r="AP100" s="17">
        <v>4.4999999999999998E-2</v>
      </c>
      <c r="AQ100" s="17">
        <v>4.0620000000000003</v>
      </c>
      <c r="AR100" s="17">
        <v>0.36</v>
      </c>
      <c r="AS100" s="17">
        <v>4.3770000000000007</v>
      </c>
      <c r="AT100" s="17">
        <v>0.38</v>
      </c>
      <c r="AU100" s="17">
        <v>4.3970000000000002</v>
      </c>
    </row>
    <row r="101" spans="1:47" x14ac:dyDescent="0.2">
      <c r="A101" s="27">
        <v>39387</v>
      </c>
      <c r="B101" s="17">
        <v>37.450000000000003</v>
      </c>
      <c r="C101" s="17">
        <v>40.520000000000003</v>
      </c>
      <c r="D101" s="17">
        <v>38.68</v>
      </c>
      <c r="E101" s="17">
        <v>43.02</v>
      </c>
      <c r="F101" s="17">
        <v>40.32</v>
      </c>
      <c r="G101" s="17">
        <v>39.76</v>
      </c>
      <c r="I101" s="17">
        <v>40.1</v>
      </c>
      <c r="R101" s="17">
        <v>46.979623705257403</v>
      </c>
      <c r="AI101" s="27"/>
      <c r="AJ101" s="30"/>
      <c r="AL101" s="27">
        <v>39934</v>
      </c>
      <c r="AM101" s="17">
        <v>4.2</v>
      </c>
      <c r="AN101" s="17">
        <v>0.32500000000000001</v>
      </c>
      <c r="AO101" s="17">
        <v>4.5250000000000004</v>
      </c>
      <c r="AP101" s="17">
        <v>4.4999999999999998E-2</v>
      </c>
      <c r="AQ101" s="17">
        <v>4.2450000000000001</v>
      </c>
      <c r="AR101" s="17">
        <v>0.32500000000000001</v>
      </c>
      <c r="AS101" s="17">
        <v>4.5250000000000004</v>
      </c>
      <c r="AT101" s="17">
        <v>0.33</v>
      </c>
      <c r="AU101" s="17">
        <v>4.53</v>
      </c>
    </row>
    <row r="102" spans="1:47" x14ac:dyDescent="0.2">
      <c r="A102" s="27">
        <v>39417</v>
      </c>
      <c r="B102" s="17">
        <v>37.450000000000003</v>
      </c>
      <c r="C102" s="17">
        <v>41.45</v>
      </c>
      <c r="D102" s="17">
        <v>39.75</v>
      </c>
      <c r="E102" s="17">
        <v>43.47</v>
      </c>
      <c r="F102" s="17">
        <v>42.13</v>
      </c>
      <c r="G102" s="17">
        <v>39.619999999999997</v>
      </c>
      <c r="I102" s="17">
        <v>40.6</v>
      </c>
      <c r="R102" s="17">
        <v>48.471879486351192</v>
      </c>
      <c r="AI102" s="27"/>
      <c r="AJ102" s="30"/>
      <c r="AL102" s="27">
        <v>39965</v>
      </c>
      <c r="AM102" s="17">
        <v>4.3170000000000002</v>
      </c>
      <c r="AN102" s="17">
        <v>0.33500000000000002</v>
      </c>
      <c r="AO102" s="17">
        <v>4.6520000000000001</v>
      </c>
      <c r="AP102" s="17">
        <v>4.4999999999999998E-2</v>
      </c>
      <c r="AQ102" s="17">
        <v>4.3620000000000001</v>
      </c>
      <c r="AR102" s="17">
        <v>0.33500000000000002</v>
      </c>
      <c r="AS102" s="17">
        <v>4.6520000000000001</v>
      </c>
      <c r="AT102" s="17">
        <v>0.37</v>
      </c>
      <c r="AU102" s="17">
        <v>4.6870000000000003</v>
      </c>
    </row>
    <row r="103" spans="1:47" x14ac:dyDescent="0.2">
      <c r="A103" s="27">
        <v>39448</v>
      </c>
      <c r="B103" s="17">
        <v>37.72</v>
      </c>
      <c r="C103" s="17">
        <v>44.58</v>
      </c>
      <c r="D103" s="17">
        <v>42.55</v>
      </c>
      <c r="E103" s="17">
        <v>45.14</v>
      </c>
      <c r="F103" s="17">
        <v>42.63</v>
      </c>
      <c r="G103" s="17">
        <v>40.18</v>
      </c>
      <c r="I103" s="17">
        <v>31.7</v>
      </c>
      <c r="R103" s="17">
        <v>49.111220761348662</v>
      </c>
      <c r="AI103" s="27"/>
      <c r="AJ103" s="30"/>
      <c r="AL103" s="27">
        <v>39995</v>
      </c>
      <c r="AM103" s="17">
        <v>4.3695000000000004</v>
      </c>
      <c r="AN103" s="17">
        <v>0.45</v>
      </c>
      <c r="AO103" s="17">
        <v>4.8195000000000006</v>
      </c>
      <c r="AP103" s="17">
        <v>4.4999999999999998E-2</v>
      </c>
      <c r="AQ103" s="17">
        <v>4.4145000000000003</v>
      </c>
      <c r="AR103" s="17">
        <v>0.35</v>
      </c>
      <c r="AS103" s="17">
        <v>4.7195</v>
      </c>
      <c r="AT103" s="17">
        <v>0.41</v>
      </c>
      <c r="AU103" s="17">
        <v>4.7795000000000005</v>
      </c>
    </row>
    <row r="104" spans="1:47" x14ac:dyDescent="0.2">
      <c r="A104" s="27">
        <v>39479</v>
      </c>
      <c r="B104" s="17">
        <v>37.24</v>
      </c>
      <c r="C104" s="17">
        <v>44.15</v>
      </c>
      <c r="D104" s="17">
        <v>41.99</v>
      </c>
      <c r="E104" s="17">
        <v>44.03</v>
      </c>
      <c r="F104" s="17">
        <v>41.2</v>
      </c>
      <c r="G104" s="17">
        <v>39.700000000000003</v>
      </c>
      <c r="I104" s="17">
        <v>33.450000000000003</v>
      </c>
      <c r="R104" s="17">
        <v>48.006057319525354</v>
      </c>
      <c r="AI104" s="27"/>
      <c r="AJ104" s="30"/>
      <c r="AL104" s="27">
        <v>40026</v>
      </c>
      <c r="AM104" s="17">
        <v>4.2824999999999998</v>
      </c>
      <c r="AN104" s="17">
        <v>0.45</v>
      </c>
      <c r="AO104" s="17">
        <v>4.7324999999999999</v>
      </c>
      <c r="AP104" s="17">
        <v>0.13</v>
      </c>
      <c r="AQ104" s="17">
        <v>4.4124999999999996</v>
      </c>
      <c r="AR104" s="17">
        <v>0.35</v>
      </c>
      <c r="AS104" s="17">
        <v>4.6325000000000003</v>
      </c>
      <c r="AT104" s="17">
        <v>0.41</v>
      </c>
      <c r="AU104" s="17">
        <v>4.6924999999999999</v>
      </c>
    </row>
    <row r="105" spans="1:47" x14ac:dyDescent="0.2">
      <c r="A105" s="27">
        <v>39508</v>
      </c>
      <c r="B105" s="17">
        <v>37.24</v>
      </c>
      <c r="C105" s="17">
        <v>41.11</v>
      </c>
      <c r="D105" s="17">
        <v>38.869999999999997</v>
      </c>
      <c r="E105" s="17">
        <v>42.91</v>
      </c>
      <c r="F105" s="17">
        <v>40.53</v>
      </c>
      <c r="G105" s="17">
        <v>39.700000000000003</v>
      </c>
      <c r="I105" s="17">
        <v>32.200000000000003</v>
      </c>
      <c r="R105" s="17">
        <v>46.238373954833904</v>
      </c>
      <c r="AI105" s="27"/>
      <c r="AJ105" s="30"/>
      <c r="AL105" s="27">
        <v>40057</v>
      </c>
      <c r="AM105" s="17">
        <v>4.1435000000000004</v>
      </c>
      <c r="AN105" s="17">
        <v>0.41499999999999998</v>
      </c>
      <c r="AO105" s="17">
        <v>4.5585000000000004</v>
      </c>
      <c r="AP105" s="17">
        <v>0.13</v>
      </c>
      <c r="AQ105" s="17">
        <v>4.2735000000000003</v>
      </c>
      <c r="AR105" s="17">
        <v>0.315</v>
      </c>
      <c r="AS105" s="17">
        <v>4.4585000000000008</v>
      </c>
      <c r="AT105" s="17">
        <v>0.36</v>
      </c>
      <c r="AU105" s="17">
        <v>4.5035000000000007</v>
      </c>
    </row>
    <row r="106" spans="1:47" x14ac:dyDescent="0.2">
      <c r="A106" s="27">
        <v>39539</v>
      </c>
      <c r="B106" s="17">
        <v>36.770000000000003</v>
      </c>
      <c r="C106" s="17">
        <v>40.98</v>
      </c>
      <c r="D106" s="17">
        <v>37.18</v>
      </c>
      <c r="E106" s="17">
        <v>40.96</v>
      </c>
      <c r="F106" s="17">
        <v>38.799999999999997</v>
      </c>
      <c r="G106" s="17">
        <v>39.24</v>
      </c>
      <c r="I106" s="17">
        <v>37.700000000000003</v>
      </c>
      <c r="R106" s="17">
        <v>43.579166773009632</v>
      </c>
      <c r="AI106" s="27"/>
      <c r="AJ106" s="30"/>
      <c r="AL106" s="27">
        <v>40087</v>
      </c>
      <c r="AM106" s="17">
        <v>3.9895</v>
      </c>
      <c r="AN106" s="17">
        <v>0.46</v>
      </c>
      <c r="AO106" s="17">
        <v>4.4495000000000005</v>
      </c>
      <c r="AP106" s="17">
        <v>0.13</v>
      </c>
      <c r="AQ106" s="17">
        <v>4.1195000000000004</v>
      </c>
      <c r="AR106" s="17">
        <v>0.36</v>
      </c>
      <c r="AS106" s="17">
        <v>4.3494999999999999</v>
      </c>
      <c r="AT106" s="17">
        <v>0.4</v>
      </c>
      <c r="AU106" s="17">
        <v>4.3895</v>
      </c>
    </row>
    <row r="107" spans="1:47" x14ac:dyDescent="0.2">
      <c r="A107" s="27">
        <v>39569</v>
      </c>
      <c r="B107" s="17">
        <v>36.770000000000003</v>
      </c>
      <c r="C107" s="17">
        <v>38.950000000000003</v>
      </c>
      <c r="D107" s="17">
        <v>35.200000000000003</v>
      </c>
      <c r="E107" s="17">
        <v>41.1</v>
      </c>
      <c r="F107" s="17">
        <v>39.53</v>
      </c>
      <c r="G107" s="17">
        <v>39.24</v>
      </c>
      <c r="I107" s="17">
        <v>36.950000000000003</v>
      </c>
      <c r="R107" s="17">
        <v>43.772348500613191</v>
      </c>
      <c r="AI107" s="27"/>
      <c r="AJ107" s="30"/>
      <c r="AL107" s="27">
        <v>40118</v>
      </c>
      <c r="AM107" s="17">
        <v>4.0045000000000002</v>
      </c>
      <c r="AN107" s="17">
        <v>0.56000000000000005</v>
      </c>
      <c r="AO107" s="17">
        <v>4.5645000000000007</v>
      </c>
      <c r="AP107" s="17">
        <v>0.13</v>
      </c>
      <c r="AQ107" s="17">
        <v>4.1345000000000001</v>
      </c>
      <c r="AR107" s="17">
        <v>0.46</v>
      </c>
      <c r="AS107" s="17">
        <v>4.4645000000000001</v>
      </c>
      <c r="AT107" s="17">
        <v>0.73</v>
      </c>
      <c r="AU107" s="17">
        <v>4.7345000000000006</v>
      </c>
    </row>
    <row r="108" spans="1:47" x14ac:dyDescent="0.2">
      <c r="A108" s="27">
        <v>39600</v>
      </c>
      <c r="B108" s="17">
        <v>41.06</v>
      </c>
      <c r="C108" s="17">
        <v>37.950000000000003</v>
      </c>
      <c r="D108" s="17">
        <v>35.770000000000003</v>
      </c>
      <c r="E108" s="17">
        <v>43.89</v>
      </c>
      <c r="F108" s="17">
        <v>43.81</v>
      </c>
      <c r="G108" s="17">
        <v>44.8</v>
      </c>
      <c r="I108" s="17">
        <v>43.95</v>
      </c>
      <c r="R108" s="17">
        <v>44.258504680762961</v>
      </c>
      <c r="AI108" s="27"/>
      <c r="AJ108" s="30"/>
      <c r="AL108" s="27">
        <v>40148</v>
      </c>
      <c r="AM108" s="17">
        <v>4.0425000000000004</v>
      </c>
      <c r="AN108" s="17">
        <v>0.77</v>
      </c>
      <c r="AO108" s="17">
        <v>4.8125</v>
      </c>
      <c r="AP108" s="17">
        <v>0.13</v>
      </c>
      <c r="AQ108" s="17">
        <v>4.1725000000000003</v>
      </c>
      <c r="AR108" s="17">
        <v>0.77</v>
      </c>
      <c r="AS108" s="17">
        <v>4.8125</v>
      </c>
      <c r="AT108" s="17">
        <v>0.98</v>
      </c>
      <c r="AU108" s="17">
        <v>5.0225</v>
      </c>
    </row>
    <row r="109" spans="1:47" x14ac:dyDescent="0.2">
      <c r="A109" s="27">
        <v>39630</v>
      </c>
      <c r="B109" s="17">
        <v>54.89</v>
      </c>
      <c r="C109" s="17">
        <v>50.85</v>
      </c>
      <c r="D109" s="17">
        <v>46.25</v>
      </c>
      <c r="E109" s="17">
        <v>49.62</v>
      </c>
      <c r="F109" s="17">
        <v>57.9</v>
      </c>
      <c r="G109" s="17">
        <v>59.36</v>
      </c>
      <c r="I109" s="17">
        <v>50.95</v>
      </c>
      <c r="R109" s="17">
        <v>44.83374542981398</v>
      </c>
      <c r="AI109" s="27"/>
      <c r="AJ109" s="30"/>
      <c r="AL109" s="27">
        <v>40179</v>
      </c>
      <c r="AM109" s="17">
        <v>4.0875000000000004</v>
      </c>
      <c r="AN109" s="17">
        <v>1.04</v>
      </c>
      <c r="AO109" s="17">
        <v>5.1275000000000004</v>
      </c>
      <c r="AP109" s="17">
        <v>4.4999999999999998E-2</v>
      </c>
      <c r="AQ109" s="17">
        <v>4.1325000000000003</v>
      </c>
      <c r="AR109" s="17">
        <v>1.04</v>
      </c>
      <c r="AS109" s="17">
        <v>5.1275000000000004</v>
      </c>
      <c r="AT109" s="17">
        <v>1.6</v>
      </c>
      <c r="AU109" s="17">
        <v>5.6875</v>
      </c>
    </row>
    <row r="110" spans="1:47" x14ac:dyDescent="0.2">
      <c r="A110" s="27">
        <v>39661</v>
      </c>
      <c r="B110" s="17">
        <v>61.09</v>
      </c>
      <c r="C110" s="17">
        <v>54.92</v>
      </c>
      <c r="D110" s="17">
        <v>50.79</v>
      </c>
      <c r="E110" s="17">
        <v>54.37</v>
      </c>
      <c r="F110" s="17">
        <v>63.35</v>
      </c>
      <c r="G110" s="17">
        <v>66.569999999999993</v>
      </c>
      <c r="I110" s="17">
        <v>59.7</v>
      </c>
      <c r="R110" s="17">
        <v>45.319896846465916</v>
      </c>
      <c r="AI110" s="27"/>
      <c r="AJ110" s="30"/>
      <c r="AL110" s="27">
        <v>40210</v>
      </c>
      <c r="AM110" s="17">
        <v>4.1255000000000006</v>
      </c>
      <c r="AN110" s="17">
        <v>1.04</v>
      </c>
      <c r="AO110" s="17">
        <v>5.1655000000000006</v>
      </c>
      <c r="AP110" s="17">
        <v>4.4999999999999998E-2</v>
      </c>
      <c r="AQ110" s="17">
        <v>4.1705000000000005</v>
      </c>
      <c r="AR110" s="17">
        <v>1.04</v>
      </c>
      <c r="AS110" s="17">
        <v>5.1655000000000006</v>
      </c>
      <c r="AT110" s="17">
        <v>1.6</v>
      </c>
      <c r="AU110" s="17">
        <v>5.7255000000000003</v>
      </c>
    </row>
    <row r="111" spans="1:47" x14ac:dyDescent="0.2">
      <c r="A111" s="27">
        <v>39692</v>
      </c>
      <c r="B111" s="17">
        <v>49.17</v>
      </c>
      <c r="C111" s="17">
        <v>49.27</v>
      </c>
      <c r="D111" s="17">
        <v>45.27</v>
      </c>
      <c r="E111" s="17">
        <v>51.72</v>
      </c>
      <c r="F111" s="17">
        <v>50.97</v>
      </c>
      <c r="G111" s="17">
        <v>53.64</v>
      </c>
      <c r="I111" s="17">
        <v>42.45</v>
      </c>
      <c r="R111" s="17">
        <v>45.245566327052622</v>
      </c>
      <c r="AI111" s="27"/>
      <c r="AJ111" s="30"/>
      <c r="AL111" s="27">
        <v>40238</v>
      </c>
      <c r="AM111" s="17">
        <v>4.1195000000000004</v>
      </c>
      <c r="AN111" s="17">
        <v>0.54</v>
      </c>
      <c r="AO111" s="17">
        <v>4.6595000000000004</v>
      </c>
      <c r="AP111" s="17">
        <v>4.4999999999999998E-2</v>
      </c>
      <c r="AQ111" s="17">
        <v>4.1645000000000003</v>
      </c>
      <c r="AR111" s="17">
        <v>0.54</v>
      </c>
      <c r="AS111" s="17">
        <v>4.6595000000000004</v>
      </c>
      <c r="AT111" s="17">
        <v>0.72</v>
      </c>
      <c r="AU111" s="17">
        <v>4.8395000000000001</v>
      </c>
    </row>
    <row r="112" spans="1:47" x14ac:dyDescent="0.2">
      <c r="A112" s="27">
        <v>39722</v>
      </c>
      <c r="B112" s="17">
        <v>39.15</v>
      </c>
      <c r="C112" s="17">
        <v>44.06</v>
      </c>
      <c r="D112" s="17">
        <v>41.87</v>
      </c>
      <c r="E112" s="17">
        <v>44.46</v>
      </c>
      <c r="F112" s="17">
        <v>41.46</v>
      </c>
      <c r="G112" s="17">
        <v>41.73</v>
      </c>
      <c r="I112" s="17">
        <v>42.2</v>
      </c>
      <c r="R112" s="17">
        <v>45.247542707079901</v>
      </c>
      <c r="AI112" s="27"/>
      <c r="AJ112" s="30"/>
      <c r="AL112" s="27">
        <v>40269</v>
      </c>
      <c r="AM112" s="17">
        <v>4.1195000000000004</v>
      </c>
      <c r="AN112" s="17">
        <v>0.36</v>
      </c>
      <c r="AO112" s="17">
        <v>4.4795000000000007</v>
      </c>
      <c r="AP112" s="17">
        <v>4.4999999999999998E-2</v>
      </c>
      <c r="AQ112" s="17">
        <v>4.1645000000000003</v>
      </c>
      <c r="AR112" s="17">
        <v>0.36</v>
      </c>
      <c r="AS112" s="17">
        <v>4.4795000000000007</v>
      </c>
      <c r="AT112" s="17">
        <v>0.38</v>
      </c>
      <c r="AU112" s="17">
        <v>4.4995000000000003</v>
      </c>
    </row>
    <row r="113" spans="1:47" x14ac:dyDescent="0.2">
      <c r="A113" s="27">
        <v>39753</v>
      </c>
      <c r="B113" s="17">
        <v>37.72</v>
      </c>
      <c r="C113" s="17">
        <v>41.46</v>
      </c>
      <c r="D113" s="17">
        <v>39.33</v>
      </c>
      <c r="E113" s="17">
        <v>43.48</v>
      </c>
      <c r="F113" s="17">
        <v>40.590000000000003</v>
      </c>
      <c r="G113" s="17">
        <v>40.049999999999997</v>
      </c>
      <c r="I113" s="17">
        <v>40.450000000000003</v>
      </c>
      <c r="R113" s="17">
        <v>47.90596952924713</v>
      </c>
      <c r="AI113" s="27"/>
      <c r="AJ113" s="30"/>
      <c r="AL113" s="27">
        <v>40299</v>
      </c>
      <c r="AM113" s="17">
        <v>4.3025000000000002</v>
      </c>
      <c r="AN113" s="17">
        <v>0.32500000000000001</v>
      </c>
      <c r="AO113" s="17">
        <v>4.6275000000000004</v>
      </c>
      <c r="AP113" s="17">
        <v>4.4999999999999998E-2</v>
      </c>
      <c r="AQ113" s="17">
        <v>4.3475000000000001</v>
      </c>
      <c r="AR113" s="17">
        <v>0.32500000000000001</v>
      </c>
      <c r="AS113" s="17">
        <v>4.6275000000000004</v>
      </c>
      <c r="AT113" s="17">
        <v>0.33</v>
      </c>
      <c r="AU113" s="17">
        <v>4.6325000000000003</v>
      </c>
    </row>
    <row r="114" spans="1:47" x14ac:dyDescent="0.2">
      <c r="A114" s="27">
        <v>39783</v>
      </c>
      <c r="B114" s="17">
        <v>37.72</v>
      </c>
      <c r="C114" s="17">
        <v>42.34</v>
      </c>
      <c r="D114" s="17">
        <v>40.32</v>
      </c>
      <c r="E114" s="17">
        <v>43.9</v>
      </c>
      <c r="F114" s="17">
        <v>42.41</v>
      </c>
      <c r="G114" s="17">
        <v>39.92</v>
      </c>
      <c r="I114" s="17">
        <v>40.950000000000003</v>
      </c>
      <c r="R114" s="17">
        <v>49.424963548631936</v>
      </c>
      <c r="AI114" s="27"/>
      <c r="AJ114" s="30"/>
      <c r="AL114" s="27">
        <v>40330</v>
      </c>
      <c r="AM114" s="17">
        <v>4.4195000000000002</v>
      </c>
      <c r="AN114" s="17">
        <v>0.33500000000000002</v>
      </c>
      <c r="AO114" s="17">
        <v>4.7545000000000002</v>
      </c>
      <c r="AP114" s="17">
        <v>4.4999999999999998E-2</v>
      </c>
      <c r="AQ114" s="17">
        <v>4.4645000000000001</v>
      </c>
      <c r="AR114" s="17">
        <v>0.33500000000000002</v>
      </c>
      <c r="AS114" s="17">
        <v>4.7545000000000002</v>
      </c>
      <c r="AT114" s="17">
        <v>0.37</v>
      </c>
      <c r="AU114" s="17">
        <v>4.7895000000000003</v>
      </c>
    </row>
    <row r="115" spans="1:47" x14ac:dyDescent="0.2">
      <c r="A115" s="27">
        <v>39814</v>
      </c>
      <c r="B115" s="17">
        <v>37.99</v>
      </c>
      <c r="C115" s="17">
        <v>45.28</v>
      </c>
      <c r="D115" s="17">
        <v>42.96</v>
      </c>
      <c r="E115" s="17">
        <v>45.51</v>
      </c>
      <c r="F115" s="17">
        <v>42.92</v>
      </c>
      <c r="G115" s="17">
        <v>40.46</v>
      </c>
      <c r="I115" s="17">
        <v>32.200000000000003</v>
      </c>
      <c r="R115" s="17">
        <v>50.124489215498699</v>
      </c>
      <c r="AI115" s="27"/>
      <c r="AJ115" s="30"/>
      <c r="AL115" s="27">
        <v>40360</v>
      </c>
      <c r="AM115" s="17">
        <v>4.4744999999999999</v>
      </c>
      <c r="AN115" s="17">
        <v>0.45</v>
      </c>
      <c r="AO115" s="17">
        <v>4.9245000000000001</v>
      </c>
      <c r="AP115" s="17">
        <v>4.4999999999999998E-2</v>
      </c>
      <c r="AQ115" s="17">
        <v>4.5194999999999999</v>
      </c>
      <c r="AR115" s="17">
        <v>0.35</v>
      </c>
      <c r="AS115" s="17">
        <v>4.8244999999999996</v>
      </c>
      <c r="AT115" s="17">
        <v>0.41</v>
      </c>
      <c r="AU115" s="17">
        <v>4.8845000000000001</v>
      </c>
    </row>
    <row r="116" spans="1:47" x14ac:dyDescent="0.2">
      <c r="A116" s="27">
        <v>39845</v>
      </c>
      <c r="B116" s="17">
        <v>37.51</v>
      </c>
      <c r="C116" s="17">
        <v>44.89</v>
      </c>
      <c r="D116" s="17">
        <v>42.44</v>
      </c>
      <c r="E116" s="17">
        <v>44.48</v>
      </c>
      <c r="F116" s="17">
        <v>41.48</v>
      </c>
      <c r="G116" s="17">
        <v>39.979999999999997</v>
      </c>
      <c r="I116" s="17">
        <v>33.950000000000003</v>
      </c>
      <c r="R116" s="17">
        <v>49.044892326070482</v>
      </c>
      <c r="AI116" s="27"/>
      <c r="AJ116" s="30"/>
      <c r="AL116" s="27">
        <v>40391</v>
      </c>
      <c r="AM116" s="17">
        <v>4.3875000000000002</v>
      </c>
      <c r="AN116" s="17">
        <v>0.45</v>
      </c>
      <c r="AO116" s="17">
        <v>4.8375000000000004</v>
      </c>
      <c r="AP116" s="17">
        <v>0.13</v>
      </c>
      <c r="AQ116" s="17">
        <v>4.5175000000000001</v>
      </c>
      <c r="AR116" s="17">
        <v>0.35</v>
      </c>
      <c r="AS116" s="17">
        <v>4.7374999999999998</v>
      </c>
      <c r="AT116" s="17">
        <v>0.41</v>
      </c>
      <c r="AU116" s="17">
        <v>4.7975000000000003</v>
      </c>
    </row>
    <row r="117" spans="1:47" x14ac:dyDescent="0.2">
      <c r="A117" s="27">
        <v>39873</v>
      </c>
      <c r="B117" s="17">
        <v>37.51</v>
      </c>
      <c r="C117" s="17">
        <v>42.05</v>
      </c>
      <c r="D117" s="17">
        <v>39.54</v>
      </c>
      <c r="E117" s="17">
        <v>43.44</v>
      </c>
      <c r="F117" s="17">
        <v>40.79</v>
      </c>
      <c r="G117" s="17">
        <v>39.979999999999997</v>
      </c>
      <c r="I117" s="17">
        <v>32.700000000000003</v>
      </c>
      <c r="R117" s="17">
        <v>47.297485047028779</v>
      </c>
      <c r="AI117" s="27"/>
      <c r="AJ117" s="30"/>
      <c r="AL117" s="27">
        <v>40422</v>
      </c>
      <c r="AM117" s="17">
        <v>4.2484999999999999</v>
      </c>
      <c r="AN117" s="17">
        <v>0.41499999999999998</v>
      </c>
      <c r="AO117" s="17">
        <v>4.6635</v>
      </c>
      <c r="AP117" s="17">
        <v>0.13</v>
      </c>
      <c r="AQ117" s="17">
        <v>4.3784999999999998</v>
      </c>
      <c r="AR117" s="17">
        <v>0.315</v>
      </c>
      <c r="AS117" s="17">
        <v>4.5635000000000003</v>
      </c>
      <c r="AT117" s="17">
        <v>0.36</v>
      </c>
      <c r="AU117" s="17">
        <v>4.6085000000000003</v>
      </c>
    </row>
    <row r="118" spans="1:47" x14ac:dyDescent="0.2">
      <c r="A118" s="27">
        <v>39904</v>
      </c>
      <c r="B118" s="17">
        <v>37.03</v>
      </c>
      <c r="C118" s="17">
        <v>41.93</v>
      </c>
      <c r="D118" s="17">
        <v>37.96</v>
      </c>
      <c r="E118" s="17">
        <v>41.63</v>
      </c>
      <c r="F118" s="17">
        <v>39.06</v>
      </c>
      <c r="G118" s="17">
        <v>39.5</v>
      </c>
      <c r="I118" s="17">
        <v>38.25</v>
      </c>
      <c r="R118" s="17">
        <v>44.209544600629599</v>
      </c>
      <c r="AI118" s="27"/>
      <c r="AJ118" s="30"/>
      <c r="AL118" s="27">
        <v>40452</v>
      </c>
      <c r="AM118" s="17">
        <v>4.0945</v>
      </c>
      <c r="AN118" s="17">
        <v>0.46</v>
      </c>
      <c r="AO118" s="17">
        <v>4.5545</v>
      </c>
      <c r="AP118" s="17">
        <v>0.13</v>
      </c>
      <c r="AQ118" s="17">
        <v>4.2244999999999999</v>
      </c>
      <c r="AR118" s="17">
        <v>0.36</v>
      </c>
      <c r="AS118" s="17">
        <v>4.4545000000000003</v>
      </c>
      <c r="AT118" s="17">
        <v>0.4</v>
      </c>
      <c r="AU118" s="17">
        <v>4.4945000000000004</v>
      </c>
    </row>
    <row r="119" spans="1:47" x14ac:dyDescent="0.2">
      <c r="A119" s="27">
        <v>39934</v>
      </c>
      <c r="B119" s="17">
        <v>37.03</v>
      </c>
      <c r="C119" s="17">
        <v>40.04</v>
      </c>
      <c r="D119" s="17">
        <v>36.119999999999997</v>
      </c>
      <c r="E119" s="17">
        <v>41.76</v>
      </c>
      <c r="F119" s="17">
        <v>39.79</v>
      </c>
      <c r="G119" s="17">
        <v>39.5</v>
      </c>
      <c r="I119" s="17">
        <v>37.5</v>
      </c>
      <c r="R119" s="17">
        <v>44.4291471641925</v>
      </c>
      <c r="AI119" s="27"/>
      <c r="AJ119" s="30"/>
      <c r="AL119" s="27">
        <v>40483</v>
      </c>
      <c r="AM119" s="17">
        <v>4.1095000000000006</v>
      </c>
      <c r="AN119" s="17">
        <v>0.56000000000000005</v>
      </c>
      <c r="AO119" s="17">
        <v>4.6695000000000011</v>
      </c>
      <c r="AP119" s="17">
        <v>0.13</v>
      </c>
      <c r="AQ119" s="17">
        <v>4.2395000000000005</v>
      </c>
      <c r="AR119" s="17">
        <v>0.46</v>
      </c>
      <c r="AS119" s="17">
        <v>4.5695000000000006</v>
      </c>
      <c r="AT119" s="17">
        <v>0.73</v>
      </c>
      <c r="AU119" s="17">
        <v>4.839500000000001</v>
      </c>
    </row>
    <row r="120" spans="1:47" x14ac:dyDescent="0.2">
      <c r="A120" s="27">
        <v>39965</v>
      </c>
      <c r="B120" s="17">
        <v>41.35</v>
      </c>
      <c r="C120" s="17">
        <v>39.1</v>
      </c>
      <c r="D120" s="17">
        <v>36.65</v>
      </c>
      <c r="E120" s="17">
        <v>44.36</v>
      </c>
      <c r="F120" s="17">
        <v>44.1</v>
      </c>
      <c r="G120" s="17">
        <v>45</v>
      </c>
      <c r="I120" s="17">
        <v>44.5</v>
      </c>
      <c r="R120" s="17">
        <v>44.944762712475459</v>
      </c>
      <c r="AI120" s="27"/>
      <c r="AJ120" s="30"/>
      <c r="AL120" s="27">
        <v>40513</v>
      </c>
      <c r="AM120" s="17">
        <v>4.1475</v>
      </c>
      <c r="AN120" s="17">
        <v>0.77</v>
      </c>
      <c r="AO120" s="17">
        <v>4.9175000000000004</v>
      </c>
      <c r="AP120" s="17">
        <v>0.13</v>
      </c>
      <c r="AQ120" s="17">
        <v>4.2774999999999999</v>
      </c>
      <c r="AR120" s="17">
        <v>0.77</v>
      </c>
      <c r="AS120" s="17">
        <v>4.9175000000000004</v>
      </c>
      <c r="AT120" s="17">
        <v>0.98</v>
      </c>
      <c r="AU120" s="17">
        <v>5.1275000000000004</v>
      </c>
    </row>
    <row r="121" spans="1:47" x14ac:dyDescent="0.2">
      <c r="A121" s="27">
        <v>39995</v>
      </c>
      <c r="B121" s="17">
        <v>55.28</v>
      </c>
      <c r="C121" s="17">
        <v>51.18</v>
      </c>
      <c r="D121" s="17">
        <v>46.41</v>
      </c>
      <c r="E121" s="17">
        <v>49.67</v>
      </c>
      <c r="F121" s="17">
        <v>58.28</v>
      </c>
      <c r="G121" s="17">
        <v>59.58</v>
      </c>
      <c r="I121" s="17">
        <v>51.5</v>
      </c>
      <c r="R121" s="17">
        <v>45.550210264977942</v>
      </c>
      <c r="AI121" s="27"/>
      <c r="AJ121" s="30"/>
      <c r="AL121" s="27">
        <v>40544</v>
      </c>
      <c r="AM121" s="17">
        <v>4.1924999999999999</v>
      </c>
      <c r="AN121" s="17">
        <v>1.04</v>
      </c>
      <c r="AO121" s="17">
        <v>5.2324999999999999</v>
      </c>
      <c r="AP121" s="17">
        <v>4.4999999999999998E-2</v>
      </c>
      <c r="AQ121" s="17">
        <v>4.2374999999999998</v>
      </c>
      <c r="AR121" s="17">
        <v>1.04</v>
      </c>
      <c r="AS121" s="17">
        <v>5.2324999999999999</v>
      </c>
      <c r="AT121" s="17">
        <v>1.6</v>
      </c>
      <c r="AU121" s="17">
        <v>5.7925000000000004</v>
      </c>
    </row>
    <row r="122" spans="1:47" x14ac:dyDescent="0.2">
      <c r="A122" s="27">
        <v>40026</v>
      </c>
      <c r="B122" s="17">
        <v>61.53</v>
      </c>
      <c r="C122" s="17">
        <v>54.99</v>
      </c>
      <c r="D122" s="17">
        <v>50.64</v>
      </c>
      <c r="E122" s="17">
        <v>54.08</v>
      </c>
      <c r="F122" s="17">
        <v>63.77</v>
      </c>
      <c r="G122" s="17">
        <v>66.760000000000005</v>
      </c>
      <c r="I122" s="17">
        <v>60.25</v>
      </c>
      <c r="R122" s="17">
        <v>46.068275541994119</v>
      </c>
      <c r="AI122" s="27"/>
      <c r="AJ122" s="30"/>
      <c r="AL122" s="27">
        <v>40575</v>
      </c>
      <c r="AM122" s="17">
        <v>4.2305000000000001</v>
      </c>
      <c r="AN122" s="17">
        <v>1.04</v>
      </c>
      <c r="AO122" s="17">
        <v>5.2705000000000002</v>
      </c>
      <c r="AP122" s="17">
        <v>4.4999999999999998E-2</v>
      </c>
      <c r="AQ122" s="17">
        <v>4.2755000000000001</v>
      </c>
      <c r="AR122" s="17">
        <v>1.04</v>
      </c>
      <c r="AS122" s="17">
        <v>5.2705000000000002</v>
      </c>
      <c r="AT122" s="17">
        <v>1.6</v>
      </c>
      <c r="AU122" s="17">
        <v>5.8305000000000007</v>
      </c>
    </row>
    <row r="123" spans="1:47" x14ac:dyDescent="0.2">
      <c r="A123" s="27">
        <v>40057</v>
      </c>
      <c r="B123" s="17">
        <v>49.52</v>
      </c>
      <c r="C123" s="17">
        <v>49.71</v>
      </c>
      <c r="D123" s="17">
        <v>45.5</v>
      </c>
      <c r="E123" s="17">
        <v>51.62</v>
      </c>
      <c r="F123" s="17">
        <v>51.31</v>
      </c>
      <c r="G123" s="17">
        <v>53.83</v>
      </c>
      <c r="I123" s="17">
        <v>42.95</v>
      </c>
      <c r="R123" s="17">
        <v>46.023424498606374</v>
      </c>
      <c r="AI123" s="27"/>
      <c r="AJ123" s="30"/>
      <c r="AL123" s="27">
        <v>40603</v>
      </c>
      <c r="AM123" s="17">
        <v>4.2244999999999999</v>
      </c>
      <c r="AN123" s="17">
        <v>0.54</v>
      </c>
      <c r="AO123" s="17">
        <v>4.7645</v>
      </c>
      <c r="AP123" s="17">
        <v>4.4999999999999998E-2</v>
      </c>
      <c r="AQ123" s="17">
        <v>4.2694999999999999</v>
      </c>
      <c r="AR123" s="17">
        <v>0.54</v>
      </c>
      <c r="AS123" s="17">
        <v>4.7645</v>
      </c>
      <c r="AT123" s="17">
        <v>0.72</v>
      </c>
      <c r="AU123" s="17">
        <v>4.9444999999999997</v>
      </c>
    </row>
    <row r="124" spans="1:47" x14ac:dyDescent="0.2">
      <c r="A124" s="27">
        <v>40087</v>
      </c>
      <c r="B124" s="17">
        <v>39.43</v>
      </c>
      <c r="C124" s="17">
        <v>44.84</v>
      </c>
      <c r="D124" s="17">
        <v>42.34</v>
      </c>
      <c r="E124" s="17">
        <v>44.88</v>
      </c>
      <c r="F124" s="17">
        <v>41.73</v>
      </c>
      <c r="G124" s="17">
        <v>42</v>
      </c>
      <c r="I124" s="17">
        <v>42.75</v>
      </c>
      <c r="R124" s="17">
        <v>46.054955490138227</v>
      </c>
      <c r="AI124" s="27"/>
      <c r="AJ124" s="30"/>
      <c r="AL124" s="27">
        <v>40634</v>
      </c>
      <c r="AM124" s="17">
        <v>4.2244999999999999</v>
      </c>
      <c r="AN124" s="17">
        <v>0.36</v>
      </c>
      <c r="AO124" s="17">
        <v>4.5845000000000002</v>
      </c>
      <c r="AP124" s="17">
        <v>4.4999999999999998E-2</v>
      </c>
      <c r="AQ124" s="17">
        <v>4.2694999999999999</v>
      </c>
      <c r="AR124" s="17">
        <v>0.36</v>
      </c>
      <c r="AS124" s="17">
        <v>4.5845000000000002</v>
      </c>
      <c r="AT124" s="17">
        <v>0.38</v>
      </c>
      <c r="AU124" s="17">
        <v>4.6044999999999998</v>
      </c>
    </row>
    <row r="125" spans="1:47" x14ac:dyDescent="0.2">
      <c r="A125" s="27">
        <v>40118</v>
      </c>
      <c r="B125" s="17">
        <v>37.99</v>
      </c>
      <c r="C125" s="17">
        <v>42.41</v>
      </c>
      <c r="D125" s="17">
        <v>39.97</v>
      </c>
      <c r="E125" s="17">
        <v>43.98</v>
      </c>
      <c r="F125" s="17">
        <v>40.869999999999997</v>
      </c>
      <c r="G125" s="17">
        <v>40.33</v>
      </c>
      <c r="I125" s="17">
        <v>41</v>
      </c>
      <c r="R125" s="17">
        <v>49.208141607358009</v>
      </c>
      <c r="AI125" s="27"/>
      <c r="AJ125" s="30"/>
      <c r="AL125" s="27">
        <v>40664</v>
      </c>
      <c r="AM125" s="17">
        <v>4.4074999999999998</v>
      </c>
      <c r="AN125" s="17">
        <v>0.32500000000000001</v>
      </c>
      <c r="AO125" s="17">
        <v>4.7324999999999999</v>
      </c>
      <c r="AP125" s="17">
        <v>4.4999999999999998E-2</v>
      </c>
      <c r="AQ125" s="17">
        <v>4.4524999999999997</v>
      </c>
      <c r="AR125" s="17">
        <v>0.32500000000000001</v>
      </c>
      <c r="AS125" s="17">
        <v>4.7324999999999999</v>
      </c>
      <c r="AT125" s="17">
        <v>0.33</v>
      </c>
      <c r="AU125" s="17">
        <v>4.7374999999999998</v>
      </c>
    </row>
    <row r="126" spans="1:47" x14ac:dyDescent="0.2">
      <c r="A126" s="27">
        <v>40148</v>
      </c>
      <c r="B126" s="17">
        <v>37.99</v>
      </c>
      <c r="C126" s="17">
        <v>43.23</v>
      </c>
      <c r="D126" s="17">
        <v>40.89</v>
      </c>
      <c r="E126" s="17">
        <v>44.37</v>
      </c>
      <c r="F126" s="17">
        <v>42.69</v>
      </c>
      <c r="G126" s="17">
        <v>40.21</v>
      </c>
      <c r="I126" s="17">
        <v>41.45</v>
      </c>
      <c r="R126" s="17">
        <v>50.746267998328804</v>
      </c>
      <c r="AI126" s="27"/>
      <c r="AJ126" s="30"/>
      <c r="AL126" s="27">
        <v>40695</v>
      </c>
      <c r="AM126" s="17">
        <v>4.5245000000000006</v>
      </c>
      <c r="AN126" s="17">
        <v>0.33500000000000002</v>
      </c>
      <c r="AO126" s="17">
        <v>4.8595000000000006</v>
      </c>
      <c r="AP126" s="17">
        <v>4.4999999999999998E-2</v>
      </c>
      <c r="AQ126" s="17">
        <v>4.5695000000000006</v>
      </c>
      <c r="AR126" s="17">
        <v>0.33500000000000002</v>
      </c>
      <c r="AS126" s="17">
        <v>4.8595000000000006</v>
      </c>
      <c r="AT126" s="17">
        <v>0.37</v>
      </c>
      <c r="AU126" s="17">
        <v>4.8945000000000007</v>
      </c>
    </row>
    <row r="127" spans="1:47" x14ac:dyDescent="0.2">
      <c r="A127" s="27">
        <v>40179</v>
      </c>
      <c r="B127" s="17">
        <v>38.25</v>
      </c>
      <c r="C127" s="17">
        <v>46.26</v>
      </c>
      <c r="D127" s="17">
        <v>43.38</v>
      </c>
      <c r="E127" s="17">
        <v>45.88</v>
      </c>
      <c r="F127" s="17">
        <v>43.2</v>
      </c>
      <c r="G127" s="17">
        <v>40.67</v>
      </c>
      <c r="I127" s="17">
        <v>32.700000000000003</v>
      </c>
      <c r="R127" s="17">
        <v>51.491169555779791</v>
      </c>
      <c r="AI127" s="27"/>
      <c r="AJ127" s="30"/>
      <c r="AL127" s="27">
        <v>40725</v>
      </c>
      <c r="AM127" s="17">
        <v>4.5819999999999999</v>
      </c>
      <c r="AN127" s="17">
        <v>0.45</v>
      </c>
      <c r="AO127" s="17">
        <v>5.032</v>
      </c>
      <c r="AP127" s="17">
        <v>4.4999999999999998E-2</v>
      </c>
      <c r="AQ127" s="17">
        <v>4.6269999999999998</v>
      </c>
      <c r="AR127" s="17">
        <v>0.35</v>
      </c>
      <c r="AS127" s="17">
        <v>4.9319999999999995</v>
      </c>
      <c r="AT127" s="17">
        <v>0.41</v>
      </c>
      <c r="AU127" s="17">
        <v>4.992</v>
      </c>
    </row>
    <row r="128" spans="1:47" x14ac:dyDescent="0.2">
      <c r="A128" s="27">
        <v>40210</v>
      </c>
      <c r="B128" s="17">
        <v>37.770000000000003</v>
      </c>
      <c r="C128" s="17">
        <v>45.89</v>
      </c>
      <c r="D128" s="17">
        <v>42.89</v>
      </c>
      <c r="E128" s="17">
        <v>44.92</v>
      </c>
      <c r="F128" s="17">
        <v>41.75</v>
      </c>
      <c r="G128" s="17">
        <v>40.19</v>
      </c>
      <c r="I128" s="17">
        <v>34.450000000000003</v>
      </c>
      <c r="R128" s="17">
        <v>50.410505308555315</v>
      </c>
      <c r="AI128" s="27"/>
      <c r="AJ128" s="30"/>
      <c r="AL128" s="27">
        <v>40756</v>
      </c>
      <c r="AM128" s="17">
        <v>4.4950000000000001</v>
      </c>
      <c r="AN128" s="17">
        <v>0.45</v>
      </c>
      <c r="AO128" s="17">
        <v>4.9450000000000003</v>
      </c>
      <c r="AP128" s="17">
        <v>0.13</v>
      </c>
      <c r="AQ128" s="17">
        <v>4.625</v>
      </c>
      <c r="AR128" s="17">
        <v>0.35</v>
      </c>
      <c r="AS128" s="17">
        <v>4.8449999999999998</v>
      </c>
      <c r="AT128" s="17">
        <v>0.41</v>
      </c>
      <c r="AU128" s="17">
        <v>4.9050000000000002</v>
      </c>
    </row>
    <row r="129" spans="1:38" x14ac:dyDescent="0.2">
      <c r="A129" s="27">
        <v>40238</v>
      </c>
      <c r="B129" s="17">
        <v>37.770000000000003</v>
      </c>
      <c r="C129" s="17">
        <v>43.22</v>
      </c>
      <c r="D129" s="17">
        <v>40.19</v>
      </c>
      <c r="E129" s="17">
        <v>43.97</v>
      </c>
      <c r="F129" s="17">
        <v>41.05</v>
      </c>
      <c r="G129" s="17">
        <v>40.200000000000003</v>
      </c>
      <c r="I129" s="17">
        <v>33.200000000000003</v>
      </c>
      <c r="R129" s="17">
        <v>48.655479490229098</v>
      </c>
      <c r="AI129" s="27"/>
      <c r="AJ129" s="30"/>
      <c r="AL129" s="27"/>
    </row>
    <row r="130" spans="1:38" x14ac:dyDescent="0.2">
      <c r="A130" s="27">
        <v>40269</v>
      </c>
      <c r="B130" s="17">
        <v>37.29</v>
      </c>
      <c r="C130" s="17">
        <v>43.11</v>
      </c>
      <c r="D130" s="17">
        <v>38.72</v>
      </c>
      <c r="E130" s="17">
        <v>42.29</v>
      </c>
      <c r="F130" s="17">
        <v>39.32</v>
      </c>
      <c r="G130" s="17">
        <v>39.72</v>
      </c>
      <c r="I130" s="17">
        <v>39</v>
      </c>
      <c r="R130" s="17">
        <v>45.097831103468742</v>
      </c>
      <c r="AI130" s="27"/>
      <c r="AJ130" s="30"/>
      <c r="AL130" s="27"/>
    </row>
    <row r="131" spans="1:38" x14ac:dyDescent="0.2">
      <c r="A131" s="27">
        <v>40299</v>
      </c>
      <c r="B131" s="17">
        <v>37.29</v>
      </c>
      <c r="C131" s="17">
        <v>41.33</v>
      </c>
      <c r="D131" s="17">
        <v>37.01</v>
      </c>
      <c r="E131" s="17">
        <v>42.41</v>
      </c>
      <c r="F131" s="17">
        <v>40.049999999999997</v>
      </c>
      <c r="G131" s="17">
        <v>39.72</v>
      </c>
      <c r="I131" s="17">
        <v>38.25</v>
      </c>
      <c r="R131" s="17">
        <v>45.325700334445131</v>
      </c>
      <c r="AI131" s="27"/>
      <c r="AJ131" s="30"/>
      <c r="AL131" s="27"/>
    </row>
    <row r="132" spans="1:38" x14ac:dyDescent="0.2">
      <c r="A132" s="27">
        <v>40330</v>
      </c>
      <c r="B132" s="17">
        <v>41.64</v>
      </c>
      <c r="C132" s="17">
        <v>40.450000000000003</v>
      </c>
      <c r="D132" s="17">
        <v>37.5</v>
      </c>
      <c r="E132" s="17">
        <v>44.81</v>
      </c>
      <c r="F132" s="17">
        <v>44.4</v>
      </c>
      <c r="G132" s="17">
        <v>45.14</v>
      </c>
      <c r="I132" s="17">
        <v>45.25</v>
      </c>
      <c r="R132" s="17">
        <v>45.852440540943768</v>
      </c>
      <c r="AI132" s="27"/>
      <c r="AJ132" s="30"/>
      <c r="AL132" s="27"/>
    </row>
    <row r="133" spans="1:38" x14ac:dyDescent="0.2">
      <c r="A133" s="27">
        <v>40360</v>
      </c>
      <c r="B133" s="17">
        <v>55.67</v>
      </c>
      <c r="C133" s="17">
        <v>51.81</v>
      </c>
      <c r="D133" s="17">
        <v>46.59</v>
      </c>
      <c r="E133" s="17">
        <v>49.74</v>
      </c>
      <c r="F133" s="17">
        <v>58.66</v>
      </c>
      <c r="G133" s="17">
        <v>59.76</v>
      </c>
      <c r="I133" s="17">
        <v>52.25</v>
      </c>
      <c r="R133" s="17">
        <v>46.469738628976444</v>
      </c>
      <c r="AI133" s="27"/>
      <c r="AJ133" s="30"/>
      <c r="AL133" s="27"/>
    </row>
    <row r="134" spans="1:38" x14ac:dyDescent="0.2">
      <c r="A134" s="27">
        <v>40391</v>
      </c>
      <c r="B134" s="17">
        <v>61.96</v>
      </c>
      <c r="C134" s="17">
        <v>55.39</v>
      </c>
      <c r="D134" s="17">
        <v>50.53</v>
      </c>
      <c r="E134" s="17">
        <v>53.82</v>
      </c>
      <c r="F134" s="17">
        <v>64.2</v>
      </c>
      <c r="G134" s="17">
        <v>66.900000000000006</v>
      </c>
      <c r="I134" s="17">
        <v>61</v>
      </c>
      <c r="R134" s="17">
        <v>46.999261381143739</v>
      </c>
      <c r="AI134" s="27"/>
      <c r="AJ134" s="30"/>
      <c r="AL134" s="27"/>
    </row>
    <row r="135" spans="1:38" x14ac:dyDescent="0.2">
      <c r="A135" s="27">
        <v>40422</v>
      </c>
      <c r="B135" s="17">
        <v>49.87</v>
      </c>
      <c r="C135" s="17">
        <v>50.43</v>
      </c>
      <c r="D135" s="17">
        <v>45.74</v>
      </c>
      <c r="E135" s="17">
        <v>51.54</v>
      </c>
      <c r="F135" s="17">
        <v>51.65</v>
      </c>
      <c r="G135" s="17">
        <v>53.97</v>
      </c>
      <c r="I135" s="17">
        <v>43.45</v>
      </c>
      <c r="R135" s="17">
        <v>46.960882896072185</v>
      </c>
      <c r="AI135" s="27"/>
      <c r="AJ135" s="30"/>
      <c r="AL135" s="27"/>
    </row>
    <row r="136" spans="1:38" x14ac:dyDescent="0.2">
      <c r="A136" s="27">
        <v>40452</v>
      </c>
      <c r="B136" s="17">
        <v>39.71</v>
      </c>
      <c r="C136" s="17">
        <v>45.85</v>
      </c>
      <c r="D136" s="17">
        <v>42.8</v>
      </c>
      <c r="E136" s="17">
        <v>45.3</v>
      </c>
      <c r="F136" s="17">
        <v>42</v>
      </c>
      <c r="G136" s="17">
        <v>42.23</v>
      </c>
      <c r="I136" s="17">
        <v>43.5</v>
      </c>
      <c r="R136" s="17">
        <v>46.99936526396732</v>
      </c>
      <c r="AI136" s="27"/>
      <c r="AJ136" s="30"/>
      <c r="AL136" s="27"/>
    </row>
    <row r="137" spans="1:38" x14ac:dyDescent="0.2">
      <c r="A137" s="27">
        <v>40483</v>
      </c>
      <c r="B137" s="17">
        <v>38.26</v>
      </c>
      <c r="C137" s="17">
        <v>43.56</v>
      </c>
      <c r="D137" s="17">
        <v>40.590000000000003</v>
      </c>
      <c r="E137" s="17">
        <v>44.46</v>
      </c>
      <c r="F137" s="17">
        <v>41.14</v>
      </c>
      <c r="G137" s="17">
        <v>40.57</v>
      </c>
      <c r="I137" s="17">
        <v>41.75</v>
      </c>
      <c r="R137" s="17">
        <v>49.800269513152131</v>
      </c>
      <c r="AI137" s="27"/>
      <c r="AJ137" s="30"/>
      <c r="AL137" s="27"/>
    </row>
    <row r="138" spans="1:38" x14ac:dyDescent="0.2">
      <c r="A138" s="27">
        <v>40513</v>
      </c>
      <c r="B138" s="17">
        <v>38.26</v>
      </c>
      <c r="C138" s="17">
        <v>44.34</v>
      </c>
      <c r="D138" s="17">
        <v>41.46</v>
      </c>
      <c r="E138" s="17">
        <v>44.83</v>
      </c>
      <c r="F138" s="17">
        <v>42.97</v>
      </c>
      <c r="G138" s="17">
        <v>40.46</v>
      </c>
      <c r="I138" s="17">
        <v>41.95</v>
      </c>
      <c r="R138" s="17">
        <v>51.359836606937279</v>
      </c>
      <c r="AI138" s="27"/>
      <c r="AJ138" s="30"/>
      <c r="AL138" s="27"/>
    </row>
    <row r="139" spans="1:38" x14ac:dyDescent="0.2">
      <c r="A139" s="27">
        <v>40544</v>
      </c>
      <c r="B139" s="17">
        <v>38.520000000000003</v>
      </c>
      <c r="C139" s="17">
        <v>47.24</v>
      </c>
      <c r="D139" s="17">
        <v>43.8</v>
      </c>
      <c r="E139" s="17">
        <v>46.25</v>
      </c>
      <c r="F139" s="17">
        <v>43.48</v>
      </c>
      <c r="G139" s="17">
        <v>40.89</v>
      </c>
      <c r="I139" s="17">
        <v>33.200000000000003</v>
      </c>
      <c r="R139" s="17">
        <v>42.681721985925066</v>
      </c>
      <c r="AI139" s="27"/>
      <c r="AJ139" s="30"/>
      <c r="AL139" s="27"/>
    </row>
    <row r="140" spans="1:38" x14ac:dyDescent="0.2">
      <c r="A140" s="27">
        <v>40575</v>
      </c>
      <c r="B140" s="17">
        <v>38.04</v>
      </c>
      <c r="C140" s="17">
        <v>46.89</v>
      </c>
      <c r="D140" s="17">
        <v>43.34</v>
      </c>
      <c r="E140" s="17">
        <v>45.36</v>
      </c>
      <c r="F140" s="17">
        <v>42.02</v>
      </c>
      <c r="G140" s="17">
        <v>40.409999999999997</v>
      </c>
      <c r="I140" s="17">
        <v>34.950000000000003</v>
      </c>
      <c r="R140" s="17">
        <v>41.762429739507581</v>
      </c>
      <c r="AI140" s="27"/>
      <c r="AJ140" s="30"/>
      <c r="AL140" s="27"/>
    </row>
    <row r="141" spans="1:38" x14ac:dyDescent="0.2">
      <c r="A141" s="27">
        <v>40603</v>
      </c>
      <c r="B141" s="17">
        <v>38.04</v>
      </c>
      <c r="C141" s="17">
        <v>44.38</v>
      </c>
      <c r="D141" s="17">
        <v>40.83</v>
      </c>
      <c r="E141" s="17">
        <v>44.48</v>
      </c>
      <c r="F141" s="17">
        <v>41.31</v>
      </c>
      <c r="G141" s="17">
        <v>40.42</v>
      </c>
      <c r="I141" s="17">
        <v>33.700000000000003</v>
      </c>
      <c r="R141" s="17">
        <v>40.274487361489726</v>
      </c>
      <c r="AI141" s="27"/>
      <c r="AJ141" s="30"/>
      <c r="AL141" s="27"/>
    </row>
    <row r="142" spans="1:38" x14ac:dyDescent="0.2">
      <c r="A142" s="27">
        <v>40634</v>
      </c>
      <c r="B142" s="17">
        <v>37.549999999999997</v>
      </c>
      <c r="C142" s="17">
        <v>44.28</v>
      </c>
      <c r="D142" s="17">
        <v>39.47</v>
      </c>
      <c r="E142" s="17">
        <v>42.92</v>
      </c>
      <c r="F142" s="17">
        <v>39.58</v>
      </c>
      <c r="G142" s="17">
        <v>39.93</v>
      </c>
      <c r="I142" s="17">
        <v>39.5</v>
      </c>
      <c r="R142" s="17">
        <v>37.64506175127223</v>
      </c>
      <c r="AI142" s="27"/>
      <c r="AJ142" s="30"/>
      <c r="AL142" s="27"/>
    </row>
    <row r="143" spans="1:38" x14ac:dyDescent="0.2">
      <c r="A143" s="27">
        <v>40664</v>
      </c>
      <c r="B143" s="17">
        <v>37.549999999999997</v>
      </c>
      <c r="C143" s="17">
        <v>42.61</v>
      </c>
      <c r="D143" s="17">
        <v>37.869999999999997</v>
      </c>
      <c r="E143" s="17">
        <v>43.03</v>
      </c>
      <c r="F143" s="17">
        <v>40.31</v>
      </c>
      <c r="G143" s="17">
        <v>39.93</v>
      </c>
      <c r="I143" s="17">
        <v>38.75</v>
      </c>
      <c r="R143" s="17">
        <v>37.832056486023362</v>
      </c>
      <c r="AI143" s="27"/>
      <c r="AJ143" s="30"/>
      <c r="AL143" s="27"/>
    </row>
    <row r="144" spans="1:38" x14ac:dyDescent="0.2">
      <c r="A144" s="27">
        <v>40695</v>
      </c>
      <c r="B144" s="17">
        <v>41.93</v>
      </c>
      <c r="C144" s="17">
        <v>41.78</v>
      </c>
      <c r="D144" s="17">
        <v>38.33</v>
      </c>
      <c r="E144" s="17">
        <v>45.26</v>
      </c>
      <c r="F144" s="17">
        <v>44.69</v>
      </c>
      <c r="G144" s="17">
        <v>45.29</v>
      </c>
      <c r="I144" s="17">
        <v>45.75</v>
      </c>
      <c r="R144" s="17">
        <v>38.271110525832484</v>
      </c>
      <c r="AI144" s="27"/>
      <c r="AJ144" s="30"/>
      <c r="AL144" s="27"/>
    </row>
    <row r="145" spans="1:38" x14ac:dyDescent="0.2">
      <c r="A145" s="27">
        <v>40725</v>
      </c>
      <c r="B145" s="17">
        <v>56.06</v>
      </c>
      <c r="C145" s="17">
        <v>52.46</v>
      </c>
      <c r="D145" s="17">
        <v>46.8</v>
      </c>
      <c r="E145" s="17">
        <v>49.83</v>
      </c>
      <c r="F145" s="17">
        <v>59.05</v>
      </c>
      <c r="G145" s="17">
        <v>59.95</v>
      </c>
      <c r="I145" s="17">
        <v>52.75</v>
      </c>
      <c r="R145" s="17">
        <v>38.786657806561273</v>
      </c>
      <c r="AI145" s="27"/>
      <c r="AJ145" s="30"/>
      <c r="AL145" s="27"/>
    </row>
    <row r="146" spans="1:38" x14ac:dyDescent="0.2">
      <c r="A146" s="27">
        <v>40756</v>
      </c>
      <c r="B146" s="17">
        <v>62.39</v>
      </c>
      <c r="C146" s="17">
        <v>55.83</v>
      </c>
      <c r="D146" s="17">
        <v>50.46</v>
      </c>
      <c r="E146" s="17">
        <v>53.62</v>
      </c>
      <c r="F146" s="17">
        <v>64.62</v>
      </c>
      <c r="G146" s="17">
        <v>67.06</v>
      </c>
      <c r="I146" s="17">
        <v>61.5</v>
      </c>
      <c r="R146" s="17">
        <v>39.227797825546816</v>
      </c>
      <c r="AI146" s="27"/>
      <c r="AJ146" s="30"/>
      <c r="AL146" s="27"/>
    </row>
    <row r="147" spans="1:38" x14ac:dyDescent="0.2">
      <c r="A147" s="27">
        <v>40787</v>
      </c>
      <c r="B147" s="17">
        <v>50.22</v>
      </c>
      <c r="C147" s="17">
        <v>51.17</v>
      </c>
      <c r="D147" s="17">
        <v>46</v>
      </c>
      <c r="E147" s="17">
        <v>51.5</v>
      </c>
      <c r="F147" s="17">
        <v>51.99</v>
      </c>
      <c r="G147" s="17">
        <v>54.12</v>
      </c>
      <c r="I147" s="17">
        <v>43.95</v>
      </c>
      <c r="R147" s="17">
        <v>39.189606518371114</v>
      </c>
      <c r="AI147" s="27"/>
      <c r="AJ147" s="30"/>
      <c r="AL147" s="27"/>
    </row>
    <row r="148" spans="1:38" x14ac:dyDescent="0.2">
      <c r="A148" s="27">
        <v>40817</v>
      </c>
      <c r="B148" s="17">
        <v>39.99</v>
      </c>
      <c r="C148" s="17">
        <v>46.86</v>
      </c>
      <c r="D148" s="17">
        <v>43.27</v>
      </c>
      <c r="E148" s="17">
        <v>45.72</v>
      </c>
      <c r="F148" s="17">
        <v>42.27</v>
      </c>
      <c r="G148" s="17">
        <v>42.45</v>
      </c>
      <c r="I148" s="17">
        <v>44</v>
      </c>
      <c r="R148" s="17">
        <v>39.216455610213565</v>
      </c>
      <c r="AI148" s="27"/>
      <c r="AJ148" s="30"/>
      <c r="AL148" s="27"/>
    </row>
    <row r="149" spans="1:38" x14ac:dyDescent="0.2">
      <c r="A149" s="27">
        <v>40848</v>
      </c>
      <c r="B149" s="17">
        <v>38.520000000000003</v>
      </c>
      <c r="C149" s="17">
        <v>44.71</v>
      </c>
      <c r="D149" s="17">
        <v>41.21</v>
      </c>
      <c r="E149" s="17">
        <v>44.94</v>
      </c>
      <c r="F149" s="17">
        <v>41.42</v>
      </c>
      <c r="G149" s="17">
        <v>40.79</v>
      </c>
      <c r="I149" s="17">
        <v>42.25</v>
      </c>
      <c r="R149" s="17">
        <v>41.901438845582668</v>
      </c>
      <c r="AI149" s="27"/>
      <c r="AJ149" s="30"/>
      <c r="AL149" s="27"/>
    </row>
    <row r="150" spans="1:38" x14ac:dyDescent="0.2">
      <c r="A150" s="27">
        <v>40878</v>
      </c>
      <c r="B150" s="17">
        <v>38.520000000000003</v>
      </c>
      <c r="C150" s="17">
        <v>45.44</v>
      </c>
      <c r="D150" s="17">
        <v>42.02</v>
      </c>
      <c r="E150" s="17">
        <v>45.28</v>
      </c>
      <c r="F150" s="17">
        <v>43.25</v>
      </c>
      <c r="G150" s="17">
        <v>40.68</v>
      </c>
      <c r="I150" s="17">
        <v>42.45</v>
      </c>
      <c r="R150" s="17">
        <v>43.211175543674152</v>
      </c>
      <c r="AI150" s="27"/>
      <c r="AJ150" s="30"/>
      <c r="AL150" s="27"/>
    </row>
    <row r="151" spans="1:38" x14ac:dyDescent="0.2">
      <c r="A151" s="27">
        <v>40909</v>
      </c>
      <c r="B151" s="17">
        <v>38.79</v>
      </c>
      <c r="C151" s="17">
        <v>48.22</v>
      </c>
      <c r="D151" s="17">
        <v>44.22</v>
      </c>
      <c r="E151" s="17">
        <v>46.62</v>
      </c>
      <c r="F151" s="17">
        <v>43.76</v>
      </c>
      <c r="G151" s="17">
        <v>41.11</v>
      </c>
      <c r="I151" s="17">
        <v>33.450000000000003</v>
      </c>
      <c r="R151" s="17">
        <v>42.681721985925066</v>
      </c>
      <c r="AI151" s="27"/>
      <c r="AJ151" s="30"/>
      <c r="AL151" s="27"/>
    </row>
    <row r="152" spans="1:38" x14ac:dyDescent="0.2">
      <c r="A152" s="27">
        <v>40940</v>
      </c>
      <c r="B152" s="17">
        <v>38.299999999999997</v>
      </c>
      <c r="C152" s="17">
        <v>47.89</v>
      </c>
      <c r="D152" s="17">
        <v>43.8</v>
      </c>
      <c r="E152" s="17">
        <v>45.8</v>
      </c>
      <c r="F152" s="17">
        <v>42.29</v>
      </c>
      <c r="G152" s="17">
        <v>40.619999999999997</v>
      </c>
      <c r="I152" s="17">
        <v>35.200000000000003</v>
      </c>
      <c r="R152" s="17">
        <v>41.762429739507581</v>
      </c>
      <c r="AI152" s="27"/>
      <c r="AJ152" s="30"/>
      <c r="AL152" s="27"/>
    </row>
    <row r="153" spans="1:38" x14ac:dyDescent="0.2">
      <c r="AI153" s="27"/>
      <c r="AJ153" s="30"/>
      <c r="AL153" s="27"/>
    </row>
    <row r="154" spans="1:38" x14ac:dyDescent="0.2">
      <c r="AI154" s="27"/>
      <c r="AJ154" s="30"/>
      <c r="AL154" s="27"/>
    </row>
    <row r="155" spans="1:38" x14ac:dyDescent="0.2">
      <c r="AI155" s="27"/>
      <c r="AJ155" s="30"/>
      <c r="AL155" s="27"/>
    </row>
    <row r="156" spans="1:38" x14ac:dyDescent="0.2">
      <c r="AI156" s="27"/>
      <c r="AJ156" s="30"/>
      <c r="AL156" s="27"/>
    </row>
    <row r="157" spans="1:38" x14ac:dyDescent="0.2">
      <c r="AI157" s="27"/>
      <c r="AJ157" s="30"/>
      <c r="AL157" s="27"/>
    </row>
    <row r="158" spans="1:38" x14ac:dyDescent="0.2">
      <c r="AI158" s="27"/>
      <c r="AJ158" s="30"/>
      <c r="AL158" s="27"/>
    </row>
    <row r="159" spans="1:38" x14ac:dyDescent="0.2">
      <c r="AI159" s="27"/>
      <c r="AJ159" s="30"/>
      <c r="AL159" s="27"/>
    </row>
    <row r="160" spans="1:38" x14ac:dyDescent="0.2">
      <c r="AI160" s="27"/>
      <c r="AJ160" s="30"/>
      <c r="AL160" s="27"/>
    </row>
    <row r="161" spans="35:38" ht="12" customHeight="1" x14ac:dyDescent="0.2">
      <c r="AI161" s="27"/>
      <c r="AJ161" s="30"/>
      <c r="AL161" s="27"/>
    </row>
  </sheetData>
  <pageMargins left="0.75" right="0.75" top="1" bottom="1" header="0.5" footer="0.5"/>
  <pageSetup scale="4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>
    <pageSetUpPr fitToPage="1"/>
  </sheetPr>
  <dimension ref="A1:BV121"/>
  <sheetViews>
    <sheetView zoomScaleNormal="100" workbookViewId="0">
      <pane xSplit="1" ySplit="8" topLeftCell="AT16" activePane="bottomRight" state="frozen"/>
      <selection activeCell="E45" sqref="E45"/>
      <selection pane="topRight" activeCell="E45" sqref="E45"/>
      <selection pane="bottomLeft" activeCell="E45" sqref="E45"/>
      <selection pane="bottomRight" activeCell="AZ9" sqref="AZ9:AZ25"/>
    </sheetView>
  </sheetViews>
  <sheetFormatPr defaultRowHeight="11.25" x14ac:dyDescent="0.2"/>
  <cols>
    <col min="1" max="1" width="22.28515625" style="2" customWidth="1"/>
    <col min="2" max="8" width="12.140625" style="2" customWidth="1"/>
    <col min="9" max="13" width="12.140625" style="2" hidden="1" customWidth="1"/>
    <col min="14" max="17" width="10" style="2" hidden="1" customWidth="1"/>
    <col min="18" max="18" width="11.28515625" style="2" hidden="1" customWidth="1"/>
    <col min="19" max="19" width="11.85546875" style="2" hidden="1" customWidth="1"/>
    <col min="20" max="28" width="10" style="2" hidden="1" customWidth="1"/>
    <col min="29" max="29" width="12.85546875" style="2" customWidth="1"/>
    <col min="30" max="30" width="6.85546875" style="2" hidden="1" customWidth="1"/>
    <col min="31" max="32" width="9.140625" style="2"/>
    <col min="33" max="33" width="0" style="2" hidden="1" customWidth="1"/>
    <col min="34" max="51" width="9.140625" style="2"/>
    <col min="52" max="52" width="0" style="2" hidden="1" customWidth="1"/>
    <col min="53" max="65" width="9.140625" style="2"/>
    <col min="66" max="70" width="0" style="2" hidden="1" customWidth="1"/>
    <col min="71" max="16384" width="9.140625" style="2"/>
  </cols>
  <sheetData>
    <row r="1" spans="1:74" x14ac:dyDescent="0.2">
      <c r="A1" s="1" t="s">
        <v>4</v>
      </c>
    </row>
    <row r="2" spans="1:74" x14ac:dyDescent="0.2">
      <c r="A2" s="3">
        <f ca="1">PrReportDate</f>
        <v>37186</v>
      </c>
    </row>
    <row r="3" spans="1:74" x14ac:dyDescent="0.2">
      <c r="A3" s="1" t="s">
        <v>29</v>
      </c>
    </row>
    <row r="4" spans="1:74" x14ac:dyDescent="0.2">
      <c r="A4" s="4"/>
    </row>
    <row r="5" spans="1:74" x14ac:dyDescent="0.2">
      <c r="A5" s="4"/>
    </row>
    <row r="7" spans="1:74" x14ac:dyDescent="0.2">
      <c r="B7" s="34">
        <f ca="1">WORKDAY(A2, 1, Holidays)</f>
        <v>37187</v>
      </c>
      <c r="C7" s="34">
        <f ca="1">WORKDAY(B7, 1, Holidays)</f>
        <v>37188</v>
      </c>
      <c r="D7" s="34">
        <f ca="1">WORKDAY(C7, 1, Holidays)</f>
        <v>37189</v>
      </c>
      <c r="E7" s="34">
        <f ca="1">WORKDAY(D7, 1, Holidays)</f>
        <v>37190</v>
      </c>
      <c r="F7" s="34">
        <f ca="1">WORKDAY(E7, 1, Holidays)</f>
        <v>37193</v>
      </c>
      <c r="G7" s="34">
        <f ca="1">WORKDAY(F7, 1, Holidays)</f>
        <v>37194</v>
      </c>
      <c r="H7" s="34">
        <f ca="1">WORKDAY(G7, 1, Holidays)</f>
        <v>37195</v>
      </c>
      <c r="I7" s="34">
        <f ca="1">WORKDAY(H7, 1, Holidays)</f>
        <v>37196</v>
      </c>
      <c r="J7" s="34">
        <f ca="1">WORKDAY(I7, 1, Holidays)</f>
        <v>37197</v>
      </c>
      <c r="K7" s="34">
        <f ca="1">WORKDAY(J7, 1, Holidays)</f>
        <v>37200</v>
      </c>
      <c r="L7" s="34">
        <f ca="1">WORKDAY(K7, 1, Holidays)</f>
        <v>37201</v>
      </c>
      <c r="M7" s="34">
        <f ca="1">WORKDAY(L7, 1, Holidays)</f>
        <v>37202</v>
      </c>
      <c r="N7" s="34">
        <f ca="1">WORKDAY(M7, 1, Holidays)</f>
        <v>37203</v>
      </c>
      <c r="O7" s="34">
        <f ca="1">WORKDAY(N7, 1, Holidays)</f>
        <v>37204</v>
      </c>
      <c r="P7" s="34">
        <f ca="1">WORKDAY(O7, 1, Holidays)</f>
        <v>37207</v>
      </c>
      <c r="Q7" s="34">
        <f ca="1">WORKDAY(P7, 1, Holidays)</f>
        <v>37208</v>
      </c>
      <c r="R7" s="34">
        <f ca="1">WORKDAY(Q7, 1, Holidays)</f>
        <v>37209</v>
      </c>
      <c r="S7" s="34">
        <f ca="1">WORKDAY(R7, 1, Holidays)</f>
        <v>37210</v>
      </c>
      <c r="T7" s="34">
        <f ca="1">WORKDAY(S7, 1, Holidays)</f>
        <v>37211</v>
      </c>
      <c r="U7" s="34">
        <f ca="1">WORKDAY(T7, 1, Holidays)</f>
        <v>37214</v>
      </c>
      <c r="V7" s="34">
        <f ca="1">WORKDAY(U7, 1, Holidays)</f>
        <v>37215</v>
      </c>
      <c r="W7" s="34">
        <f ca="1">WORKDAY(V7, 1, Holidays)</f>
        <v>37216</v>
      </c>
      <c r="X7" s="34">
        <f ca="1">WORKDAY(W7, 1, Holidays)</f>
        <v>37218</v>
      </c>
      <c r="Y7" s="34">
        <f ca="1">WORKDAY(X7, 1, Holidays)</f>
        <v>37221</v>
      </c>
      <c r="Z7" s="34">
        <f ca="1">WORKDAY(Y7, 1, Holidays)</f>
        <v>37222</v>
      </c>
      <c r="AA7" s="34">
        <f ca="1">WORKDAY(Z7, 1, Holidays)</f>
        <v>37223</v>
      </c>
      <c r="AB7" s="34">
        <f ca="1">WORKDAY(AA7, 1, Holidays)</f>
        <v>37224</v>
      </c>
      <c r="AC7" s="34"/>
    </row>
    <row r="8" spans="1:74" s="35" customFormat="1" ht="22.5" customHeight="1" x14ac:dyDescent="0.15">
      <c r="A8" s="64" t="s">
        <v>54</v>
      </c>
      <c r="B8" s="36">
        <f t="shared" ref="B8:AB8" ca="1" si="0">B7</f>
        <v>37187</v>
      </c>
      <c r="C8" s="36">
        <f t="shared" ca="1" si="0"/>
        <v>37188</v>
      </c>
      <c r="D8" s="36">
        <f t="shared" ca="1" si="0"/>
        <v>37189</v>
      </c>
      <c r="E8" s="36">
        <f t="shared" ca="1" si="0"/>
        <v>37190</v>
      </c>
      <c r="F8" s="36">
        <f t="shared" ca="1" si="0"/>
        <v>37193</v>
      </c>
      <c r="G8" s="36">
        <f t="shared" ca="1" si="0"/>
        <v>37194</v>
      </c>
      <c r="H8" s="36">
        <f t="shared" ca="1" si="0"/>
        <v>37195</v>
      </c>
      <c r="I8" s="36">
        <f t="shared" ca="1" si="0"/>
        <v>37196</v>
      </c>
      <c r="J8" s="36">
        <f t="shared" ca="1" si="0"/>
        <v>37197</v>
      </c>
      <c r="K8" s="36">
        <f t="shared" ca="1" si="0"/>
        <v>37200</v>
      </c>
      <c r="L8" s="36">
        <f t="shared" ca="1" si="0"/>
        <v>37201</v>
      </c>
      <c r="M8" s="36">
        <f t="shared" ca="1" si="0"/>
        <v>37202</v>
      </c>
      <c r="N8" s="36">
        <f t="shared" ca="1" si="0"/>
        <v>37203</v>
      </c>
      <c r="O8" s="36">
        <f t="shared" ca="1" si="0"/>
        <v>37204</v>
      </c>
      <c r="P8" s="36">
        <f t="shared" ca="1" si="0"/>
        <v>37207</v>
      </c>
      <c r="Q8" s="36">
        <f t="shared" ca="1" si="0"/>
        <v>37208</v>
      </c>
      <c r="R8" s="36">
        <f t="shared" ca="1" si="0"/>
        <v>37209</v>
      </c>
      <c r="S8" s="36">
        <f t="shared" ca="1" si="0"/>
        <v>37210</v>
      </c>
      <c r="T8" s="36">
        <f t="shared" ca="1" si="0"/>
        <v>37211</v>
      </c>
      <c r="U8" s="36">
        <f t="shared" ca="1" si="0"/>
        <v>37214</v>
      </c>
      <c r="V8" s="36">
        <f t="shared" ca="1" si="0"/>
        <v>37215</v>
      </c>
      <c r="W8" s="36">
        <f t="shared" ca="1" si="0"/>
        <v>37216</v>
      </c>
      <c r="X8" s="36">
        <f t="shared" ca="1" si="0"/>
        <v>37218</v>
      </c>
      <c r="Y8" s="36">
        <f t="shared" ca="1" si="0"/>
        <v>37221</v>
      </c>
      <c r="Z8" s="36">
        <f t="shared" ca="1" si="0"/>
        <v>37222</v>
      </c>
      <c r="AA8" s="36">
        <f t="shared" ca="1" si="0"/>
        <v>37223</v>
      </c>
      <c r="AB8" s="36">
        <f t="shared" ca="1" si="0"/>
        <v>37224</v>
      </c>
      <c r="AC8" s="37" t="s">
        <v>32</v>
      </c>
      <c r="AD8" s="38" t="e">
        <f>#REF!</f>
        <v>#REF!</v>
      </c>
      <c r="AE8" s="38"/>
      <c r="AG8" s="35">
        <v>37154</v>
      </c>
    </row>
    <row r="9" spans="1:74" s="16" customFormat="1" ht="14.1" hidden="1" customHeight="1" x14ac:dyDescent="0.2">
      <c r="A9" s="28" t="s">
        <v>57</v>
      </c>
      <c r="B9" s="47">
        <f ca="1">VLOOKUP(B$8,#REF!,4)</f>
        <v>28.3</v>
      </c>
      <c r="C9" s="48">
        <f ca="1">VLOOKUP(C$8,#REF!,4)</f>
        <v>28.3</v>
      </c>
      <c r="D9" s="48">
        <f ca="1">VLOOKUP(D$8,#REF!,4)</f>
        <v>28.3</v>
      </c>
      <c r="E9" s="48">
        <f ca="1">VLOOKUP(E$8,#REF!,4)</f>
        <v>27.5</v>
      </c>
      <c r="F9" s="48">
        <f ca="1">VLOOKUP(F$8,#REF!,4)</f>
        <v>27.5</v>
      </c>
      <c r="G9" s="48">
        <f ca="1">VLOOKUP(G$8,#REF!,4)</f>
        <v>27.5</v>
      </c>
      <c r="H9" s="48">
        <f ca="1">VLOOKUP(H$8,#REF!,4)</f>
        <v>27.5</v>
      </c>
      <c r="I9" s="48">
        <f ca="1">VLOOKUP(I$8,#REF!,4)</f>
        <v>29</v>
      </c>
      <c r="J9" s="48">
        <f ca="1">VLOOKUP(J$8,#REF!,4)</f>
        <v>29</v>
      </c>
      <c r="K9" s="48">
        <f ca="1">VLOOKUP(K$8,#REF!,4)</f>
        <v>29</v>
      </c>
      <c r="L9" s="48">
        <f ca="1">VLOOKUP(L$8,#REF!,4)</f>
        <v>29</v>
      </c>
      <c r="M9" s="48">
        <f ca="1">VLOOKUP(M$8,#REF!,4)</f>
        <v>29</v>
      </c>
      <c r="N9" s="48">
        <f ca="1">VLOOKUP(N$8,#REF!,4)</f>
        <v>29</v>
      </c>
      <c r="O9" s="48">
        <f ca="1">VLOOKUP(O$8,#REF!,4)</f>
        <v>29</v>
      </c>
      <c r="P9" s="48">
        <f ca="1">VLOOKUP(P$8,#REF!,4)</f>
        <v>29</v>
      </c>
      <c r="Q9" s="48">
        <f ca="1">VLOOKUP(Q$8,#REF!,4)</f>
        <v>29</v>
      </c>
      <c r="R9" s="48">
        <f ca="1">VLOOKUP(R$8,#REF!,4)</f>
        <v>29</v>
      </c>
      <c r="S9" s="48">
        <f ca="1">VLOOKUP(S$8,#REF!,4)</f>
        <v>29</v>
      </c>
      <c r="T9" s="48">
        <f ca="1">VLOOKUP(T$8,#REF!,4)</f>
        <v>29</v>
      </c>
      <c r="U9" s="48">
        <f ca="1">VLOOKUP(U$8,#REF!,4)</f>
        <v>29</v>
      </c>
      <c r="V9" s="48">
        <f ca="1">VLOOKUP(V$8,#REF!,4)</f>
        <v>29</v>
      </c>
      <c r="W9" s="49">
        <f ca="1">VLOOKUP(W$8,#REF!,4)</f>
        <v>29</v>
      </c>
      <c r="X9" s="48">
        <f ca="1">VLOOKUP(X$8,#REF!,4)</f>
        <v>29</v>
      </c>
      <c r="Y9" s="48">
        <f ca="1">VLOOKUP(Y$8,#REF!,4)</f>
        <v>29</v>
      </c>
      <c r="Z9" s="48">
        <f ca="1">VLOOKUP(Z$8,#REF!,4)</f>
        <v>29</v>
      </c>
      <c r="AA9" s="48">
        <f ca="1">VLOOKUP(AA$8,#REF!,4)</f>
        <v>29</v>
      </c>
      <c r="AB9" s="49">
        <f ca="1">VLOOKUP(AB$8,#REF!,4)</f>
        <v>29</v>
      </c>
      <c r="AC9" s="50">
        <f t="shared" ref="AC9:AC15" ca="1" si="1">AVERAGE(B9:B9)</f>
        <v>28.3</v>
      </c>
      <c r="AD9" s="41">
        <v>14.369999885559082</v>
      </c>
      <c r="AE9" s="42"/>
      <c r="AR9" s="42"/>
      <c r="AS9" s="42"/>
      <c r="AT9" s="42"/>
      <c r="AU9" s="42"/>
      <c r="AV9" s="42"/>
      <c r="AW9" s="42"/>
      <c r="AX9" s="42"/>
      <c r="AY9" s="42"/>
      <c r="AZ9" s="42">
        <v>28.3</v>
      </c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</row>
    <row r="10" spans="1:74" s="16" customFormat="1" ht="14.1" hidden="1" customHeight="1" x14ac:dyDescent="0.2">
      <c r="A10" s="8" t="s">
        <v>58</v>
      </c>
      <c r="B10" s="44">
        <f ca="1">VLOOKUP(B$8,#REF!,3)</f>
        <v>28.25</v>
      </c>
      <c r="C10" s="11">
        <f ca="1">VLOOKUP(C$8,#REF!,3)</f>
        <v>28.25</v>
      </c>
      <c r="D10" s="11">
        <f ca="1">VLOOKUP(D$8,#REF!,3)</f>
        <v>28.25</v>
      </c>
      <c r="E10" s="11">
        <f ca="1">VLOOKUP(E$8,#REF!,3)</f>
        <v>28</v>
      </c>
      <c r="F10" s="11">
        <f ca="1">VLOOKUP(F$8,#REF!,3)</f>
        <v>28</v>
      </c>
      <c r="G10" s="11">
        <f ca="1">VLOOKUP(G$8,#REF!,3)</f>
        <v>28</v>
      </c>
      <c r="H10" s="11">
        <f ca="1">VLOOKUP(H$8,#REF!,3)</f>
        <v>28</v>
      </c>
      <c r="I10" s="11">
        <f ca="1">VLOOKUP(I$8,#REF!,3)</f>
        <v>29.75</v>
      </c>
      <c r="J10" s="11">
        <f ca="1">VLOOKUP(J$8,#REF!,3)</f>
        <v>29.75</v>
      </c>
      <c r="K10" s="11">
        <f ca="1">VLOOKUP(K$8,#REF!,3)</f>
        <v>29.75</v>
      </c>
      <c r="L10" s="11">
        <f ca="1">VLOOKUP(L$8,#REF!,3)</f>
        <v>29.75</v>
      </c>
      <c r="M10" s="11">
        <f ca="1">VLOOKUP(M$8,#REF!,3)</f>
        <v>29.75</v>
      </c>
      <c r="N10" s="11">
        <f ca="1">VLOOKUP(N$8,#REF!,3)</f>
        <v>29.75</v>
      </c>
      <c r="O10" s="11">
        <f ca="1">VLOOKUP(O$8,#REF!,3)</f>
        <v>29.75</v>
      </c>
      <c r="P10" s="11">
        <f ca="1">VLOOKUP(P$8,#REF!,3)</f>
        <v>29.75</v>
      </c>
      <c r="Q10" s="11">
        <f ca="1">VLOOKUP(Q$8,#REF!,3)</f>
        <v>29.75</v>
      </c>
      <c r="R10" s="11">
        <f ca="1">VLOOKUP(R$8,#REF!,3)</f>
        <v>29.75</v>
      </c>
      <c r="S10" s="11">
        <f ca="1">VLOOKUP(S$8,#REF!,3)</f>
        <v>29.75</v>
      </c>
      <c r="T10" s="11">
        <f ca="1">VLOOKUP(T$8,#REF!,3)</f>
        <v>29.75</v>
      </c>
      <c r="U10" s="11">
        <f ca="1">VLOOKUP(U$8,#REF!,3)</f>
        <v>29.75</v>
      </c>
      <c r="V10" s="11">
        <f ca="1">VLOOKUP(V$8,#REF!,3)</f>
        <v>29.75</v>
      </c>
      <c r="W10" s="39">
        <f ca="1">VLOOKUP(W$8,#REF!,3)</f>
        <v>29.75</v>
      </c>
      <c r="X10" s="11">
        <f ca="1">VLOOKUP(X$8,#REF!,3)</f>
        <v>29.75</v>
      </c>
      <c r="Y10" s="11">
        <f ca="1">VLOOKUP(Y$8,#REF!,3)</f>
        <v>29.75</v>
      </c>
      <c r="Z10" s="11">
        <f ca="1">VLOOKUP(Z$8,#REF!,3)</f>
        <v>29.75</v>
      </c>
      <c r="AA10" s="11">
        <f ca="1">VLOOKUP(AA$8,#REF!,3)</f>
        <v>29.75</v>
      </c>
      <c r="AB10" s="39">
        <f ca="1">VLOOKUP(AB$8,#REF!,3)</f>
        <v>29.75</v>
      </c>
      <c r="AC10" s="51">
        <f t="shared" ca="1" si="1"/>
        <v>28.25</v>
      </c>
      <c r="AD10" s="43">
        <v>7.4600000381469727</v>
      </c>
      <c r="AE10" s="42"/>
      <c r="AR10" s="42"/>
      <c r="AS10" s="42"/>
      <c r="AT10" s="42"/>
      <c r="AU10" s="42"/>
      <c r="AV10" s="42"/>
      <c r="AW10" s="42"/>
      <c r="AX10" s="42"/>
      <c r="AY10" s="42"/>
      <c r="AZ10" s="42">
        <v>28.25</v>
      </c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</row>
    <row r="11" spans="1:74" s="16" customFormat="1" ht="14.1" hidden="1" customHeight="1" x14ac:dyDescent="0.2">
      <c r="A11" s="8" t="s">
        <v>60</v>
      </c>
      <c r="B11" s="44">
        <f ca="1">VLOOKUP(B$8,#REF!,5)</f>
        <v>27.35</v>
      </c>
      <c r="C11" s="11">
        <f ca="1">VLOOKUP(C$8,#REF!,5)</f>
        <v>27.35</v>
      </c>
      <c r="D11" s="11">
        <f ca="1">VLOOKUP(D$8,#REF!,5)</f>
        <v>27.35</v>
      </c>
      <c r="E11" s="11">
        <f ca="1">VLOOKUP(E$8,#REF!,5)</f>
        <v>27.75</v>
      </c>
      <c r="F11" s="11">
        <f ca="1">VLOOKUP(F$8,#REF!,5)</f>
        <v>27.75</v>
      </c>
      <c r="G11" s="11">
        <f ca="1">VLOOKUP(G$8,#REF!,5)</f>
        <v>27.75</v>
      </c>
      <c r="H11" s="11">
        <f ca="1">VLOOKUP(H$8,#REF!,5)</f>
        <v>27.75</v>
      </c>
      <c r="I11" s="11">
        <f ca="1">VLOOKUP(I$8,#REF!,5)</f>
        <v>29.75</v>
      </c>
      <c r="J11" s="11">
        <f ca="1">VLOOKUP(J$8,#REF!,5)</f>
        <v>29.75</v>
      </c>
      <c r="K11" s="11">
        <f ca="1">VLOOKUP(K$8,#REF!,5)</f>
        <v>29.75</v>
      </c>
      <c r="L11" s="11">
        <f ca="1">VLOOKUP(L$8,#REF!,5)</f>
        <v>29.75</v>
      </c>
      <c r="M11" s="11">
        <f ca="1">VLOOKUP(M$8,#REF!,5)</f>
        <v>29.75</v>
      </c>
      <c r="N11" s="11">
        <f ca="1">VLOOKUP(N$8,#REF!,5)</f>
        <v>29.75</v>
      </c>
      <c r="O11" s="11">
        <f ca="1">VLOOKUP(O$8,#REF!,5)</f>
        <v>29.75</v>
      </c>
      <c r="P11" s="11">
        <f ca="1">VLOOKUP(P$8,#REF!,5)</f>
        <v>29.75</v>
      </c>
      <c r="Q11" s="11">
        <f ca="1">VLOOKUP(Q$8,#REF!,5)</f>
        <v>29.75</v>
      </c>
      <c r="R11" s="11">
        <f ca="1">VLOOKUP(R$8,#REF!,5)</f>
        <v>29.75</v>
      </c>
      <c r="S11" s="11">
        <f ca="1">VLOOKUP(S$8,#REF!,5)</f>
        <v>29.75</v>
      </c>
      <c r="T11" s="11">
        <f ca="1">VLOOKUP(T$8,#REF!,5)</f>
        <v>29.75</v>
      </c>
      <c r="U11" s="11">
        <f ca="1">VLOOKUP(U$8,#REF!,5)</f>
        <v>29.75</v>
      </c>
      <c r="V11" s="11">
        <f ca="1">VLOOKUP(V$8,#REF!,5)</f>
        <v>29.75</v>
      </c>
      <c r="W11" s="39">
        <f ca="1">VLOOKUP(W$8,#REF!,5)</f>
        <v>29.75</v>
      </c>
      <c r="X11" s="11">
        <f ca="1">VLOOKUP(X$8,#REF!,5)</f>
        <v>29.75</v>
      </c>
      <c r="Y11" s="11">
        <f ca="1">VLOOKUP(Y$8,#REF!,5)</f>
        <v>29.75</v>
      </c>
      <c r="Z11" s="11">
        <f ca="1">VLOOKUP(Z$8,#REF!,5)</f>
        <v>29.75</v>
      </c>
      <c r="AA11" s="11">
        <f ca="1">VLOOKUP(AA$8,#REF!,5)</f>
        <v>29.75</v>
      </c>
      <c r="AB11" s="39">
        <f ca="1">VLOOKUP(AB$8,#REF!,5)</f>
        <v>29.75</v>
      </c>
      <c r="AC11" s="51">
        <f t="shared" ca="1" si="1"/>
        <v>27.35</v>
      </c>
      <c r="AD11" s="43"/>
      <c r="AE11" s="42"/>
      <c r="AR11" s="42"/>
      <c r="AS11" s="42"/>
      <c r="AT11" s="42"/>
      <c r="AU11" s="42"/>
      <c r="AV11" s="42"/>
      <c r="AW11" s="42"/>
      <c r="AX11" s="42"/>
      <c r="AY11" s="42"/>
      <c r="AZ11" s="42">
        <v>27.35</v>
      </c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</row>
    <row r="12" spans="1:74" s="16" customFormat="1" ht="14.1" hidden="1" customHeight="1" x14ac:dyDescent="0.2">
      <c r="A12" s="8" t="s">
        <v>62</v>
      </c>
      <c r="B12" s="44">
        <f ca="1">VLOOKUP(B$8,#REF!,9)</f>
        <v>27.35</v>
      </c>
      <c r="C12" s="11">
        <f ca="1">VLOOKUP(C$8,#REF!,9)</f>
        <v>27.35</v>
      </c>
      <c r="D12" s="11">
        <f ca="1">VLOOKUP(D$8,#REF!,9)</f>
        <v>27.35</v>
      </c>
      <c r="E12" s="11">
        <f ca="1">VLOOKUP(E$8,#REF!,9)</f>
        <v>27.188000000000002</v>
      </c>
      <c r="F12" s="11">
        <f ca="1">VLOOKUP(F$8,#REF!,9)</f>
        <v>27.1875</v>
      </c>
      <c r="G12" s="11">
        <f ca="1">VLOOKUP(G$8,#REF!,9)</f>
        <v>27.1875</v>
      </c>
      <c r="H12" s="11">
        <f ca="1">VLOOKUP(H$8,#REF!,9)</f>
        <v>27.1875</v>
      </c>
      <c r="I12" s="11">
        <f ca="1">VLOOKUP(I$8,#REF!,9)</f>
        <v>24.9</v>
      </c>
      <c r="J12" s="11">
        <f ca="1">VLOOKUP(J$8,#REF!,9)</f>
        <v>24.9</v>
      </c>
      <c r="K12" s="11">
        <f ca="1">VLOOKUP(K$8,#REF!,9)</f>
        <v>20.174999237060501</v>
      </c>
      <c r="L12" s="11">
        <f ca="1">VLOOKUP(L$8,#REF!,9)</f>
        <v>20.174999237060501</v>
      </c>
      <c r="M12" s="11">
        <f ca="1">VLOOKUP(M$8,#REF!,9)</f>
        <v>20.174999237060501</v>
      </c>
      <c r="N12" s="11">
        <f ca="1">VLOOKUP(N$8,#REF!,9)</f>
        <v>20.174999237060501</v>
      </c>
      <c r="O12" s="11">
        <f ca="1">VLOOKUP(O$8,#REF!,9)</f>
        <v>20.174999237060501</v>
      </c>
      <c r="P12" s="11">
        <f ca="1">VLOOKUP(P$8,#REF!,9)</f>
        <v>20.174999237060501</v>
      </c>
      <c r="Q12" s="11">
        <f ca="1">VLOOKUP(Q$8,#REF!,9)</f>
        <v>20.174999237060501</v>
      </c>
      <c r="R12" s="11">
        <f ca="1">VLOOKUP(R$8,#REF!,9)</f>
        <v>20.174999237060501</v>
      </c>
      <c r="S12" s="11">
        <f ca="1">VLOOKUP(S$8,#REF!,9)</f>
        <v>20.174999237060501</v>
      </c>
      <c r="T12" s="11">
        <f ca="1">VLOOKUP(T$8,#REF!,9)</f>
        <v>20.174999237060501</v>
      </c>
      <c r="U12" s="11">
        <f ca="1">VLOOKUP(U$8,#REF!,9)</f>
        <v>20.174999237060501</v>
      </c>
      <c r="V12" s="11">
        <f ca="1">VLOOKUP(V$8,#REF!,9)</f>
        <v>20.174999237060501</v>
      </c>
      <c r="W12" s="39">
        <f ca="1">VLOOKUP(W$8,#REF!,9)</f>
        <v>20.174999237060501</v>
      </c>
      <c r="X12" s="11">
        <f ca="1">VLOOKUP(X$8,#REF!,9)</f>
        <v>20.174999237060501</v>
      </c>
      <c r="Y12" s="11">
        <f ca="1">VLOOKUP(Y$8,#REF!,9)</f>
        <v>20.174999237060501</v>
      </c>
      <c r="Z12" s="11">
        <f ca="1">VLOOKUP(Z$8,#REF!,9)</f>
        <v>20.174999237060501</v>
      </c>
      <c r="AA12" s="11">
        <f ca="1">VLOOKUP(AA$8,#REF!,9)</f>
        <v>20.174999237060501</v>
      </c>
      <c r="AB12" s="39">
        <f ca="1">VLOOKUP(AB$8,#REF!,9)</f>
        <v>20.174999237060501</v>
      </c>
      <c r="AC12" s="51">
        <f t="shared" ca="1" si="1"/>
        <v>27.35</v>
      </c>
      <c r="AD12" s="43"/>
      <c r="AE12" s="42"/>
      <c r="AR12" s="42"/>
      <c r="AS12" s="42"/>
      <c r="AT12" s="42"/>
      <c r="AU12" s="42"/>
      <c r="AV12" s="42"/>
      <c r="AW12" s="42"/>
      <c r="AX12" s="42"/>
      <c r="AY12" s="42"/>
      <c r="AZ12" s="42">
        <v>27.35</v>
      </c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</row>
    <row r="13" spans="1:74" s="16" customFormat="1" ht="14.1" hidden="1" customHeight="1" x14ac:dyDescent="0.2">
      <c r="A13" s="8" t="s">
        <v>61</v>
      </c>
      <c r="B13" s="44">
        <f ca="1">VLOOKUP(B$8,#REF!,6)</f>
        <v>27.41</v>
      </c>
      <c r="C13" s="11">
        <f ca="1">VLOOKUP(C$8,#REF!,6)</f>
        <v>27.41</v>
      </c>
      <c r="D13" s="11">
        <f ca="1">VLOOKUP(D$8,#REF!,6)</f>
        <v>27.41</v>
      </c>
      <c r="E13" s="11">
        <f ca="1">VLOOKUP(E$8,#REF!,6)</f>
        <v>28</v>
      </c>
      <c r="F13" s="11">
        <f ca="1">VLOOKUP(F$8,#REF!,6)</f>
        <v>28</v>
      </c>
      <c r="G13" s="11">
        <f ca="1">VLOOKUP(G$8,#REF!,6)</f>
        <v>28</v>
      </c>
      <c r="H13" s="11">
        <f ca="1">VLOOKUP(H$8,#REF!,6)</f>
        <v>28</v>
      </c>
      <c r="I13" s="11">
        <f ca="1">VLOOKUP(I$8,#REF!,6)</f>
        <v>29</v>
      </c>
      <c r="J13" s="11">
        <f ca="1">VLOOKUP(J$8,#REF!,6)</f>
        <v>29</v>
      </c>
      <c r="K13" s="11">
        <f ca="1">VLOOKUP(K$8,#REF!,6)</f>
        <v>29</v>
      </c>
      <c r="L13" s="11">
        <f ca="1">VLOOKUP(L$8,#REF!,6)</f>
        <v>29</v>
      </c>
      <c r="M13" s="11">
        <f ca="1">VLOOKUP(M$8,#REF!,6)</f>
        <v>29</v>
      </c>
      <c r="N13" s="11">
        <f ca="1">VLOOKUP(N$8,#REF!,6)</f>
        <v>29</v>
      </c>
      <c r="O13" s="11">
        <f ca="1">VLOOKUP(O$8,#REF!,6)</f>
        <v>29</v>
      </c>
      <c r="P13" s="11">
        <f ca="1">VLOOKUP(P$8,#REF!,6)</f>
        <v>29</v>
      </c>
      <c r="Q13" s="11">
        <f ca="1">VLOOKUP(Q$8,#REF!,6)</f>
        <v>29</v>
      </c>
      <c r="R13" s="11">
        <f ca="1">VLOOKUP(R$8,#REF!,6)</f>
        <v>29</v>
      </c>
      <c r="S13" s="11">
        <f ca="1">VLOOKUP(S$8,#REF!,6)</f>
        <v>29</v>
      </c>
      <c r="T13" s="11">
        <f ca="1">VLOOKUP(T$8,#REF!,6)</f>
        <v>29</v>
      </c>
      <c r="U13" s="11">
        <f ca="1">VLOOKUP(U$8,#REF!,6)</f>
        <v>29</v>
      </c>
      <c r="V13" s="11">
        <f ca="1">VLOOKUP(V$8,#REF!,6)</f>
        <v>29</v>
      </c>
      <c r="W13" s="39">
        <f ca="1">VLOOKUP(W$8,#REF!,6)</f>
        <v>29</v>
      </c>
      <c r="X13" s="11">
        <f ca="1">VLOOKUP(X$8,#REF!,6)</f>
        <v>29</v>
      </c>
      <c r="Y13" s="11">
        <f ca="1">VLOOKUP(Y$8,#REF!,6)</f>
        <v>29</v>
      </c>
      <c r="Z13" s="11">
        <f ca="1">VLOOKUP(Z$8,#REF!,6)</f>
        <v>29</v>
      </c>
      <c r="AA13" s="11">
        <f ca="1">VLOOKUP(AA$8,#REF!,6)</f>
        <v>29</v>
      </c>
      <c r="AB13" s="39">
        <f ca="1">VLOOKUP(AB$8,#REF!,6)</f>
        <v>29</v>
      </c>
      <c r="AC13" s="51">
        <f t="shared" ca="1" si="1"/>
        <v>27.41</v>
      </c>
      <c r="AD13" s="43"/>
      <c r="AE13" s="42"/>
      <c r="AR13" s="42"/>
      <c r="AS13" s="42"/>
      <c r="AT13" s="42"/>
      <c r="AU13" s="42"/>
      <c r="AV13" s="42"/>
      <c r="AW13" s="42"/>
      <c r="AX13" s="42"/>
      <c r="AY13" s="42"/>
      <c r="AZ13" s="42">
        <v>27.41</v>
      </c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</row>
    <row r="14" spans="1:74" s="16" customFormat="1" ht="14.1" hidden="1" customHeight="1" x14ac:dyDescent="0.2">
      <c r="A14" s="8" t="s">
        <v>59</v>
      </c>
      <c r="B14" s="44">
        <f ca="1">VLOOKUP(B$8,#REF!,2)</f>
        <v>27</v>
      </c>
      <c r="C14" s="11">
        <f ca="1">VLOOKUP(C$8,#REF!,2)</f>
        <v>27</v>
      </c>
      <c r="D14" s="11">
        <f ca="1">VLOOKUP(D$8,#REF!,2)</f>
        <v>27</v>
      </c>
      <c r="E14" s="11">
        <f ca="1">VLOOKUP(E$8,#REF!,2)</f>
        <v>27.25</v>
      </c>
      <c r="F14" s="11">
        <f ca="1">VLOOKUP(F$8,#REF!,2)</f>
        <v>27.25</v>
      </c>
      <c r="G14" s="11">
        <f ca="1">VLOOKUP(G$8,#REF!,2)</f>
        <v>27.25</v>
      </c>
      <c r="H14" s="11">
        <f ca="1">VLOOKUP(H$8,#REF!,2)</f>
        <v>27.25</v>
      </c>
      <c r="I14" s="11">
        <f ca="1">VLOOKUP(I$8,#REF!,2)</f>
        <v>27.75</v>
      </c>
      <c r="J14" s="11">
        <f ca="1">VLOOKUP(J$8,#REF!,2)</f>
        <v>27.75</v>
      </c>
      <c r="K14" s="11">
        <f ca="1">VLOOKUP(K$8,#REF!,2)</f>
        <v>27.75</v>
      </c>
      <c r="L14" s="11">
        <f ca="1">VLOOKUP(L$8,#REF!,2)</f>
        <v>27.75</v>
      </c>
      <c r="M14" s="11">
        <f ca="1">VLOOKUP(M$8,#REF!,2)</f>
        <v>27.75</v>
      </c>
      <c r="N14" s="11">
        <f ca="1">VLOOKUP(N$8,#REF!,2)</f>
        <v>27.75</v>
      </c>
      <c r="O14" s="11">
        <f ca="1">VLOOKUP(O$8,#REF!,2)</f>
        <v>27.75</v>
      </c>
      <c r="P14" s="11">
        <f ca="1">VLOOKUP(P$8,#REF!,2)</f>
        <v>27.75</v>
      </c>
      <c r="Q14" s="11">
        <f ca="1">VLOOKUP(Q$8,#REF!,2)</f>
        <v>27.75</v>
      </c>
      <c r="R14" s="11">
        <f ca="1">VLOOKUP(R$8,#REF!,2)</f>
        <v>27.75</v>
      </c>
      <c r="S14" s="11">
        <f ca="1">VLOOKUP(S$8,#REF!,2)</f>
        <v>27.75</v>
      </c>
      <c r="T14" s="11">
        <f ca="1">VLOOKUP(T$8,#REF!,2)</f>
        <v>27.75</v>
      </c>
      <c r="U14" s="11">
        <f ca="1">VLOOKUP(U$8,#REF!,2)</f>
        <v>27.75</v>
      </c>
      <c r="V14" s="11">
        <f ca="1">VLOOKUP(V$8,#REF!,2)</f>
        <v>27.75</v>
      </c>
      <c r="W14" s="39">
        <f ca="1">VLOOKUP(W$8,#REF!,2)</f>
        <v>27.75</v>
      </c>
      <c r="X14" s="11">
        <f ca="1">VLOOKUP(X$8,#REF!,2)</f>
        <v>27.75</v>
      </c>
      <c r="Y14" s="11">
        <f ca="1">VLOOKUP(Y$8,#REF!,2)</f>
        <v>27.75</v>
      </c>
      <c r="Z14" s="11">
        <f ca="1">VLOOKUP(Z$8,#REF!,2)</f>
        <v>27.75</v>
      </c>
      <c r="AA14" s="11">
        <f ca="1">VLOOKUP(AA$8,#REF!,2)</f>
        <v>27.75</v>
      </c>
      <c r="AB14" s="39">
        <f ca="1">VLOOKUP(AB$8,#REF!,2)</f>
        <v>27.75</v>
      </c>
      <c r="AC14" s="51">
        <f t="shared" ca="1" si="1"/>
        <v>27</v>
      </c>
      <c r="AD14" s="43"/>
      <c r="AE14" s="42"/>
      <c r="AR14" s="42"/>
      <c r="AS14" s="42"/>
      <c r="AT14" s="42"/>
      <c r="AU14" s="42"/>
      <c r="AV14" s="42"/>
      <c r="AW14" s="42"/>
      <c r="AX14" s="42"/>
      <c r="AY14" s="42"/>
      <c r="AZ14" s="42">
        <v>27</v>
      </c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</row>
    <row r="15" spans="1:74" ht="14.1" hidden="1" customHeight="1" x14ac:dyDescent="0.2">
      <c r="A15" s="8" t="s">
        <v>63</v>
      </c>
      <c r="B15" s="44">
        <f ca="1">VLOOKUP(B$8,#REF!,7)</f>
        <v>28</v>
      </c>
      <c r="C15" s="11">
        <f ca="1">VLOOKUP(C$8,#REF!,7)</f>
        <v>28</v>
      </c>
      <c r="D15" s="11">
        <f ca="1">VLOOKUP(D$8,#REF!,7)</f>
        <v>28</v>
      </c>
      <c r="E15" s="11">
        <f ca="1">VLOOKUP(E$8,#REF!,7)</f>
        <v>28.25</v>
      </c>
      <c r="F15" s="11">
        <f ca="1">VLOOKUP(F$8,#REF!,7)</f>
        <v>28.25</v>
      </c>
      <c r="G15" s="11">
        <f ca="1">VLOOKUP(G$8,#REF!,7)</f>
        <v>28.25</v>
      </c>
      <c r="H15" s="11">
        <f ca="1">VLOOKUP(H$8,#REF!,7)</f>
        <v>28.25</v>
      </c>
      <c r="I15" s="11">
        <f ca="1">VLOOKUP(I$8,#REF!,7)</f>
        <v>28.75</v>
      </c>
      <c r="J15" s="11">
        <f ca="1">VLOOKUP(J$8,#REF!,7)</f>
        <v>28.75</v>
      </c>
      <c r="K15" s="11">
        <f ca="1">VLOOKUP(K$8,#REF!,7)</f>
        <v>28.75</v>
      </c>
      <c r="L15" s="11">
        <f ca="1">VLOOKUP(L$8,#REF!,7)</f>
        <v>28.75</v>
      </c>
      <c r="M15" s="11">
        <f ca="1">VLOOKUP(M$8,#REF!,7)</f>
        <v>28.75</v>
      </c>
      <c r="N15" s="11">
        <f ca="1">VLOOKUP(N$8,#REF!,7)</f>
        <v>28.75</v>
      </c>
      <c r="O15" s="11">
        <f ca="1">VLOOKUP(O$8,#REF!,7)</f>
        <v>28.75</v>
      </c>
      <c r="P15" s="11">
        <f ca="1">VLOOKUP(P$8,#REF!,7)</f>
        <v>28.75</v>
      </c>
      <c r="Q15" s="11">
        <f ca="1">VLOOKUP(Q$8,#REF!,7)</f>
        <v>28.75</v>
      </c>
      <c r="R15" s="11">
        <f ca="1">VLOOKUP(R$8,#REF!,7)</f>
        <v>28.75</v>
      </c>
      <c r="S15" s="11">
        <f ca="1">VLOOKUP(S$8,#REF!,7)</f>
        <v>28.75</v>
      </c>
      <c r="T15" s="11">
        <f ca="1">VLOOKUP(T$8,#REF!,7)</f>
        <v>28.75</v>
      </c>
      <c r="U15" s="11">
        <f ca="1">VLOOKUP(U$8,#REF!,7)</f>
        <v>28.75</v>
      </c>
      <c r="V15" s="11">
        <f ca="1">VLOOKUP(V$8,#REF!,7)</f>
        <v>28.75</v>
      </c>
      <c r="W15" s="39">
        <f ca="1">VLOOKUP(W$8,#REF!,7)</f>
        <v>28.75</v>
      </c>
      <c r="X15" s="11">
        <f ca="1">VLOOKUP(X$8,#REF!,7)</f>
        <v>28.75</v>
      </c>
      <c r="Y15" s="11">
        <f ca="1">VLOOKUP(Y$8,#REF!,7)</f>
        <v>28.75</v>
      </c>
      <c r="Z15" s="11">
        <f ca="1">VLOOKUP(Z$8,#REF!,7)</f>
        <v>28.75</v>
      </c>
      <c r="AA15" s="11">
        <f ca="1">VLOOKUP(AA$8,#REF!,7)</f>
        <v>28.75</v>
      </c>
      <c r="AB15" s="39">
        <f ca="1">VLOOKUP(AB$8,#REF!,7)</f>
        <v>28.75</v>
      </c>
      <c r="AC15" s="51">
        <f t="shared" ca="1" si="1"/>
        <v>28</v>
      </c>
      <c r="AD15" s="39">
        <v>67.5</v>
      </c>
      <c r="AE15" s="40"/>
      <c r="AR15" s="40"/>
      <c r="AS15" s="40"/>
      <c r="AT15" s="40"/>
      <c r="AU15" s="40"/>
      <c r="AV15" s="40"/>
      <c r="AW15" s="40"/>
      <c r="AX15" s="40"/>
      <c r="AY15" s="40"/>
      <c r="AZ15" s="40">
        <v>28</v>
      </c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</row>
    <row r="16" spans="1:74" ht="14.1" customHeight="1" x14ac:dyDescent="0.2">
      <c r="A16" s="7"/>
      <c r="B16" s="44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39"/>
      <c r="X16" s="11"/>
      <c r="Y16" s="11"/>
      <c r="Z16" s="11"/>
      <c r="AA16" s="11"/>
      <c r="AB16" s="39"/>
      <c r="AC16" s="51"/>
      <c r="AD16" s="39"/>
      <c r="AE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</row>
    <row r="17" spans="1:74" s="16" customFormat="1" ht="14.1" customHeight="1" x14ac:dyDescent="0.2">
      <c r="A17" s="7" t="s">
        <v>56</v>
      </c>
      <c r="B17" s="7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43"/>
      <c r="X17" s="9"/>
      <c r="Y17" s="9"/>
      <c r="Z17" s="9"/>
      <c r="AA17" s="9"/>
      <c r="AB17" s="43"/>
      <c r="AC17" s="51"/>
      <c r="AD17" s="43"/>
      <c r="AE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</row>
    <row r="18" spans="1:74" s="16" customFormat="1" ht="14.1" customHeight="1" x14ac:dyDescent="0.2">
      <c r="A18" s="8" t="s">
        <v>56</v>
      </c>
      <c r="B18" s="71">
        <f ca="1">IF(ISNUMBER(VLOOKUP(B$8,#REF!,18,FALSE)),VLOOKUP(B$8,#REF!,18,FALSE),0)</f>
        <v>63.5</v>
      </c>
      <c r="C18" s="71">
        <f ca="1">IF(ISNUMBER(VLOOKUP(C$8,#REF!,18,FALSE)),VLOOKUP(C$8,#REF!,18,FALSE),0)</f>
        <v>56.5</v>
      </c>
      <c r="D18" s="71">
        <f ca="1">IF(ISNUMBER(VLOOKUP(D$8,#REF!,18,FALSE)),VLOOKUP(D$8,#REF!,18,FALSE),0)</f>
        <v>56.5</v>
      </c>
      <c r="E18" s="71">
        <f ca="1">IF(ISNUMBER(VLOOKUP(E$8,#REF!,18,FALSE)),VLOOKUP(E$8,#REF!,18,FALSE),0)</f>
        <v>56.5</v>
      </c>
      <c r="F18" s="71">
        <f ca="1">IF(ISNUMBER(VLOOKUP(F$8,#REF!,18,FALSE)),VLOOKUP(F$8,#REF!,18,FALSE),0)</f>
        <v>56.5</v>
      </c>
      <c r="G18" s="71">
        <f ca="1">IF(ISNUMBER(VLOOKUP(G$8,#REF!,18,FALSE)),VLOOKUP(G$8,#REF!,18,FALSE),0)</f>
        <v>56.5</v>
      </c>
      <c r="H18" s="71">
        <f ca="1">IF(ISNUMBER(VLOOKUP(H$8,#REF!,18,FALSE)),VLOOKUP(H$8,#REF!,18,FALSE),0)</f>
        <v>56.5</v>
      </c>
      <c r="I18" s="71">
        <f ca="1">IF(ISNUMBER(VLOOKUP(I$8,#REF!,18,FALSE)),VLOOKUP(I$8,#REF!,18,FALSE),0)</f>
        <v>56.249996185302734</v>
      </c>
      <c r="J18" s="71">
        <f ca="1">IF(ISNUMBER(VLOOKUP(J$8,#REF!,18,FALSE)),VLOOKUP(J$8,#REF!,18,FALSE),0)</f>
        <v>56.249996185302734</v>
      </c>
      <c r="K18" s="71">
        <f ca="1">IF(ISNUMBER(VLOOKUP(K$8,#REF!,18,FALSE)),VLOOKUP(K$8,#REF!,18,FALSE),0)</f>
        <v>56.249996185302734</v>
      </c>
      <c r="L18" s="71">
        <f ca="1">IF(ISNUMBER(VLOOKUP(L$8,#REF!,18,FALSE)),VLOOKUP(L$8,#REF!,18,FALSE),0)</f>
        <v>56.249996185302734</v>
      </c>
      <c r="M18" s="71">
        <f ca="1">IF(ISNUMBER(VLOOKUP(M$8,#REF!,18,FALSE)),VLOOKUP(M$8,#REF!,18,FALSE),0)</f>
        <v>56.249996185302734</v>
      </c>
      <c r="N18" s="71">
        <f ca="1">IF(ISNUMBER(VLOOKUP(N$8,#REF!,18,FALSE)),VLOOKUP(N$8,#REF!,18,FALSE),0)</f>
        <v>56.249996185302734</v>
      </c>
      <c r="O18" s="71">
        <f ca="1">IF(ISNUMBER(VLOOKUP(O$8,#REF!,18,FALSE)),VLOOKUP(O$8,#REF!,18,FALSE),0)</f>
        <v>56.249996185302734</v>
      </c>
      <c r="P18" s="71">
        <f ca="1">IF(ISNUMBER(VLOOKUP(P$8,#REF!,18,FALSE)),VLOOKUP(P$8,#REF!,18,FALSE),0)</f>
        <v>56.249996185302734</v>
      </c>
      <c r="Q18" s="71">
        <f ca="1">IF(ISNUMBER(VLOOKUP(Q$8,#REF!,18,FALSE)),VLOOKUP(Q$8,#REF!,18,FALSE),0)</f>
        <v>56.249996185302734</v>
      </c>
      <c r="R18" s="71">
        <f ca="1">IF(ISNUMBER(VLOOKUP(R$8,#REF!,18,FALSE)),VLOOKUP(R$8,#REF!,18,FALSE),0)</f>
        <v>56.249996185302734</v>
      </c>
      <c r="S18" s="71">
        <f ca="1">IF(ISNUMBER(VLOOKUP(S$8,#REF!,18,FALSE)),VLOOKUP(S$8,#REF!,18,FALSE),0)</f>
        <v>56.249996185302734</v>
      </c>
      <c r="T18" s="71">
        <f ca="1">IF(ISNUMBER(VLOOKUP(T$8,#REF!,18,FALSE)),VLOOKUP(T$8,#REF!,18,FALSE),0)</f>
        <v>56.249996185302734</v>
      </c>
      <c r="U18" s="71">
        <f ca="1">IF(ISNUMBER(VLOOKUP(U$8,#REF!,18,FALSE)),VLOOKUP(U$8,#REF!,18,FALSE),0)</f>
        <v>56.249996185302734</v>
      </c>
      <c r="V18" s="71">
        <f ca="1">IF(ISNUMBER(VLOOKUP(V$8,#REF!,18,FALSE)),VLOOKUP(V$8,#REF!,18,FALSE),0)</f>
        <v>56.249996185302734</v>
      </c>
      <c r="W18" s="71">
        <f ca="1">IF(ISNUMBER(VLOOKUP(W$8,#REF!,18,FALSE)),VLOOKUP(W$8,#REF!,18,FALSE),0)</f>
        <v>56.249996185302734</v>
      </c>
      <c r="X18" s="71">
        <f ca="1">IF(ISNUMBER(VLOOKUP(X$8,#REF!,18,FALSE)),VLOOKUP(X$8,#REF!,18,FALSE),0)</f>
        <v>0</v>
      </c>
      <c r="Y18" s="71">
        <f ca="1">IF(ISNUMBER(VLOOKUP(Y$8,#REF!,18,FALSE)),VLOOKUP(Y$8,#REF!,18,FALSE),0)</f>
        <v>0</v>
      </c>
      <c r="Z18" s="71">
        <f ca="1">IF(ISNUMBER(VLOOKUP(Z$8,#REF!,18,FALSE)),VLOOKUP(Z$8,#REF!,18,FALSE),0)</f>
        <v>0</v>
      </c>
      <c r="AA18" s="71">
        <f ca="1">IF(ISNUMBER(VLOOKUP(AA$8,#REF!,18,FALSE)),VLOOKUP(AA$8,#REF!,18,FALSE),0)</f>
        <v>0</v>
      </c>
      <c r="AB18" s="71">
        <f ca="1">IF(ISNUMBER(VLOOKUP(AB$8,#REF!,18,FALSE)),VLOOKUP(AB$8,#REF!,18,FALSE),0)</f>
        <v>0</v>
      </c>
      <c r="AC18" s="51">
        <f ca="1">AVERAGE(B18:H18)</f>
        <v>57.5</v>
      </c>
      <c r="AD18" s="43">
        <v>44</v>
      </c>
      <c r="AE18" s="42"/>
      <c r="AG18" s="71" t="str">
        <f ca="1">IF(ISNUMBER(VLOOKUP(AG$8,#REF!,18,FALSE)),VLOOKUP(AG$8,#REF!,18,FALSE),"")</f>
        <v/>
      </c>
      <c r="AR18" s="42"/>
      <c r="AS18" s="42"/>
      <c r="AT18" s="42"/>
      <c r="AU18" s="42"/>
      <c r="AV18" s="42"/>
      <c r="AW18" s="42"/>
      <c r="AX18" s="42"/>
      <c r="AY18" s="42"/>
      <c r="AZ18" s="42">
        <v>57.5</v>
      </c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</row>
    <row r="19" spans="1:74" s="16" customFormat="1" ht="14.1" customHeight="1" x14ac:dyDescent="0.2">
      <c r="A19" s="70"/>
      <c r="B19" s="7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43"/>
      <c r="X19" s="9"/>
      <c r="Y19" s="9"/>
      <c r="Z19" s="9"/>
      <c r="AA19" s="9"/>
      <c r="AB19" s="43"/>
      <c r="AC19" s="51"/>
      <c r="AD19" s="43"/>
      <c r="AE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</row>
    <row r="20" spans="1:74" ht="14.1" customHeight="1" x14ac:dyDescent="0.2">
      <c r="A20" s="7"/>
      <c r="B20" s="44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9"/>
      <c r="X20" s="11"/>
      <c r="Y20" s="11"/>
      <c r="Z20" s="11"/>
      <c r="AA20" s="11"/>
      <c r="AB20" s="39"/>
      <c r="AC20" s="51"/>
      <c r="AD20" s="39"/>
      <c r="AE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</row>
    <row r="21" spans="1:74" ht="14.1" customHeight="1" x14ac:dyDescent="0.2">
      <c r="A21" s="7"/>
      <c r="B21" s="44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39"/>
      <c r="X21" s="11"/>
      <c r="Y21" s="11"/>
      <c r="Z21" s="11"/>
      <c r="AA21" s="11"/>
      <c r="AB21" s="39"/>
      <c r="AC21" s="51"/>
      <c r="AD21" s="39"/>
      <c r="AE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</row>
    <row r="22" spans="1:74" ht="14.1" customHeight="1" x14ac:dyDescent="0.2">
      <c r="A22" s="7"/>
      <c r="B22" s="44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39"/>
      <c r="X22" s="11"/>
      <c r="Y22" s="11"/>
      <c r="Z22" s="11"/>
      <c r="AA22" s="11"/>
      <c r="AB22" s="39"/>
      <c r="AC22" s="51"/>
      <c r="AD22" s="39"/>
      <c r="AE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</row>
    <row r="23" spans="1:74" ht="14.1" customHeight="1" x14ac:dyDescent="0.2">
      <c r="A23" s="7"/>
      <c r="B23" s="44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39"/>
      <c r="X23" s="11"/>
      <c r="Y23" s="11"/>
      <c r="Z23" s="11"/>
      <c r="AA23" s="11"/>
      <c r="AB23" s="39"/>
      <c r="AC23" s="51"/>
      <c r="AD23" s="39"/>
      <c r="AE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</row>
    <row r="24" spans="1:74" ht="14.1" customHeight="1" x14ac:dyDescent="0.2">
      <c r="A24" s="7"/>
      <c r="B24" s="44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39"/>
      <c r="X24" s="11"/>
      <c r="Y24" s="11"/>
      <c r="Z24" s="11"/>
      <c r="AA24" s="11"/>
      <c r="AB24" s="39"/>
      <c r="AC24" s="51"/>
      <c r="AD24" s="39"/>
      <c r="AE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</row>
    <row r="25" spans="1:74" ht="14.1" customHeight="1" thickBot="1" x14ac:dyDescent="0.25">
      <c r="A25" s="12"/>
      <c r="B25" s="5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6"/>
      <c r="X25" s="45"/>
      <c r="Y25" s="45"/>
      <c r="Z25" s="45"/>
      <c r="AA25" s="45"/>
      <c r="AB25" s="46"/>
      <c r="AC25" s="55"/>
      <c r="AD25" s="46"/>
      <c r="AE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</row>
    <row r="26" spans="1:74" x14ac:dyDescent="0.2">
      <c r="A26" s="13"/>
    </row>
    <row r="27" spans="1:74" s="6" customFormat="1" ht="12" hidden="1" thickBot="1" x14ac:dyDescent="0.25">
      <c r="A27" s="14" t="s">
        <v>31</v>
      </c>
      <c r="K27" s="10"/>
      <c r="L27" s="10"/>
      <c r="W27" s="10"/>
      <c r="X27" s="10"/>
    </row>
    <row r="28" spans="1:74" s="16" customFormat="1" ht="14.1" hidden="1" customHeight="1" x14ac:dyDescent="0.2">
      <c r="A28" s="28" t="s">
        <v>57</v>
      </c>
      <c r="B28" s="47">
        <f t="shared" ref="B28:AC28" ca="1" si="2">B9-B47</f>
        <v>25.375000047683717</v>
      </c>
      <c r="C28" s="48">
        <f t="shared" ca="1" si="2"/>
        <v>25.375000047683717</v>
      </c>
      <c r="D28" s="48">
        <f t="shared" ca="1" si="2"/>
        <v>25.375000047683717</v>
      </c>
      <c r="E28" s="48">
        <f t="shared" ca="1" si="2"/>
        <v>24.575000047683716</v>
      </c>
      <c r="F28" s="48">
        <f t="shared" ca="1" si="2"/>
        <v>24.575000047683716</v>
      </c>
      <c r="G28" s="48">
        <f t="shared" ca="1" si="2"/>
        <v>24.575000047683716</v>
      </c>
      <c r="H28" s="48">
        <f t="shared" ca="1" si="2"/>
        <v>24.575000047683716</v>
      </c>
      <c r="I28" s="48">
        <f t="shared" ca="1" si="2"/>
        <v>26.075000047683716</v>
      </c>
      <c r="J28" s="48">
        <f t="shared" ca="1" si="2"/>
        <v>27.069999933242798</v>
      </c>
      <c r="K28" s="48">
        <f t="shared" ca="1" si="2"/>
        <v>27.069999933242798</v>
      </c>
      <c r="L28" s="48">
        <f t="shared" ca="1" si="2"/>
        <v>27.069999933242798</v>
      </c>
      <c r="M28" s="48">
        <f t="shared" ca="1" si="2"/>
        <v>27.069999933242798</v>
      </c>
      <c r="N28" s="48">
        <f t="shared" ca="1" si="2"/>
        <v>27.069999933242798</v>
      </c>
      <c r="O28" s="48">
        <f t="shared" ca="1" si="2"/>
        <v>27.069999933242798</v>
      </c>
      <c r="P28" s="48">
        <f t="shared" ca="1" si="2"/>
        <v>27.069999933242798</v>
      </c>
      <c r="Q28" s="48">
        <f t="shared" ca="1" si="2"/>
        <v>27.069999933242798</v>
      </c>
      <c r="R28" s="48">
        <f t="shared" ca="1" si="2"/>
        <v>27.069999933242798</v>
      </c>
      <c r="S28" s="48">
        <f t="shared" ca="1" si="2"/>
        <v>27.069999933242798</v>
      </c>
      <c r="T28" s="48">
        <f t="shared" ca="1" si="2"/>
        <v>27.069999933242798</v>
      </c>
      <c r="U28" s="48">
        <f t="shared" ca="1" si="2"/>
        <v>27.069999933242798</v>
      </c>
      <c r="V28" s="48">
        <f t="shared" ca="1" si="2"/>
        <v>27.069999933242798</v>
      </c>
      <c r="W28" s="11">
        <f t="shared" ca="1" si="2"/>
        <v>27.069999933242798</v>
      </c>
      <c r="X28" s="11">
        <f t="shared" ca="1" si="2"/>
        <v>27.069999933242798</v>
      </c>
      <c r="Y28" s="48">
        <f t="shared" ca="1" si="2"/>
        <v>27.069999933242798</v>
      </c>
      <c r="Z28" s="48">
        <f t="shared" ca="1" si="2"/>
        <v>27.069999933242798</v>
      </c>
      <c r="AA28" s="48">
        <f t="shared" ca="1" si="2"/>
        <v>27.069999933242798</v>
      </c>
      <c r="AB28" s="48">
        <f t="shared" ca="1" si="2"/>
        <v>27.069999933242798</v>
      </c>
      <c r="AC28" s="65">
        <f t="shared" ca="1" si="2"/>
        <v>1</v>
      </c>
      <c r="AD28" s="41"/>
      <c r="AE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</row>
    <row r="29" spans="1:74" s="16" customFormat="1" ht="14.1" hidden="1" customHeight="1" x14ac:dyDescent="0.2">
      <c r="A29" s="8" t="s">
        <v>58</v>
      </c>
      <c r="B29" s="44">
        <f t="shared" ref="B29:AC29" ca="1" si="3">B10-B48</f>
        <v>26.129999876022339</v>
      </c>
      <c r="C29" s="11">
        <f t="shared" ca="1" si="3"/>
        <v>26.129999876022339</v>
      </c>
      <c r="D29" s="11">
        <f t="shared" ca="1" si="3"/>
        <v>26.129999876022339</v>
      </c>
      <c r="E29" s="11">
        <f t="shared" ca="1" si="3"/>
        <v>25.879999876022339</v>
      </c>
      <c r="F29" s="11">
        <f t="shared" ca="1" si="3"/>
        <v>25.879999876022339</v>
      </c>
      <c r="G29" s="11">
        <f t="shared" ca="1" si="3"/>
        <v>25.879999876022339</v>
      </c>
      <c r="H29" s="11">
        <f t="shared" ca="1" si="3"/>
        <v>25.879999876022339</v>
      </c>
      <c r="I29" s="11">
        <f t="shared" ca="1" si="3"/>
        <v>27.629999876022339</v>
      </c>
      <c r="J29" s="11">
        <f t="shared" ca="1" si="3"/>
        <v>27.630000114440918</v>
      </c>
      <c r="K29" s="11">
        <f t="shared" ca="1" si="3"/>
        <v>27.630000114440918</v>
      </c>
      <c r="L29" s="11">
        <f t="shared" ca="1" si="3"/>
        <v>27.630000114440918</v>
      </c>
      <c r="M29" s="11">
        <f t="shared" ca="1" si="3"/>
        <v>27.630000114440918</v>
      </c>
      <c r="N29" s="11">
        <f t="shared" ca="1" si="3"/>
        <v>27.630000114440918</v>
      </c>
      <c r="O29" s="11">
        <f t="shared" ca="1" si="3"/>
        <v>27.630000114440918</v>
      </c>
      <c r="P29" s="11">
        <f t="shared" ca="1" si="3"/>
        <v>27.630000114440918</v>
      </c>
      <c r="Q29" s="11">
        <f t="shared" ca="1" si="3"/>
        <v>27.630000114440918</v>
      </c>
      <c r="R29" s="11">
        <f t="shared" ca="1" si="3"/>
        <v>27.630000114440918</v>
      </c>
      <c r="S29" s="11">
        <f t="shared" ca="1" si="3"/>
        <v>27.630000114440918</v>
      </c>
      <c r="T29" s="11">
        <f t="shared" ca="1" si="3"/>
        <v>27.630000114440918</v>
      </c>
      <c r="U29" s="11">
        <f t="shared" ca="1" si="3"/>
        <v>27.630000114440918</v>
      </c>
      <c r="V29" s="11">
        <f t="shared" ca="1" si="3"/>
        <v>27.630000114440918</v>
      </c>
      <c r="W29" s="11">
        <f t="shared" ca="1" si="3"/>
        <v>27.630000114440918</v>
      </c>
      <c r="X29" s="11">
        <f t="shared" ca="1" si="3"/>
        <v>27.630000114440918</v>
      </c>
      <c r="Y29" s="11">
        <f t="shared" ca="1" si="3"/>
        <v>27.630000114440918</v>
      </c>
      <c r="Z29" s="11">
        <f t="shared" ca="1" si="3"/>
        <v>27.630000114440918</v>
      </c>
      <c r="AA29" s="11">
        <f t="shared" ca="1" si="3"/>
        <v>27.630000114440918</v>
      </c>
      <c r="AB29" s="11">
        <f t="shared" ca="1" si="3"/>
        <v>27.630000114440918</v>
      </c>
      <c r="AC29" s="66">
        <f t="shared" ca="1" si="3"/>
        <v>-0.75</v>
      </c>
      <c r="AD29" s="43"/>
      <c r="AE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</row>
    <row r="30" spans="1:74" s="16" customFormat="1" ht="14.1" hidden="1" customHeight="1" x14ac:dyDescent="0.2">
      <c r="A30" s="8" t="s">
        <v>60</v>
      </c>
      <c r="B30" s="44">
        <f t="shared" ref="B30:AC30" ca="1" si="4">B11-B49</f>
        <v>25.659999942779542</v>
      </c>
      <c r="C30" s="11">
        <f t="shared" ca="1" si="4"/>
        <v>25.659999942779542</v>
      </c>
      <c r="D30" s="11">
        <f t="shared" ca="1" si="4"/>
        <v>25.659999942779542</v>
      </c>
      <c r="E30" s="11">
        <f t="shared" ca="1" si="4"/>
        <v>26.059999942779541</v>
      </c>
      <c r="F30" s="11">
        <f t="shared" ca="1" si="4"/>
        <v>26.059999942779541</v>
      </c>
      <c r="G30" s="11">
        <f t="shared" ca="1" si="4"/>
        <v>26.059999942779541</v>
      </c>
      <c r="H30" s="11">
        <f t="shared" ca="1" si="4"/>
        <v>26.059999942779541</v>
      </c>
      <c r="I30" s="11">
        <f t="shared" ca="1" si="4"/>
        <v>28.059999942779541</v>
      </c>
      <c r="J30" s="11">
        <f t="shared" ca="1" si="4"/>
        <v>28.059999942779541</v>
      </c>
      <c r="K30" s="11">
        <f t="shared" ca="1" si="4"/>
        <v>28.059999942779541</v>
      </c>
      <c r="L30" s="11">
        <f t="shared" ca="1" si="4"/>
        <v>28.059999942779541</v>
      </c>
      <c r="M30" s="11">
        <f t="shared" ca="1" si="4"/>
        <v>28.059999942779541</v>
      </c>
      <c r="N30" s="11">
        <f t="shared" ca="1" si="4"/>
        <v>28.059999942779541</v>
      </c>
      <c r="O30" s="11">
        <f t="shared" ca="1" si="4"/>
        <v>28.059999942779541</v>
      </c>
      <c r="P30" s="11">
        <f t="shared" ca="1" si="4"/>
        <v>28.059999942779541</v>
      </c>
      <c r="Q30" s="11">
        <f t="shared" ca="1" si="4"/>
        <v>28.059999942779541</v>
      </c>
      <c r="R30" s="11">
        <f t="shared" ca="1" si="4"/>
        <v>28.059999942779541</v>
      </c>
      <c r="S30" s="11">
        <f t="shared" ca="1" si="4"/>
        <v>28.059999942779541</v>
      </c>
      <c r="T30" s="11">
        <f t="shared" ca="1" si="4"/>
        <v>28.059999942779541</v>
      </c>
      <c r="U30" s="11">
        <f t="shared" ca="1" si="4"/>
        <v>28.059999942779541</v>
      </c>
      <c r="V30" s="11">
        <f t="shared" ca="1" si="4"/>
        <v>28.059999942779541</v>
      </c>
      <c r="W30" s="11">
        <f t="shared" ca="1" si="4"/>
        <v>28.059999942779541</v>
      </c>
      <c r="X30" s="11">
        <f t="shared" ca="1" si="4"/>
        <v>28.059999942779541</v>
      </c>
      <c r="Y30" s="11">
        <f t="shared" ca="1" si="4"/>
        <v>28.059999942779541</v>
      </c>
      <c r="Z30" s="11">
        <f t="shared" ca="1" si="4"/>
        <v>28.059999942779541</v>
      </c>
      <c r="AA30" s="11">
        <f t="shared" ca="1" si="4"/>
        <v>28.059999942779541</v>
      </c>
      <c r="AB30" s="11">
        <f t="shared" ca="1" si="4"/>
        <v>28.059999942779541</v>
      </c>
      <c r="AC30" s="66">
        <f t="shared" ca="1" si="4"/>
        <v>0.49000000000000199</v>
      </c>
      <c r="AD30" s="43"/>
      <c r="AE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</row>
    <row r="31" spans="1:74" s="16" customFormat="1" ht="14.1" hidden="1" customHeight="1" x14ac:dyDescent="0.2">
      <c r="A31" s="8" t="s">
        <v>62</v>
      </c>
      <c r="B31" s="44">
        <f t="shared" ref="B31:AC31" ca="1" si="5">B12-B50</f>
        <v>22.219999885559083</v>
      </c>
      <c r="C31" s="11">
        <f t="shared" ca="1" si="5"/>
        <v>22.219999885559083</v>
      </c>
      <c r="D31" s="11">
        <f t="shared" ca="1" si="5"/>
        <v>22.219999885559083</v>
      </c>
      <c r="E31" s="11">
        <f t="shared" ca="1" si="5"/>
        <v>22.057999885559084</v>
      </c>
      <c r="F31" s="11">
        <f t="shared" ca="1" si="5"/>
        <v>22.057499885559082</v>
      </c>
      <c r="G31" s="11">
        <f t="shared" ca="1" si="5"/>
        <v>22.057499885559082</v>
      </c>
      <c r="H31" s="11">
        <f t="shared" ca="1" si="5"/>
        <v>22.057499885559082</v>
      </c>
      <c r="I31" s="11">
        <f t="shared" ca="1" si="5"/>
        <v>19.769999885559081</v>
      </c>
      <c r="J31" s="11">
        <f t="shared" ca="1" si="5"/>
        <v>18.769999885559081</v>
      </c>
      <c r="K31" s="11">
        <f t="shared" ca="1" si="5"/>
        <v>14.044999122619583</v>
      </c>
      <c r="L31" s="11">
        <f t="shared" ca="1" si="5"/>
        <v>14.044999122619583</v>
      </c>
      <c r="M31" s="11">
        <f t="shared" ca="1" si="5"/>
        <v>14.044999122619583</v>
      </c>
      <c r="N31" s="11">
        <f t="shared" ca="1" si="5"/>
        <v>14.044999122619583</v>
      </c>
      <c r="O31" s="11">
        <f t="shared" ca="1" si="5"/>
        <v>14.044999122619583</v>
      </c>
      <c r="P31" s="11">
        <f t="shared" ca="1" si="5"/>
        <v>14.044999122619583</v>
      </c>
      <c r="Q31" s="11">
        <f t="shared" ca="1" si="5"/>
        <v>14.044999122619583</v>
      </c>
      <c r="R31" s="11">
        <f t="shared" ca="1" si="5"/>
        <v>14.044999122619583</v>
      </c>
      <c r="S31" s="11">
        <f t="shared" ca="1" si="5"/>
        <v>14.044999122619583</v>
      </c>
      <c r="T31" s="11">
        <f t="shared" ca="1" si="5"/>
        <v>14.044999122619583</v>
      </c>
      <c r="U31" s="11">
        <f t="shared" ca="1" si="5"/>
        <v>14.044999122619583</v>
      </c>
      <c r="V31" s="11">
        <f t="shared" ca="1" si="5"/>
        <v>14.044999122619583</v>
      </c>
      <c r="W31" s="11">
        <f t="shared" ca="1" si="5"/>
        <v>14.044999122619583</v>
      </c>
      <c r="X31" s="11">
        <f t="shared" ca="1" si="5"/>
        <v>14.044999122619583</v>
      </c>
      <c r="Y31" s="11">
        <f t="shared" ca="1" si="5"/>
        <v>14.044999122619583</v>
      </c>
      <c r="Z31" s="11">
        <f t="shared" ca="1" si="5"/>
        <v>14.044999122619583</v>
      </c>
      <c r="AA31" s="11">
        <f t="shared" ca="1" si="5"/>
        <v>14.044999122619583</v>
      </c>
      <c r="AB31" s="11">
        <f t="shared" ca="1" si="5"/>
        <v>14.044999122619583</v>
      </c>
      <c r="AC31" s="66">
        <f t="shared" ca="1" si="5"/>
        <v>0.49000000000000199</v>
      </c>
      <c r="AD31" s="43"/>
      <c r="AE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</row>
    <row r="32" spans="1:74" s="16" customFormat="1" ht="14.1" hidden="1" customHeight="1" x14ac:dyDescent="0.2">
      <c r="A32" s="8" t="s">
        <v>61</v>
      </c>
      <c r="B32" s="44">
        <f t="shared" ref="B32:AC32" ca="1" si="6">B13-B51</f>
        <v>25.610000762939453</v>
      </c>
      <c r="C32" s="11">
        <f t="shared" ca="1" si="6"/>
        <v>25.610000762939453</v>
      </c>
      <c r="D32" s="11">
        <f t="shared" ca="1" si="6"/>
        <v>25.610000762939453</v>
      </c>
      <c r="E32" s="11">
        <f t="shared" ca="1" si="6"/>
        <v>26.200000762939453</v>
      </c>
      <c r="F32" s="11">
        <f t="shared" ca="1" si="6"/>
        <v>26.200000762939453</v>
      </c>
      <c r="G32" s="11">
        <f t="shared" ca="1" si="6"/>
        <v>26.200000762939453</v>
      </c>
      <c r="H32" s="11">
        <f t="shared" ca="1" si="6"/>
        <v>26.200000762939453</v>
      </c>
      <c r="I32" s="11">
        <f t="shared" ca="1" si="6"/>
        <v>27.200000762939453</v>
      </c>
      <c r="J32" s="11">
        <f t="shared" ca="1" si="6"/>
        <v>27.200000762939453</v>
      </c>
      <c r="K32" s="11">
        <f t="shared" ca="1" si="6"/>
        <v>27.200000762939453</v>
      </c>
      <c r="L32" s="11">
        <f t="shared" ca="1" si="6"/>
        <v>27.200000762939453</v>
      </c>
      <c r="M32" s="11">
        <f t="shared" ca="1" si="6"/>
        <v>27.200000762939453</v>
      </c>
      <c r="N32" s="11">
        <f t="shared" ca="1" si="6"/>
        <v>27.200000762939453</v>
      </c>
      <c r="O32" s="11">
        <f t="shared" ca="1" si="6"/>
        <v>27.200000762939453</v>
      </c>
      <c r="P32" s="11">
        <f t="shared" ca="1" si="6"/>
        <v>27.200000762939453</v>
      </c>
      <c r="Q32" s="11">
        <f t="shared" ca="1" si="6"/>
        <v>27.200000762939453</v>
      </c>
      <c r="R32" s="11">
        <f t="shared" ca="1" si="6"/>
        <v>27.200000762939453</v>
      </c>
      <c r="S32" s="11">
        <f t="shared" ca="1" si="6"/>
        <v>27.200000762939453</v>
      </c>
      <c r="T32" s="11">
        <f t="shared" ca="1" si="6"/>
        <v>27.200000762939453</v>
      </c>
      <c r="U32" s="11">
        <f t="shared" ca="1" si="6"/>
        <v>27.200000762939453</v>
      </c>
      <c r="V32" s="11">
        <f t="shared" ca="1" si="6"/>
        <v>27.200000762939453</v>
      </c>
      <c r="W32" s="11">
        <f t="shared" ca="1" si="6"/>
        <v>27.200000762939453</v>
      </c>
      <c r="X32" s="11">
        <f t="shared" ca="1" si="6"/>
        <v>27.200000762939453</v>
      </c>
      <c r="Y32" s="11">
        <f t="shared" ca="1" si="6"/>
        <v>27.200000762939453</v>
      </c>
      <c r="Z32" s="11">
        <f t="shared" ca="1" si="6"/>
        <v>27.200000762939453</v>
      </c>
      <c r="AA32" s="11">
        <f t="shared" ca="1" si="6"/>
        <v>27.200000762939453</v>
      </c>
      <c r="AB32" s="11">
        <f t="shared" ca="1" si="6"/>
        <v>27.200000762939453</v>
      </c>
      <c r="AC32" s="66">
        <f t="shared" ca="1" si="6"/>
        <v>0.44999999999999929</v>
      </c>
      <c r="AD32" s="43"/>
      <c r="AE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3" spans="1:74" ht="14.1" hidden="1" customHeight="1" x14ac:dyDescent="0.2">
      <c r="A33" s="33" t="s">
        <v>59</v>
      </c>
      <c r="B33" s="54">
        <f t="shared" ref="B33:AC33" ca="1" si="7">B14-B52</f>
        <v>26.499999523162842</v>
      </c>
      <c r="C33" s="45">
        <f t="shared" ca="1" si="7"/>
        <v>26.499999523162842</v>
      </c>
      <c r="D33" s="45">
        <f t="shared" ca="1" si="7"/>
        <v>26.499999523162842</v>
      </c>
      <c r="E33" s="45">
        <f t="shared" ca="1" si="7"/>
        <v>26.749999523162842</v>
      </c>
      <c r="F33" s="45">
        <f t="shared" ca="1" si="7"/>
        <v>26.749999523162842</v>
      </c>
      <c r="G33" s="45">
        <f t="shared" ca="1" si="7"/>
        <v>26.749999523162842</v>
      </c>
      <c r="H33" s="45">
        <f t="shared" ca="1" si="7"/>
        <v>26.749999523162842</v>
      </c>
      <c r="I33" s="45">
        <f t="shared" ca="1" si="7"/>
        <v>27.249999523162842</v>
      </c>
      <c r="J33" s="45">
        <f t="shared" ca="1" si="7"/>
        <v>25.75</v>
      </c>
      <c r="K33" s="45">
        <f t="shared" ca="1" si="7"/>
        <v>25.75</v>
      </c>
      <c r="L33" s="45">
        <f t="shared" ca="1" si="7"/>
        <v>25.75</v>
      </c>
      <c r="M33" s="45">
        <f t="shared" ca="1" si="7"/>
        <v>25.75</v>
      </c>
      <c r="N33" s="45">
        <f t="shared" ca="1" si="7"/>
        <v>25.75</v>
      </c>
      <c r="O33" s="45">
        <f t="shared" ca="1" si="7"/>
        <v>25.75</v>
      </c>
      <c r="P33" s="45">
        <f t="shared" ca="1" si="7"/>
        <v>25.75</v>
      </c>
      <c r="Q33" s="45">
        <f t="shared" ca="1" si="7"/>
        <v>25.75</v>
      </c>
      <c r="R33" s="45">
        <f t="shared" ca="1" si="7"/>
        <v>25.75</v>
      </c>
      <c r="S33" s="45">
        <f t="shared" ca="1" si="7"/>
        <v>25.75</v>
      </c>
      <c r="T33" s="45">
        <f t="shared" ca="1" si="7"/>
        <v>25.75</v>
      </c>
      <c r="U33" s="45">
        <f t="shared" ca="1" si="7"/>
        <v>25.75</v>
      </c>
      <c r="V33" s="45">
        <f t="shared" ca="1" si="7"/>
        <v>25.75</v>
      </c>
      <c r="W33" s="45">
        <f t="shared" ca="1" si="7"/>
        <v>25.75</v>
      </c>
      <c r="X33" s="45">
        <f t="shared" ca="1" si="7"/>
        <v>25.75</v>
      </c>
      <c r="Y33" s="45">
        <f t="shared" ca="1" si="7"/>
        <v>25.75</v>
      </c>
      <c r="Z33" s="45">
        <f t="shared" ca="1" si="7"/>
        <v>25.75</v>
      </c>
      <c r="AA33" s="45">
        <f t="shared" ca="1" si="7"/>
        <v>25.75</v>
      </c>
      <c r="AB33" s="45">
        <f t="shared" ca="1" si="7"/>
        <v>25.75</v>
      </c>
      <c r="AC33" s="67">
        <f t="shared" ca="1" si="7"/>
        <v>-0.35000000000000142</v>
      </c>
      <c r="AD33" s="39"/>
      <c r="AE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pans="1:74" ht="14.1" hidden="1" customHeight="1" x14ac:dyDescent="0.2">
      <c r="A34" s="8" t="s">
        <v>63</v>
      </c>
      <c r="B34" s="47">
        <f t="shared" ref="B34:AB34" ca="1" si="8">B15-B53</f>
        <v>-11</v>
      </c>
      <c r="C34" s="48">
        <f t="shared" ca="1" si="8"/>
        <v>-11</v>
      </c>
      <c r="D34" s="48">
        <f t="shared" ca="1" si="8"/>
        <v>-11</v>
      </c>
      <c r="E34" s="48">
        <f t="shared" ca="1" si="8"/>
        <v>-9.75</v>
      </c>
      <c r="F34" s="48">
        <f t="shared" ca="1" si="8"/>
        <v>-9.75</v>
      </c>
      <c r="G34" s="48">
        <f t="shared" ca="1" si="8"/>
        <v>-9.75</v>
      </c>
      <c r="H34" s="48">
        <f t="shared" ca="1" si="8"/>
        <v>-9.75</v>
      </c>
      <c r="I34" s="48">
        <f t="shared" ca="1" si="8"/>
        <v>-9.25</v>
      </c>
      <c r="J34" s="48">
        <f t="shared" ca="1" si="8"/>
        <v>-11.5</v>
      </c>
      <c r="K34" s="48">
        <f t="shared" ca="1" si="8"/>
        <v>-11.5</v>
      </c>
      <c r="L34" s="48">
        <f t="shared" ca="1" si="8"/>
        <v>-11.5</v>
      </c>
      <c r="M34" s="48">
        <f t="shared" ca="1" si="8"/>
        <v>-11.5</v>
      </c>
      <c r="N34" s="48">
        <f t="shared" ca="1" si="8"/>
        <v>-11.5</v>
      </c>
      <c r="O34" s="48">
        <f t="shared" ca="1" si="8"/>
        <v>-11.5</v>
      </c>
      <c r="P34" s="48">
        <f t="shared" ca="1" si="8"/>
        <v>-11.5</v>
      </c>
      <c r="Q34" s="48">
        <f t="shared" ca="1" si="8"/>
        <v>-11.5</v>
      </c>
      <c r="R34" s="48">
        <f t="shared" ca="1" si="8"/>
        <v>-11.5</v>
      </c>
      <c r="S34" s="48">
        <f t="shared" ca="1" si="8"/>
        <v>-11.5</v>
      </c>
      <c r="T34" s="48">
        <f t="shared" ca="1" si="8"/>
        <v>-11.5</v>
      </c>
      <c r="U34" s="48">
        <f t="shared" ca="1" si="8"/>
        <v>-11.5</v>
      </c>
      <c r="V34" s="48">
        <f t="shared" ca="1" si="8"/>
        <v>-11.5</v>
      </c>
      <c r="W34" s="11">
        <f t="shared" ca="1" si="8"/>
        <v>-11.5</v>
      </c>
      <c r="X34" s="11">
        <f t="shared" ca="1" si="8"/>
        <v>-11.5</v>
      </c>
      <c r="Y34" s="48">
        <f t="shared" ca="1" si="8"/>
        <v>-11.5</v>
      </c>
      <c r="Z34" s="48">
        <f t="shared" ca="1" si="8"/>
        <v>-11.5</v>
      </c>
      <c r="AA34" s="48">
        <f t="shared" ca="1" si="8"/>
        <v>-11.5</v>
      </c>
      <c r="AB34" s="48">
        <f t="shared" ca="1" si="8"/>
        <v>-11.5</v>
      </c>
      <c r="AC34" s="66">
        <v>0</v>
      </c>
      <c r="AD34" s="39"/>
      <c r="AE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pans="1:74" ht="14.1" hidden="1" customHeight="1" x14ac:dyDescent="0.2">
      <c r="A35" s="7"/>
      <c r="B35" s="44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66"/>
      <c r="AD35" s="39"/>
      <c r="AE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</row>
    <row r="36" spans="1:74" ht="14.1" hidden="1" customHeight="1" x14ac:dyDescent="0.2">
      <c r="A36" s="7" t="s">
        <v>56</v>
      </c>
      <c r="B36" s="44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66"/>
      <c r="AD36" s="39"/>
      <c r="AE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pans="1:74" ht="14.1" hidden="1" customHeight="1" x14ac:dyDescent="0.2">
      <c r="A37" s="8" t="s">
        <v>56</v>
      </c>
      <c r="B37" s="44">
        <f t="shared" ref="B37:AC37" ca="1" si="9">B18-B56</f>
        <v>29.5</v>
      </c>
      <c r="C37" s="11">
        <f t="shared" ca="1" si="9"/>
        <v>24</v>
      </c>
      <c r="D37" s="11">
        <f t="shared" ca="1" si="9"/>
        <v>24</v>
      </c>
      <c r="E37" s="11">
        <f t="shared" ca="1" si="9"/>
        <v>23.1</v>
      </c>
      <c r="F37" s="11">
        <f t="shared" ca="1" si="9"/>
        <v>23.1</v>
      </c>
      <c r="G37" s="11">
        <f t="shared" ca="1" si="9"/>
        <v>23.1</v>
      </c>
      <c r="H37" s="11">
        <f t="shared" ca="1" si="9"/>
        <v>23.1</v>
      </c>
      <c r="I37" s="11">
        <f t="shared" ca="1" si="9"/>
        <v>22.849996185302736</v>
      </c>
      <c r="J37" s="11">
        <f t="shared" ca="1" si="9"/>
        <v>22.249996185302734</v>
      </c>
      <c r="K37" s="11">
        <f t="shared" ca="1" si="9"/>
        <v>22.249996185302734</v>
      </c>
      <c r="L37" s="11">
        <f t="shared" ca="1" si="9"/>
        <v>22.249996185302734</v>
      </c>
      <c r="M37" s="11">
        <f t="shared" ca="1" si="9"/>
        <v>22.249996185302734</v>
      </c>
      <c r="N37" s="11">
        <f t="shared" ca="1" si="9"/>
        <v>22.249996185302734</v>
      </c>
      <c r="O37" s="11">
        <f t="shared" ca="1" si="9"/>
        <v>22.249996185302734</v>
      </c>
      <c r="P37" s="11">
        <f t="shared" ca="1" si="9"/>
        <v>22.249996185302734</v>
      </c>
      <c r="Q37" s="11">
        <f t="shared" ca="1" si="9"/>
        <v>22.249996185302734</v>
      </c>
      <c r="R37" s="11">
        <f t="shared" ca="1" si="9"/>
        <v>22.249996185302734</v>
      </c>
      <c r="S37" s="11">
        <f t="shared" ca="1" si="9"/>
        <v>22.249996185302734</v>
      </c>
      <c r="T37" s="11">
        <f t="shared" ca="1" si="9"/>
        <v>22.249996185302734</v>
      </c>
      <c r="U37" s="11">
        <f t="shared" ca="1" si="9"/>
        <v>22.249996185302734</v>
      </c>
      <c r="V37" s="11">
        <f t="shared" ca="1" si="9"/>
        <v>22.249996185302734</v>
      </c>
      <c r="W37" s="11">
        <f t="shared" ca="1" si="9"/>
        <v>22.249996185302734</v>
      </c>
      <c r="X37" s="11">
        <f t="shared" ca="1" si="9"/>
        <v>-34</v>
      </c>
      <c r="Y37" s="11">
        <f t="shared" ca="1" si="9"/>
        <v>-34</v>
      </c>
      <c r="Z37" s="11">
        <f t="shared" ca="1" si="9"/>
        <v>-34</v>
      </c>
      <c r="AA37" s="11">
        <f t="shared" ca="1" si="9"/>
        <v>-34</v>
      </c>
      <c r="AB37" s="11">
        <f t="shared" ca="1" si="9"/>
        <v>-34</v>
      </c>
      <c r="AC37" s="66">
        <f t="shared" ca="1" si="9"/>
        <v>-6.1875</v>
      </c>
      <c r="AD37" s="39"/>
      <c r="AE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pans="1:74" ht="14.1" hidden="1" customHeight="1" x14ac:dyDescent="0.2">
      <c r="A38" s="70"/>
      <c r="B38" s="44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66"/>
      <c r="AD38" s="39"/>
      <c r="AE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</row>
    <row r="39" spans="1:74" ht="14.1" customHeight="1" x14ac:dyDescent="0.2">
      <c r="A39" s="7"/>
      <c r="B39" s="44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66"/>
      <c r="AD39" s="39"/>
      <c r="AE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</row>
    <row r="40" spans="1:74" ht="14.1" customHeight="1" x14ac:dyDescent="0.2">
      <c r="A40" s="7"/>
      <c r="B40" s="44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66"/>
      <c r="AD40" s="39"/>
      <c r="AE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</row>
    <row r="41" spans="1:74" ht="14.1" customHeight="1" x14ac:dyDescent="0.2">
      <c r="A41" s="7"/>
      <c r="B41" s="44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66"/>
      <c r="AD41" s="39"/>
      <c r="AE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</row>
    <row r="42" spans="1:74" ht="14.1" customHeight="1" x14ac:dyDescent="0.2">
      <c r="A42" s="7"/>
      <c r="B42" s="44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66"/>
      <c r="AD42" s="39"/>
      <c r="AE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</row>
    <row r="43" spans="1:74" ht="14.1" customHeight="1" x14ac:dyDescent="0.2">
      <c r="A43" s="7"/>
      <c r="B43" s="44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66"/>
      <c r="AD43" s="39"/>
      <c r="AE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</row>
    <row r="44" spans="1:74" ht="14.1" customHeight="1" thickBot="1" x14ac:dyDescent="0.25">
      <c r="A44" s="12"/>
      <c r="B44" s="54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67"/>
      <c r="AD44" s="46"/>
      <c r="AE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</row>
    <row r="45" spans="1:74" ht="20.25" customHeight="1" x14ac:dyDescent="0.2">
      <c r="A45" s="15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9"/>
      <c r="AD45" s="11"/>
      <c r="AE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</row>
    <row r="46" spans="1:74" ht="12.75" hidden="1" customHeight="1" thickBot="1" x14ac:dyDescent="0.25">
      <c r="A46" s="5">
        <f ca="1">'Power Price'!A46</f>
        <v>37183</v>
      </c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</row>
    <row r="47" spans="1:74" s="16" customFormat="1" ht="14.1" hidden="1" customHeight="1" x14ac:dyDescent="0.2">
      <c r="A47" s="57" t="s">
        <v>15</v>
      </c>
      <c r="B47" s="58">
        <v>2.9249999523162842</v>
      </c>
      <c r="C47" s="59">
        <v>2.9249999523162842</v>
      </c>
      <c r="D47" s="59">
        <v>2.9249999523162842</v>
      </c>
      <c r="E47" s="59">
        <v>2.9249999523162842</v>
      </c>
      <c r="F47" s="59">
        <v>2.9249999523162842</v>
      </c>
      <c r="G47" s="59">
        <v>2.9249999523162842</v>
      </c>
      <c r="H47" s="59">
        <v>2.9249999523162842</v>
      </c>
      <c r="I47" s="59">
        <v>2.9249999523162842</v>
      </c>
      <c r="J47" s="59">
        <v>1.9300000667572021</v>
      </c>
      <c r="K47" s="11">
        <v>1.9300000667572021</v>
      </c>
      <c r="L47" s="11">
        <v>1.9300000667572021</v>
      </c>
      <c r="M47" s="11">
        <v>1.9300000667572021</v>
      </c>
      <c r="N47" s="11">
        <v>1.9300000667572021</v>
      </c>
      <c r="O47" s="11">
        <v>1.9300000667572021</v>
      </c>
      <c r="P47" s="11">
        <v>1.9300000667572021</v>
      </c>
      <c r="Q47" s="11">
        <v>1.9300000667572021</v>
      </c>
      <c r="R47" s="11">
        <v>1.9300000667572021</v>
      </c>
      <c r="S47" s="11">
        <v>1.9300000667572021</v>
      </c>
      <c r="T47" s="11">
        <v>1.9300000667572021</v>
      </c>
      <c r="U47" s="11">
        <v>1.9300000667572021</v>
      </c>
      <c r="V47" s="11">
        <v>1.9300000667572021</v>
      </c>
      <c r="W47" s="39">
        <v>1.9300000667572021</v>
      </c>
      <c r="X47" s="40">
        <v>1.9300000667572021</v>
      </c>
      <c r="Y47" s="40">
        <v>1.9300000667572021</v>
      </c>
      <c r="Z47" s="40">
        <v>1.9300000667572021</v>
      </c>
      <c r="AA47" s="40">
        <v>1.9300000667572021</v>
      </c>
      <c r="AB47" s="40">
        <v>1.9300000667572021</v>
      </c>
      <c r="AC47" s="50">
        <v>27.3</v>
      </c>
      <c r="AD47" s="41">
        <v>14.369999885559082</v>
      </c>
      <c r="AE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</row>
    <row r="48" spans="1:74" s="16" customFormat="1" ht="14.1" hidden="1" customHeight="1" x14ac:dyDescent="0.2">
      <c r="A48" s="60" t="s">
        <v>19</v>
      </c>
      <c r="B48" s="61">
        <v>2.1200001239776611</v>
      </c>
      <c r="C48" s="11">
        <v>2.1200001239776611</v>
      </c>
      <c r="D48" s="11">
        <v>2.1200001239776611</v>
      </c>
      <c r="E48" s="11">
        <v>2.1200001239776611</v>
      </c>
      <c r="F48" s="11">
        <v>2.1200001239776611</v>
      </c>
      <c r="G48" s="11">
        <v>2.1200001239776611</v>
      </c>
      <c r="H48" s="11">
        <v>2.1200001239776611</v>
      </c>
      <c r="I48" s="11">
        <v>2.1200001239776611</v>
      </c>
      <c r="J48" s="11">
        <v>2.119999885559082</v>
      </c>
      <c r="K48" s="11">
        <v>2.119999885559082</v>
      </c>
      <c r="L48" s="11">
        <v>2.119999885559082</v>
      </c>
      <c r="M48" s="11">
        <v>2.119999885559082</v>
      </c>
      <c r="N48" s="11">
        <v>2.119999885559082</v>
      </c>
      <c r="O48" s="11">
        <v>2.119999885559082</v>
      </c>
      <c r="P48" s="11">
        <v>2.119999885559082</v>
      </c>
      <c r="Q48" s="11">
        <v>2.119999885559082</v>
      </c>
      <c r="R48" s="11">
        <v>2.119999885559082</v>
      </c>
      <c r="S48" s="11">
        <v>2.119999885559082</v>
      </c>
      <c r="T48" s="11">
        <v>2.119999885559082</v>
      </c>
      <c r="U48" s="11">
        <v>2.119999885559082</v>
      </c>
      <c r="V48" s="11">
        <v>2.119999885559082</v>
      </c>
      <c r="W48" s="39">
        <v>2.119999885559082</v>
      </c>
      <c r="X48" s="40">
        <v>2.119999885559082</v>
      </c>
      <c r="Y48" s="40">
        <v>2.119999885559082</v>
      </c>
      <c r="Z48" s="40">
        <v>2.119999885559082</v>
      </c>
      <c r="AA48" s="40">
        <v>2.119999885559082</v>
      </c>
      <c r="AB48" s="40">
        <v>2.119999885559082</v>
      </c>
      <c r="AC48" s="51">
        <v>29</v>
      </c>
      <c r="AD48" s="43">
        <v>7.4600000381469727</v>
      </c>
      <c r="AE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</row>
    <row r="49" spans="1:74" ht="14.1" hidden="1" customHeight="1" x14ac:dyDescent="0.2">
      <c r="A49" s="60" t="s">
        <v>12</v>
      </c>
      <c r="B49" s="61">
        <v>1.690000057220459</v>
      </c>
      <c r="C49" s="11">
        <v>1.690000057220459</v>
      </c>
      <c r="D49" s="11">
        <v>1.690000057220459</v>
      </c>
      <c r="E49" s="11">
        <v>1.690000057220459</v>
      </c>
      <c r="F49" s="11">
        <v>1.690000057220459</v>
      </c>
      <c r="G49" s="11">
        <v>1.690000057220459</v>
      </c>
      <c r="H49" s="11">
        <v>1.690000057220459</v>
      </c>
      <c r="I49" s="11">
        <v>1.690000057220459</v>
      </c>
      <c r="J49" s="11">
        <v>1.690000057220459</v>
      </c>
      <c r="K49" s="11">
        <v>1.690000057220459</v>
      </c>
      <c r="L49" s="11">
        <v>1.690000057220459</v>
      </c>
      <c r="M49" s="11">
        <v>1.690000057220459</v>
      </c>
      <c r="N49" s="11">
        <v>1.690000057220459</v>
      </c>
      <c r="O49" s="11">
        <v>1.690000057220459</v>
      </c>
      <c r="P49" s="11">
        <v>1.690000057220459</v>
      </c>
      <c r="Q49" s="11">
        <v>1.690000057220459</v>
      </c>
      <c r="R49" s="11">
        <v>1.690000057220459</v>
      </c>
      <c r="S49" s="11">
        <v>1.690000057220459</v>
      </c>
      <c r="T49" s="11">
        <v>1.690000057220459</v>
      </c>
      <c r="U49" s="11">
        <v>1.690000057220459</v>
      </c>
      <c r="V49" s="11">
        <v>1.690000057220459</v>
      </c>
      <c r="W49" s="39">
        <v>1.690000057220459</v>
      </c>
      <c r="X49" s="40">
        <v>1.690000057220459</v>
      </c>
      <c r="Y49" s="40">
        <v>1.690000057220459</v>
      </c>
      <c r="Z49" s="40">
        <v>1.690000057220459</v>
      </c>
      <c r="AA49" s="40">
        <v>1.690000057220459</v>
      </c>
      <c r="AB49" s="40">
        <v>1.690000057220459</v>
      </c>
      <c r="AC49" s="51">
        <v>26.86</v>
      </c>
      <c r="AD49" s="39"/>
      <c r="AE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</row>
    <row r="50" spans="1:74" ht="14.1" hidden="1" customHeight="1" x14ac:dyDescent="0.2">
      <c r="A50" s="60" t="s">
        <v>16</v>
      </c>
      <c r="B50" s="61">
        <v>5.130000114440918</v>
      </c>
      <c r="C50" s="11">
        <v>5.130000114440918</v>
      </c>
      <c r="D50" s="11">
        <v>5.130000114440918</v>
      </c>
      <c r="E50" s="11">
        <v>5.130000114440918</v>
      </c>
      <c r="F50" s="11">
        <v>5.130000114440918</v>
      </c>
      <c r="G50" s="11">
        <v>5.130000114440918</v>
      </c>
      <c r="H50" s="11">
        <v>5.130000114440918</v>
      </c>
      <c r="I50" s="11">
        <v>5.130000114440918</v>
      </c>
      <c r="J50" s="11">
        <v>6.130000114440918</v>
      </c>
      <c r="K50" s="11">
        <v>6.130000114440918</v>
      </c>
      <c r="L50" s="11">
        <v>6.130000114440918</v>
      </c>
      <c r="M50" s="11">
        <v>6.130000114440918</v>
      </c>
      <c r="N50" s="11">
        <v>6.130000114440918</v>
      </c>
      <c r="O50" s="11">
        <v>6.130000114440918</v>
      </c>
      <c r="P50" s="11">
        <v>6.130000114440918</v>
      </c>
      <c r="Q50" s="11">
        <v>6.130000114440918</v>
      </c>
      <c r="R50" s="11">
        <v>6.130000114440918</v>
      </c>
      <c r="S50" s="11">
        <v>6.130000114440918</v>
      </c>
      <c r="T50" s="11">
        <v>6.130000114440918</v>
      </c>
      <c r="U50" s="11">
        <v>6.130000114440918</v>
      </c>
      <c r="V50" s="11">
        <v>6.130000114440918</v>
      </c>
      <c r="W50" s="39">
        <v>6.130000114440918</v>
      </c>
      <c r="X50" s="40">
        <v>6.130000114440918</v>
      </c>
      <c r="Y50" s="40">
        <v>6.130000114440918</v>
      </c>
      <c r="Z50" s="40">
        <v>6.130000114440918</v>
      </c>
      <c r="AA50" s="40">
        <v>6.130000114440918</v>
      </c>
      <c r="AB50" s="40">
        <v>6.130000114440918</v>
      </c>
      <c r="AC50" s="51">
        <v>26.86</v>
      </c>
      <c r="AD50" s="39"/>
      <c r="AE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</row>
    <row r="51" spans="1:74" ht="14.1" hidden="1" customHeight="1" x14ac:dyDescent="0.2">
      <c r="A51" s="60" t="s">
        <v>21</v>
      </c>
      <c r="B51" s="61">
        <v>1.7999992370605469</v>
      </c>
      <c r="C51" s="11">
        <v>1.7999992370605469</v>
      </c>
      <c r="D51" s="11">
        <v>1.7999992370605469</v>
      </c>
      <c r="E51" s="11">
        <v>1.7999992370605469</v>
      </c>
      <c r="F51" s="11">
        <v>1.7999992370605469</v>
      </c>
      <c r="G51" s="11">
        <v>1.7999992370605469</v>
      </c>
      <c r="H51" s="11">
        <v>1.7999992370605469</v>
      </c>
      <c r="I51" s="11">
        <v>1.7999992370605469</v>
      </c>
      <c r="J51" s="11">
        <v>1.7999992370605469</v>
      </c>
      <c r="K51" s="11">
        <v>1.7999992370605469</v>
      </c>
      <c r="L51" s="11">
        <v>1.7999992370605469</v>
      </c>
      <c r="M51" s="11">
        <v>1.7999992370605469</v>
      </c>
      <c r="N51" s="11">
        <v>1.7999992370605469</v>
      </c>
      <c r="O51" s="11">
        <v>1.7999992370605469</v>
      </c>
      <c r="P51" s="11">
        <v>1.7999992370605469</v>
      </c>
      <c r="Q51" s="11">
        <v>1.7999992370605469</v>
      </c>
      <c r="R51" s="11">
        <v>1.7999992370605469</v>
      </c>
      <c r="S51" s="11">
        <v>1.7999992370605469</v>
      </c>
      <c r="T51" s="11">
        <v>1.7999992370605469</v>
      </c>
      <c r="U51" s="11">
        <v>1.7999992370605469</v>
      </c>
      <c r="V51" s="11">
        <v>1.7999992370605469</v>
      </c>
      <c r="W51" s="39">
        <v>1.7999992370605469</v>
      </c>
      <c r="X51" s="40">
        <v>1.7999992370605469</v>
      </c>
      <c r="Y51" s="40">
        <v>1.7999992370605469</v>
      </c>
      <c r="Z51" s="40">
        <v>1.7999992370605469</v>
      </c>
      <c r="AA51" s="40">
        <v>1.7999992370605469</v>
      </c>
      <c r="AB51" s="40">
        <v>1.7999992370605469</v>
      </c>
      <c r="AC51" s="51">
        <v>26.96</v>
      </c>
      <c r="AD51" s="39"/>
      <c r="AE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</row>
    <row r="52" spans="1:74" ht="14.1" hidden="1" customHeight="1" x14ac:dyDescent="0.2">
      <c r="A52" s="60" t="s">
        <v>20</v>
      </c>
      <c r="B52" s="61">
        <v>0.5000004768371582</v>
      </c>
      <c r="C52" s="11">
        <v>0.5000004768371582</v>
      </c>
      <c r="D52" s="11">
        <v>0.5000004768371582</v>
      </c>
      <c r="E52" s="11">
        <v>0.5000004768371582</v>
      </c>
      <c r="F52" s="11">
        <v>0.5000004768371582</v>
      </c>
      <c r="G52" s="11">
        <v>0.5000004768371582</v>
      </c>
      <c r="H52" s="11">
        <v>0.5000004768371582</v>
      </c>
      <c r="I52" s="11">
        <v>0.5000004768371582</v>
      </c>
      <c r="J52" s="11">
        <v>2</v>
      </c>
      <c r="K52" s="11">
        <v>2</v>
      </c>
      <c r="L52" s="11">
        <v>2</v>
      </c>
      <c r="M52" s="11">
        <v>2</v>
      </c>
      <c r="N52" s="11">
        <v>2</v>
      </c>
      <c r="O52" s="11">
        <v>2</v>
      </c>
      <c r="P52" s="11">
        <v>2</v>
      </c>
      <c r="Q52" s="11">
        <v>2</v>
      </c>
      <c r="R52" s="11">
        <v>2</v>
      </c>
      <c r="S52" s="11">
        <v>2</v>
      </c>
      <c r="T52" s="11">
        <v>2</v>
      </c>
      <c r="U52" s="11">
        <v>2</v>
      </c>
      <c r="V52" s="11">
        <v>2</v>
      </c>
      <c r="W52" s="11">
        <v>2</v>
      </c>
      <c r="X52" s="11">
        <v>2</v>
      </c>
      <c r="Y52" s="11">
        <v>2</v>
      </c>
      <c r="Z52" s="11">
        <v>2</v>
      </c>
      <c r="AA52" s="11">
        <v>2</v>
      </c>
      <c r="AB52" s="11">
        <v>2</v>
      </c>
      <c r="AC52" s="55">
        <v>27.35</v>
      </c>
      <c r="AD52" s="39"/>
      <c r="AE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</row>
    <row r="53" spans="1:74" ht="14.1" hidden="1" customHeight="1" x14ac:dyDescent="0.2">
      <c r="A53" s="52" t="s">
        <v>7</v>
      </c>
      <c r="B53" s="61">
        <v>39</v>
      </c>
      <c r="C53" s="11">
        <v>39</v>
      </c>
      <c r="D53" s="11">
        <v>39</v>
      </c>
      <c r="E53" s="11">
        <v>38</v>
      </c>
      <c r="F53" s="11">
        <v>38</v>
      </c>
      <c r="G53" s="11">
        <v>38</v>
      </c>
      <c r="H53" s="11">
        <v>38</v>
      </c>
      <c r="I53" s="11">
        <v>38</v>
      </c>
      <c r="J53" s="11">
        <v>40.25</v>
      </c>
      <c r="K53" s="11">
        <v>40.25</v>
      </c>
      <c r="L53" s="11">
        <v>40.25</v>
      </c>
      <c r="M53" s="11">
        <v>40.25</v>
      </c>
      <c r="N53" s="11">
        <v>40.25</v>
      </c>
      <c r="O53" s="11">
        <v>40.25</v>
      </c>
      <c r="P53" s="11">
        <v>40.25</v>
      </c>
      <c r="Q53" s="11">
        <v>40.25</v>
      </c>
      <c r="R53" s="11">
        <v>40.25</v>
      </c>
      <c r="S53" s="11">
        <v>40.25</v>
      </c>
      <c r="T53" s="11">
        <v>40.25</v>
      </c>
      <c r="U53" s="11">
        <v>40.25</v>
      </c>
      <c r="V53" s="11">
        <v>40.25</v>
      </c>
      <c r="W53" s="39">
        <v>40.25</v>
      </c>
      <c r="X53" s="40">
        <v>40.25</v>
      </c>
      <c r="Y53" s="40">
        <v>40.25</v>
      </c>
      <c r="Z53" s="40">
        <v>40.25</v>
      </c>
      <c r="AA53" s="40">
        <v>40.25</v>
      </c>
      <c r="AB53" s="40">
        <v>40.25</v>
      </c>
      <c r="AC53" s="51">
        <v>28.35</v>
      </c>
      <c r="AD53" s="39">
        <v>67.5</v>
      </c>
      <c r="AE53" s="40"/>
      <c r="AF53" s="69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</row>
    <row r="54" spans="1:74" ht="14.1" hidden="1" customHeight="1" x14ac:dyDescent="0.2">
      <c r="A54" s="52" t="s">
        <v>0</v>
      </c>
      <c r="B54" s="61">
        <v>27</v>
      </c>
      <c r="C54" s="11">
        <v>27</v>
      </c>
      <c r="D54" s="11">
        <v>27</v>
      </c>
      <c r="E54" s="11">
        <v>28.149999618530273</v>
      </c>
      <c r="F54" s="11">
        <v>28.149999618530273</v>
      </c>
      <c r="G54" s="11">
        <v>28.149999618530273</v>
      </c>
      <c r="H54" s="11">
        <v>28.149999618530273</v>
      </c>
      <c r="I54" s="11">
        <v>28.149999618530273</v>
      </c>
      <c r="J54" s="11">
        <v>29.899997711181641</v>
      </c>
      <c r="K54" s="11">
        <v>29.899997711181641</v>
      </c>
      <c r="L54" s="11">
        <v>29.899997711181641</v>
      </c>
      <c r="M54" s="11">
        <v>29.899997711181641</v>
      </c>
      <c r="N54" s="11">
        <v>29.899997711181641</v>
      </c>
      <c r="O54" s="11">
        <v>29.899997711181641</v>
      </c>
      <c r="P54" s="11">
        <v>29.899997711181641</v>
      </c>
      <c r="Q54" s="11">
        <v>29.899997711181641</v>
      </c>
      <c r="R54" s="11">
        <v>29.899997711181641</v>
      </c>
      <c r="S54" s="11">
        <v>29.899997711181641</v>
      </c>
      <c r="T54" s="11">
        <v>29.249998092651367</v>
      </c>
      <c r="U54" s="11">
        <v>29.899997711181641</v>
      </c>
      <c r="V54" s="11">
        <v>29.899997711181641</v>
      </c>
      <c r="W54" s="39">
        <v>29.899997711181641</v>
      </c>
      <c r="X54" s="40">
        <v>29.899997711181641</v>
      </c>
      <c r="Y54" s="40">
        <v>29.899997711181641</v>
      </c>
      <c r="Z54" s="40">
        <v>29.899997711181641</v>
      </c>
      <c r="AA54" s="40">
        <v>29.899997711181641</v>
      </c>
      <c r="AB54" s="40">
        <v>29.899997711181641</v>
      </c>
      <c r="AC54" s="51"/>
      <c r="AD54" s="39">
        <v>55</v>
      </c>
      <c r="AE54" s="40"/>
      <c r="AF54" s="69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</row>
    <row r="55" spans="1:74" ht="14.1" hidden="1" customHeight="1" x14ac:dyDescent="0.2">
      <c r="A55" s="7" t="s">
        <v>37</v>
      </c>
      <c r="B55" s="61">
        <v>36.25</v>
      </c>
      <c r="C55" s="11">
        <v>36.25</v>
      </c>
      <c r="D55" s="11">
        <v>36.25</v>
      </c>
      <c r="E55" s="11">
        <v>36.75</v>
      </c>
      <c r="F55" s="11">
        <v>36.75</v>
      </c>
      <c r="G55" s="11">
        <v>36.75</v>
      </c>
      <c r="H55" s="11">
        <v>36.75</v>
      </c>
      <c r="I55" s="11">
        <v>36.75</v>
      </c>
      <c r="J55" s="11">
        <v>40.5</v>
      </c>
      <c r="K55" s="11">
        <v>40.5</v>
      </c>
      <c r="L55" s="11">
        <v>40.5</v>
      </c>
      <c r="M55" s="11">
        <v>40.5</v>
      </c>
      <c r="N55" s="11">
        <v>40.5</v>
      </c>
      <c r="O55" s="11">
        <v>40.5</v>
      </c>
      <c r="P55" s="11">
        <v>40.5</v>
      </c>
      <c r="Q55" s="11">
        <v>40.5</v>
      </c>
      <c r="R55" s="11">
        <v>40.5</v>
      </c>
      <c r="S55" s="11">
        <v>40.5</v>
      </c>
      <c r="T55" s="11">
        <v>40.5</v>
      </c>
      <c r="U55" s="11">
        <v>40.5</v>
      </c>
      <c r="V55" s="11">
        <v>40.5</v>
      </c>
      <c r="W55" s="39">
        <v>40.5</v>
      </c>
      <c r="X55" s="40">
        <v>40.5</v>
      </c>
      <c r="Y55" s="40">
        <v>40.5</v>
      </c>
      <c r="Z55" s="40">
        <v>40.5</v>
      </c>
      <c r="AA55" s="40">
        <v>40.5</v>
      </c>
      <c r="AB55" s="40">
        <v>40.5</v>
      </c>
      <c r="AC55" s="51"/>
      <c r="AD55" s="39">
        <v>44</v>
      </c>
      <c r="AE55" s="40"/>
      <c r="AF55" s="69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</row>
    <row r="56" spans="1:74" ht="14.1" hidden="1" customHeight="1" x14ac:dyDescent="0.2">
      <c r="A56" s="7" t="s">
        <v>36</v>
      </c>
      <c r="B56" s="61">
        <v>34</v>
      </c>
      <c r="C56" s="11">
        <v>32.5</v>
      </c>
      <c r="D56" s="11">
        <v>32.5</v>
      </c>
      <c r="E56" s="11">
        <v>33.4</v>
      </c>
      <c r="F56" s="11">
        <v>33.4</v>
      </c>
      <c r="G56" s="11">
        <v>33.4</v>
      </c>
      <c r="H56" s="11">
        <v>33.4</v>
      </c>
      <c r="I56" s="11">
        <v>33.4</v>
      </c>
      <c r="J56" s="11">
        <v>34</v>
      </c>
      <c r="K56" s="11">
        <v>34</v>
      </c>
      <c r="L56" s="11">
        <v>34</v>
      </c>
      <c r="M56" s="11">
        <v>34</v>
      </c>
      <c r="N56" s="11">
        <v>34</v>
      </c>
      <c r="O56" s="11">
        <v>34</v>
      </c>
      <c r="P56" s="11">
        <v>34</v>
      </c>
      <c r="Q56" s="11">
        <v>34</v>
      </c>
      <c r="R56" s="11">
        <v>34</v>
      </c>
      <c r="S56" s="11">
        <v>34</v>
      </c>
      <c r="T56" s="11">
        <v>34</v>
      </c>
      <c r="U56" s="11">
        <v>34</v>
      </c>
      <c r="V56" s="11">
        <v>34</v>
      </c>
      <c r="W56" s="39">
        <v>34</v>
      </c>
      <c r="X56" s="40">
        <v>34</v>
      </c>
      <c r="Y56" s="40">
        <v>34</v>
      </c>
      <c r="Z56" s="40">
        <v>34</v>
      </c>
      <c r="AA56" s="40">
        <v>34</v>
      </c>
      <c r="AB56" s="40">
        <v>34</v>
      </c>
      <c r="AC56" s="51">
        <v>63.6875</v>
      </c>
      <c r="AD56" s="39">
        <v>44</v>
      </c>
      <c r="AE56" s="40"/>
      <c r="AF56" s="69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</row>
    <row r="57" spans="1:74" ht="14.1" hidden="1" customHeight="1" x14ac:dyDescent="0.2">
      <c r="A57" s="7" t="s">
        <v>14</v>
      </c>
      <c r="B57" s="61">
        <v>37.75</v>
      </c>
      <c r="C57" s="11">
        <v>37.75</v>
      </c>
      <c r="D57" s="11">
        <v>37.75</v>
      </c>
      <c r="E57" s="11">
        <v>38.25</v>
      </c>
      <c r="F57" s="11">
        <v>38.25</v>
      </c>
      <c r="G57" s="11">
        <v>38.25</v>
      </c>
      <c r="H57" s="11">
        <v>38.25</v>
      </c>
      <c r="I57" s="11">
        <v>38.25</v>
      </c>
      <c r="J57" s="11">
        <v>44</v>
      </c>
      <c r="K57" s="11">
        <v>44</v>
      </c>
      <c r="L57" s="11">
        <v>44</v>
      </c>
      <c r="M57" s="11">
        <v>44</v>
      </c>
      <c r="N57" s="11">
        <v>44</v>
      </c>
      <c r="O57" s="11">
        <v>44</v>
      </c>
      <c r="P57" s="11">
        <v>44</v>
      </c>
      <c r="Q57" s="11">
        <v>44</v>
      </c>
      <c r="R57" s="11">
        <v>44</v>
      </c>
      <c r="S57" s="11">
        <v>44</v>
      </c>
      <c r="T57" s="11">
        <v>44</v>
      </c>
      <c r="U57" s="11">
        <v>44</v>
      </c>
      <c r="V57" s="11">
        <v>44</v>
      </c>
      <c r="W57" s="39">
        <v>44</v>
      </c>
      <c r="X57" s="40">
        <v>44</v>
      </c>
      <c r="Y57" s="40">
        <v>44</v>
      </c>
      <c r="Z57" s="40">
        <v>44</v>
      </c>
      <c r="AA57" s="40">
        <v>44</v>
      </c>
      <c r="AB57" s="40">
        <v>44</v>
      </c>
      <c r="AC57" s="51"/>
      <c r="AD57" s="39">
        <v>44</v>
      </c>
      <c r="AE57" s="40"/>
      <c r="AF57" s="69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</row>
    <row r="58" spans="1:74" ht="14.1" hidden="1" customHeight="1" x14ac:dyDescent="0.2">
      <c r="A58" s="52" t="s">
        <v>5</v>
      </c>
      <c r="B58" s="61">
        <v>21.000001907348633</v>
      </c>
      <c r="C58" s="11">
        <v>21.000001907348633</v>
      </c>
      <c r="D58" s="11">
        <v>20.995002746582031</v>
      </c>
      <c r="E58" s="11">
        <v>23.250001907348633</v>
      </c>
      <c r="F58" s="11">
        <v>23.250001907348633</v>
      </c>
      <c r="G58" s="11">
        <v>23.250001907348633</v>
      </c>
      <c r="H58" s="11">
        <v>23.250001907348633</v>
      </c>
      <c r="I58" s="11">
        <v>23.25</v>
      </c>
      <c r="J58" s="11">
        <v>25.24999725341797</v>
      </c>
      <c r="K58" s="11">
        <v>25.249995346069337</v>
      </c>
      <c r="L58" s="11">
        <v>25.249995346069337</v>
      </c>
      <c r="M58" s="11">
        <v>25.249995346069337</v>
      </c>
      <c r="N58" s="11">
        <v>25.249995346069337</v>
      </c>
      <c r="O58" s="11">
        <v>25.24999725341797</v>
      </c>
      <c r="P58" s="11">
        <v>25.249999160766603</v>
      </c>
      <c r="Q58" s="11">
        <v>25.249999160766603</v>
      </c>
      <c r="R58" s="11">
        <v>25.249999160766603</v>
      </c>
      <c r="S58" s="11">
        <v>25.250001068115235</v>
      </c>
      <c r="T58" s="11">
        <v>25.249999160766603</v>
      </c>
      <c r="U58" s="11">
        <v>25.245000000000001</v>
      </c>
      <c r="V58" s="11">
        <v>25.245000000000001</v>
      </c>
      <c r="W58" s="39">
        <v>25.245000000000001</v>
      </c>
      <c r="X58" s="40">
        <v>25.245000000000001</v>
      </c>
      <c r="Y58" s="40">
        <v>25.245000000000001</v>
      </c>
      <c r="Z58" s="40">
        <v>25.245000000000001</v>
      </c>
      <c r="AA58" s="40">
        <v>25.245000000000001</v>
      </c>
      <c r="AB58" s="40">
        <v>25.245000000000001</v>
      </c>
      <c r="AC58" s="51"/>
      <c r="AD58" s="39">
        <v>65</v>
      </c>
      <c r="AE58" s="40"/>
      <c r="AF58" s="69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</row>
    <row r="59" spans="1:74" ht="14.1" hidden="1" customHeight="1" x14ac:dyDescent="0.2">
      <c r="A59" s="52" t="s">
        <v>13</v>
      </c>
      <c r="B59" s="61">
        <v>20.999994277954102</v>
      </c>
      <c r="C59" s="11">
        <v>20.999994277954102</v>
      </c>
      <c r="D59" s="11">
        <v>21.004995346069336</v>
      </c>
      <c r="E59" s="11">
        <v>22.499994277954102</v>
      </c>
      <c r="F59" s="11">
        <v>22.499994277954102</v>
      </c>
      <c r="G59" s="11">
        <v>22.499994277954102</v>
      </c>
      <c r="H59" s="11">
        <v>22.499994277954102</v>
      </c>
      <c r="I59" s="11">
        <v>22.499992370605469</v>
      </c>
      <c r="J59" s="11">
        <v>23.870003814697267</v>
      </c>
      <c r="K59" s="11">
        <v>23.870001907348634</v>
      </c>
      <c r="L59" s="11">
        <v>23.870001907348634</v>
      </c>
      <c r="M59" s="11">
        <v>23.870001907348634</v>
      </c>
      <c r="N59" s="11">
        <v>23.870001907348634</v>
      </c>
      <c r="O59" s="11">
        <v>23.87</v>
      </c>
      <c r="P59" s="11">
        <v>23.870001907348634</v>
      </c>
      <c r="Q59" s="11">
        <v>23.870001907348634</v>
      </c>
      <c r="R59" s="11">
        <v>23.870001907348634</v>
      </c>
      <c r="S59" s="11">
        <v>23.87</v>
      </c>
      <c r="T59" s="11">
        <v>23.869998092651368</v>
      </c>
      <c r="U59" s="11">
        <v>23.874998092651367</v>
      </c>
      <c r="V59" s="11">
        <v>23.874998092651367</v>
      </c>
      <c r="W59" s="39">
        <v>23.874998092651367</v>
      </c>
      <c r="X59" s="40">
        <v>23.874998092651367</v>
      </c>
      <c r="Y59" s="40">
        <v>23.874998092651367</v>
      </c>
      <c r="Z59" s="40">
        <v>23.874998092651367</v>
      </c>
      <c r="AA59" s="40">
        <v>23.874998092651367</v>
      </c>
      <c r="AB59" s="40">
        <v>23.874998092651367</v>
      </c>
      <c r="AC59" s="51"/>
      <c r="AD59" s="39">
        <v>60</v>
      </c>
      <c r="AE59" s="40"/>
      <c r="AF59" s="69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</row>
    <row r="60" spans="1:74" ht="14.1" hidden="1" customHeight="1" x14ac:dyDescent="0.2">
      <c r="A60" s="52" t="s">
        <v>6</v>
      </c>
      <c r="B60" s="61">
        <v>22.000005722045898</v>
      </c>
      <c r="C60" s="11">
        <v>22.000005722045898</v>
      </c>
      <c r="D60" s="11">
        <v>20.750005722045898</v>
      </c>
      <c r="E60" s="11">
        <v>23.500005722045898</v>
      </c>
      <c r="F60" s="11">
        <v>23.500005722045898</v>
      </c>
      <c r="G60" s="11">
        <v>24.750005722045898</v>
      </c>
      <c r="H60" s="11">
        <v>24.750005722045898</v>
      </c>
      <c r="I60" s="11">
        <v>24.150005340576172</v>
      </c>
      <c r="J60" s="11">
        <v>24.351552124023438</v>
      </c>
      <c r="K60" s="11">
        <v>24.501551742553712</v>
      </c>
      <c r="L60" s="11">
        <v>25.101552124023438</v>
      </c>
      <c r="M60" s="11">
        <v>25.101552124023438</v>
      </c>
      <c r="N60" s="11">
        <v>24.501551742553712</v>
      </c>
      <c r="O60" s="11">
        <v>24.501553649902345</v>
      </c>
      <c r="P60" s="11">
        <v>24.901555175781251</v>
      </c>
      <c r="Q60" s="11">
        <v>24.901555175781251</v>
      </c>
      <c r="R60" s="11">
        <v>24.901555175781251</v>
      </c>
      <c r="S60" s="11">
        <v>24.901557083129884</v>
      </c>
      <c r="T60" s="11">
        <v>24.901555175781251</v>
      </c>
      <c r="U60" s="11">
        <v>24.896556015014649</v>
      </c>
      <c r="V60" s="11">
        <v>24.896556015014649</v>
      </c>
      <c r="W60" s="39">
        <v>24.896556015014649</v>
      </c>
      <c r="X60" s="40">
        <v>24.896556015014649</v>
      </c>
      <c r="Y60" s="40">
        <v>24.896556015014649</v>
      </c>
      <c r="Z60" s="40">
        <v>24.896556015014649</v>
      </c>
      <c r="AA60" s="40">
        <v>24.896556015014649</v>
      </c>
      <c r="AB60" s="40">
        <v>24.896556015014649</v>
      </c>
      <c r="AC60" s="51"/>
      <c r="AD60" s="39">
        <v>70</v>
      </c>
      <c r="AE60" s="40"/>
      <c r="AF60" s="69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</row>
    <row r="61" spans="1:74" ht="14.1" hidden="1" customHeight="1" x14ac:dyDescent="0.2">
      <c r="A61" s="52" t="s">
        <v>2</v>
      </c>
      <c r="B61" s="61">
        <v>22</v>
      </c>
      <c r="C61" s="11">
        <v>22</v>
      </c>
      <c r="D61" s="11">
        <v>22</v>
      </c>
      <c r="E61" s="11">
        <v>22</v>
      </c>
      <c r="F61" s="11">
        <v>22</v>
      </c>
      <c r="G61" s="11">
        <v>22</v>
      </c>
      <c r="H61" s="11">
        <v>22</v>
      </c>
      <c r="I61" s="11">
        <v>22</v>
      </c>
      <c r="J61" s="11">
        <v>23.749998092651367</v>
      </c>
      <c r="K61" s="11">
        <v>23.749996185302734</v>
      </c>
      <c r="L61" s="11">
        <v>23.749996185302734</v>
      </c>
      <c r="M61" s="11">
        <v>23.749996185302734</v>
      </c>
      <c r="N61" s="11">
        <v>23.749996185302734</v>
      </c>
      <c r="O61" s="11">
        <v>23.749996185302734</v>
      </c>
      <c r="P61" s="11">
        <v>23.749996185302734</v>
      </c>
      <c r="Q61" s="11">
        <v>23.749996185302734</v>
      </c>
      <c r="R61" s="11">
        <v>23.749996185302734</v>
      </c>
      <c r="S61" s="11">
        <v>23.749996185302734</v>
      </c>
      <c r="T61" s="11">
        <v>23.749996185302734</v>
      </c>
      <c r="U61" s="11">
        <v>23.749996185302734</v>
      </c>
      <c r="V61" s="11">
        <v>23.749996185302734</v>
      </c>
      <c r="W61" s="39">
        <v>23.749996185302734</v>
      </c>
      <c r="X61" s="40">
        <v>23.749996185302734</v>
      </c>
      <c r="Y61" s="40">
        <v>23.749996185302734</v>
      </c>
      <c r="Z61" s="40">
        <v>23.749996185302734</v>
      </c>
      <c r="AA61" s="40">
        <v>23.749996185302734</v>
      </c>
      <c r="AB61" s="40">
        <v>23.749996185302734</v>
      </c>
      <c r="AC61" s="51"/>
      <c r="AD61" s="39">
        <v>83</v>
      </c>
      <c r="AE61" s="40"/>
      <c r="AF61" s="69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</row>
    <row r="62" spans="1:74" ht="14.1" hidden="1" customHeight="1" x14ac:dyDescent="0.2">
      <c r="A62" s="52" t="s">
        <v>38</v>
      </c>
      <c r="B62" s="61">
        <v>25.000003814697266</v>
      </c>
      <c r="C62" s="11">
        <v>25.000003814697266</v>
      </c>
      <c r="D62" s="11">
        <v>25.000003814697266</v>
      </c>
      <c r="E62" s="11">
        <v>25.000001907348633</v>
      </c>
      <c r="F62" s="11">
        <v>25.000001907348633</v>
      </c>
      <c r="G62" s="11">
        <v>25.000001907348633</v>
      </c>
      <c r="H62" s="11">
        <v>25.000001907348633</v>
      </c>
      <c r="I62" s="11">
        <v>25.000001907348633</v>
      </c>
      <c r="J62" s="11">
        <v>27.000001907348633</v>
      </c>
      <c r="K62" s="11">
        <v>27.000001907348633</v>
      </c>
      <c r="L62" s="11">
        <v>27.000001907348633</v>
      </c>
      <c r="M62" s="11">
        <v>27.000001907348633</v>
      </c>
      <c r="N62" s="11">
        <v>27.000001907348633</v>
      </c>
      <c r="O62" s="11">
        <v>27.000001907348633</v>
      </c>
      <c r="P62" s="11">
        <v>27.000001907348633</v>
      </c>
      <c r="Q62" s="11">
        <v>27.000001907348633</v>
      </c>
      <c r="R62" s="11">
        <v>27.000001907348633</v>
      </c>
      <c r="S62" s="11">
        <v>27.000001907348633</v>
      </c>
      <c r="T62" s="11">
        <v>27.000001907348633</v>
      </c>
      <c r="U62" s="11">
        <v>27.000001907348633</v>
      </c>
      <c r="V62" s="11">
        <v>27.000001907348633</v>
      </c>
      <c r="W62" s="39">
        <v>27.000001907348633</v>
      </c>
      <c r="X62" s="40">
        <v>27.000001907348633</v>
      </c>
      <c r="Y62" s="40">
        <v>27.000001907348633</v>
      </c>
      <c r="Z62" s="40">
        <v>27.000001907348633</v>
      </c>
      <c r="AA62" s="40">
        <v>27.000001907348633</v>
      </c>
      <c r="AB62" s="40">
        <v>27.000001907348633</v>
      </c>
      <c r="AC62" s="51"/>
      <c r="AD62" s="39">
        <v>135</v>
      </c>
      <c r="AE62" s="40"/>
      <c r="AF62" s="69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</row>
    <row r="63" spans="1:74" ht="14.1" hidden="1" customHeight="1" thickBot="1" x14ac:dyDescent="0.25">
      <c r="A63" s="53" t="s">
        <v>3</v>
      </c>
      <c r="B63" s="68">
        <v>23</v>
      </c>
      <c r="C63" s="45">
        <v>23</v>
      </c>
      <c r="D63" s="45">
        <v>23</v>
      </c>
      <c r="E63" s="45">
        <v>23</v>
      </c>
      <c r="F63" s="45">
        <v>23</v>
      </c>
      <c r="G63" s="45">
        <v>23</v>
      </c>
      <c r="H63" s="45">
        <v>23</v>
      </c>
      <c r="I63" s="45">
        <v>23</v>
      </c>
      <c r="J63" s="45">
        <v>24.499988555908203</v>
      </c>
      <c r="K63" s="45">
        <v>24.499988555908203</v>
      </c>
      <c r="L63" s="62">
        <v>24.499988555908203</v>
      </c>
      <c r="M63" s="62">
        <v>24.499988555908203</v>
      </c>
      <c r="N63" s="62">
        <v>24.499988555908203</v>
      </c>
      <c r="O63" s="62">
        <v>24.499988555908203</v>
      </c>
      <c r="P63" s="62">
        <v>24.49998664855957</v>
      </c>
      <c r="Q63" s="62">
        <v>24.49998664855957</v>
      </c>
      <c r="R63" s="62">
        <v>24.49998664855957</v>
      </c>
      <c r="S63" s="62">
        <v>24.499988555908203</v>
      </c>
      <c r="T63" s="62">
        <v>24.499988555908203</v>
      </c>
      <c r="U63" s="62">
        <v>24.499988555908203</v>
      </c>
      <c r="V63" s="62">
        <v>24.499988555908203</v>
      </c>
      <c r="W63" s="63">
        <v>24.499988555908203</v>
      </c>
      <c r="X63" s="62">
        <v>24.499988555908203</v>
      </c>
      <c r="Y63" s="62">
        <v>24.499988555908203</v>
      </c>
      <c r="Z63" s="62">
        <v>24.499988555908203</v>
      </c>
      <c r="AA63" s="62">
        <v>24.499988555908203</v>
      </c>
      <c r="AB63" s="62">
        <v>24.499988555908203</v>
      </c>
      <c r="AC63" s="55"/>
      <c r="AD63" s="40">
        <v>89.5</v>
      </c>
      <c r="AE63" s="40"/>
      <c r="AF63" s="69"/>
      <c r="AG63" s="40"/>
    </row>
    <row r="111" spans="19:21" x14ac:dyDescent="0.2">
      <c r="S111" s="2">
        <v>28.349996948242186</v>
      </c>
      <c r="T111" s="2">
        <v>28.349996948242186</v>
      </c>
      <c r="U111" s="2">
        <v>28.349996948242186</v>
      </c>
    </row>
    <row r="115" spans="19:21" x14ac:dyDescent="0.2">
      <c r="S115" s="2">
        <v>40.249996185302734</v>
      </c>
      <c r="T115" s="2">
        <v>40.249996185302734</v>
      </c>
      <c r="U115" s="2">
        <v>40.249996185302734</v>
      </c>
    </row>
    <row r="117" spans="19:21" x14ac:dyDescent="0.2">
      <c r="S117" s="2">
        <v>29.099996948242186</v>
      </c>
      <c r="T117" s="2">
        <v>29.099996948242186</v>
      </c>
      <c r="U117" s="2">
        <v>29.099996948242186</v>
      </c>
    </row>
    <row r="121" spans="19:21" x14ac:dyDescent="0.2">
      <c r="S121" s="2">
        <v>50.999992370605469</v>
      </c>
      <c r="T121" s="2">
        <v>50.999992370605469</v>
      </c>
      <c r="U121" s="2">
        <v>50.999992370605469</v>
      </c>
    </row>
  </sheetData>
  <pageMargins left="0.25" right="0.25" top="0.5" bottom="0.25" header="0.25" footer="0.5"/>
  <pageSetup orientation="landscape" r:id="rId1"/>
  <headerFooter alignWithMargins="0">
    <oddHeader xml:space="preserve">&amp;C&amp;"Times New Roman,Bold"&amp;12EAST POWER DESK DAILY PEAK PRICE REPORT
</oddHeader>
  </headerFooter>
  <drawing r:id="rId2"/>
  <legacyDrawing r:id="rId3"/>
  <controls>
    <mc:AlternateContent xmlns:mc="http://schemas.openxmlformats.org/markup-compatibility/2006">
      <mc:Choice Requires="x14">
        <control shapeId="59393" r:id="rId4" name="CommandButton1">
          <controlPr autoLine="0" r:id="rId5">
            <anchor moveWithCells="1">
              <from>
                <xdr:col>0</xdr:col>
                <xdr:colOff>133350</xdr:colOff>
                <xdr:row>2</xdr:row>
                <xdr:rowOff>95250</xdr:rowOff>
              </from>
              <to>
                <xdr:col>0</xdr:col>
                <xdr:colOff>1314450</xdr:colOff>
                <xdr:row>4</xdr:row>
                <xdr:rowOff>114300</xdr:rowOff>
              </to>
            </anchor>
          </controlPr>
        </control>
      </mc:Choice>
      <mc:Fallback>
        <control shapeId="59393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1"/>
  <dimension ref="A1:EJ123"/>
  <sheetViews>
    <sheetView showGridLines="0" zoomScaleNormal="100" workbookViewId="0">
      <pane xSplit="2" ySplit="8" topLeftCell="C9" activePane="bottomRight" state="frozen"/>
      <selection activeCell="E67" sqref="E67:E73"/>
      <selection pane="topRight" activeCell="E67" sqref="E67:E73"/>
      <selection pane="bottomLeft" activeCell="E67" sqref="E67:E73"/>
      <selection pane="bottomRight" activeCell="D34" sqref="D34"/>
    </sheetView>
  </sheetViews>
  <sheetFormatPr defaultColWidth="0" defaultRowHeight="11.25" x14ac:dyDescent="0.2"/>
  <cols>
    <col min="1" max="1" width="30.85546875" style="73" customWidth="1"/>
    <col min="2" max="2" width="9.28515625" style="73" hidden="1" customWidth="1"/>
    <col min="3" max="5" width="9.140625" style="73" customWidth="1"/>
    <col min="6" max="6" width="9.7109375" style="73" customWidth="1"/>
    <col min="7" max="7" width="13" style="73" customWidth="1"/>
    <col min="8" max="9" width="9.7109375" style="73" hidden="1" customWidth="1"/>
    <col min="10" max="10" width="13" style="73" customWidth="1"/>
    <col min="11" max="12" width="9.7109375" style="73" hidden="1" customWidth="1"/>
    <col min="13" max="14" width="9.7109375" style="73" customWidth="1"/>
    <col min="15" max="15" width="12.140625" style="73" customWidth="1"/>
    <col min="16" max="17" width="9.7109375" style="73" hidden="1" customWidth="1"/>
    <col min="18" max="18" width="9.7109375" style="73" customWidth="1"/>
    <col min="19" max="19" width="12.5703125" style="73" customWidth="1"/>
    <col min="20" max="22" width="9.7109375" style="73" hidden="1" customWidth="1"/>
    <col min="23" max="27" width="9.7109375" style="73" customWidth="1"/>
    <col min="28" max="28" width="10.42578125" style="73" customWidth="1"/>
    <col min="29" max="29" width="12" style="73" bestFit="1" customWidth="1"/>
    <col min="30" max="31" width="9.85546875" style="136" bestFit="1" customWidth="1"/>
    <col min="32" max="32" width="14.85546875" style="73" customWidth="1"/>
    <col min="33" max="140" width="9.140625" style="73" customWidth="1"/>
    <col min="141" max="16384" width="0" style="73" hidden="1"/>
  </cols>
  <sheetData>
    <row r="1" spans="1:140" hidden="1" x14ac:dyDescent="0.2">
      <c r="A1" s="133" t="s">
        <v>4</v>
      </c>
      <c r="N1" s="133" t="s">
        <v>29</v>
      </c>
      <c r="O1" s="134"/>
      <c r="P1" s="135" t="s">
        <v>30</v>
      </c>
    </row>
    <row r="2" spans="1:140" ht="24" hidden="1" customHeight="1" x14ac:dyDescent="0.2">
      <c r="A2" s="137">
        <v>37186</v>
      </c>
      <c r="B2" s="134"/>
      <c r="P2" s="135" t="s">
        <v>28</v>
      </c>
      <c r="AC2" s="136"/>
      <c r="AD2" s="73"/>
      <c r="AE2" s="73"/>
    </row>
    <row r="3" spans="1:140" ht="12.75" hidden="1" customHeight="1" x14ac:dyDescent="0.2">
      <c r="C3" s="73">
        <v>8</v>
      </c>
      <c r="D3" s="73">
        <v>25</v>
      </c>
      <c r="E3" s="73">
        <v>25</v>
      </c>
      <c r="AC3" s="136"/>
      <c r="AD3" s="73"/>
      <c r="AE3" s="73"/>
      <c r="AG3" s="73">
        <v>26</v>
      </c>
      <c r="AH3" s="73">
        <v>24</v>
      </c>
      <c r="AI3" s="73">
        <v>26</v>
      </c>
      <c r="AJ3" s="73">
        <v>26</v>
      </c>
      <c r="AK3" s="73">
        <v>26</v>
      </c>
      <c r="AL3" s="73">
        <v>25</v>
      </c>
      <c r="AM3" s="73">
        <v>26</v>
      </c>
      <c r="AN3" s="73">
        <v>27</v>
      </c>
      <c r="AO3" s="73">
        <v>24</v>
      </c>
      <c r="AP3" s="73">
        <v>27</v>
      </c>
      <c r="AQ3" s="73">
        <v>25</v>
      </c>
      <c r="AR3" s="73">
        <v>25</v>
      </c>
      <c r="AS3" s="73">
        <v>26</v>
      </c>
      <c r="AT3" s="73">
        <v>24</v>
      </c>
      <c r="AU3" s="73">
        <v>26</v>
      </c>
      <c r="AV3" s="73">
        <v>26</v>
      </c>
      <c r="AW3" s="73">
        <v>26</v>
      </c>
      <c r="AX3" s="73">
        <v>25</v>
      </c>
      <c r="AY3" s="73">
        <v>26</v>
      </c>
      <c r="AZ3" s="73">
        <v>26</v>
      </c>
      <c r="BA3" s="73">
        <v>25</v>
      </c>
      <c r="BB3" s="73">
        <v>27</v>
      </c>
      <c r="BC3" s="73">
        <v>24</v>
      </c>
      <c r="BD3" s="73">
        <v>26</v>
      </c>
      <c r="BE3" s="73">
        <v>26</v>
      </c>
      <c r="BF3" s="73">
        <v>24</v>
      </c>
      <c r="BG3" s="73">
        <v>27</v>
      </c>
      <c r="BH3" s="73">
        <v>26</v>
      </c>
      <c r="BI3" s="73">
        <v>25</v>
      </c>
      <c r="BJ3" s="73">
        <v>26</v>
      </c>
      <c r="BK3" s="73">
        <v>26</v>
      </c>
      <c r="BL3" s="73">
        <v>26</v>
      </c>
      <c r="BM3" s="73">
        <v>25</v>
      </c>
      <c r="BN3" s="73">
        <v>26</v>
      </c>
      <c r="BO3" s="73">
        <v>25</v>
      </c>
      <c r="BP3" s="73">
        <v>26</v>
      </c>
      <c r="BQ3" s="73">
        <v>25</v>
      </c>
      <c r="BR3" s="73">
        <v>24</v>
      </c>
      <c r="BS3" s="73">
        <v>27</v>
      </c>
      <c r="BT3" s="73">
        <v>26</v>
      </c>
      <c r="BU3" s="73">
        <v>25</v>
      </c>
      <c r="BV3" s="73">
        <v>26</v>
      </c>
      <c r="BW3" s="73">
        <v>25</v>
      </c>
      <c r="BX3" s="73">
        <v>27</v>
      </c>
      <c r="BY3" s="73">
        <v>25</v>
      </c>
      <c r="BZ3" s="73">
        <v>26</v>
      </c>
      <c r="CA3" s="73">
        <v>25</v>
      </c>
      <c r="CB3" s="73">
        <v>26</v>
      </c>
      <c r="CC3" s="73">
        <v>25</v>
      </c>
      <c r="CD3" s="73">
        <v>24</v>
      </c>
      <c r="CE3" s="73">
        <v>27</v>
      </c>
      <c r="CF3" s="73">
        <v>25</v>
      </c>
      <c r="CG3" s="73">
        <v>26</v>
      </c>
      <c r="CH3" s="73">
        <v>26</v>
      </c>
      <c r="CI3" s="73">
        <v>25</v>
      </c>
      <c r="CJ3" s="73">
        <v>27</v>
      </c>
      <c r="CK3" s="73">
        <v>25</v>
      </c>
      <c r="CL3" s="73">
        <v>26</v>
      </c>
      <c r="CM3" s="73">
        <v>25</v>
      </c>
      <c r="CN3" s="73">
        <v>25</v>
      </c>
      <c r="CO3" s="73">
        <v>26</v>
      </c>
      <c r="CP3" s="73">
        <v>24</v>
      </c>
      <c r="CQ3" s="73">
        <v>27</v>
      </c>
      <c r="CR3" s="73">
        <v>25</v>
      </c>
      <c r="CS3" s="73">
        <v>26</v>
      </c>
      <c r="CT3" s="73">
        <v>26</v>
      </c>
      <c r="CU3" s="73">
        <v>25</v>
      </c>
      <c r="CV3" s="73">
        <v>27</v>
      </c>
      <c r="CW3" s="73">
        <v>24</v>
      </c>
      <c r="CX3" s="73">
        <v>27</v>
      </c>
      <c r="CY3" s="73">
        <v>25</v>
      </c>
      <c r="CZ3" s="73">
        <v>25</v>
      </c>
      <c r="DA3" s="73">
        <v>26</v>
      </c>
      <c r="DB3" s="73">
        <v>25</v>
      </c>
      <c r="DC3" s="73">
        <v>26</v>
      </c>
      <c r="DD3" s="73">
        <v>26</v>
      </c>
      <c r="DE3" s="73">
        <v>26</v>
      </c>
      <c r="DF3" s="73">
        <v>25</v>
      </c>
      <c r="DG3" s="73">
        <v>26</v>
      </c>
      <c r="DH3" s="73">
        <v>26</v>
      </c>
      <c r="DI3" s="73">
        <v>25</v>
      </c>
      <c r="DJ3" s="73">
        <v>27</v>
      </c>
      <c r="DK3" s="73">
        <v>24</v>
      </c>
      <c r="DL3" s="73">
        <v>26</v>
      </c>
      <c r="DM3" s="73">
        <v>26</v>
      </c>
      <c r="DN3" s="73">
        <v>24</v>
      </c>
      <c r="DO3" s="73">
        <v>26</v>
      </c>
      <c r="DP3" s="73">
        <v>26</v>
      </c>
      <c r="DQ3" s="73">
        <v>25</v>
      </c>
      <c r="DR3" s="73">
        <v>26</v>
      </c>
      <c r="DS3" s="73">
        <v>26</v>
      </c>
      <c r="DT3" s="73">
        <v>26</v>
      </c>
      <c r="DU3" s="73">
        <v>25</v>
      </c>
      <c r="DV3" s="73">
        <v>27</v>
      </c>
      <c r="DW3" s="73">
        <v>24</v>
      </c>
      <c r="DX3" s="73">
        <v>26</v>
      </c>
      <c r="DY3" s="73">
        <v>25</v>
      </c>
      <c r="DZ3" s="73">
        <v>24</v>
      </c>
      <c r="EA3" s="73">
        <v>27</v>
      </c>
      <c r="EB3" s="73">
        <v>26</v>
      </c>
      <c r="EC3" s="73">
        <v>25</v>
      </c>
      <c r="ED3" s="73">
        <v>26</v>
      </c>
      <c r="EE3" s="73">
        <v>26</v>
      </c>
      <c r="EF3" s="73">
        <v>26</v>
      </c>
      <c r="EG3" s="73">
        <v>25</v>
      </c>
      <c r="EH3" s="73">
        <v>26</v>
      </c>
      <c r="EI3" s="73">
        <v>25</v>
      </c>
      <c r="EJ3" s="73">
        <v>26</v>
      </c>
    </row>
    <row r="4" spans="1:140" hidden="1" x14ac:dyDescent="0.2">
      <c r="A4" s="138"/>
      <c r="B4" s="134"/>
      <c r="F4" s="139">
        <v>36892</v>
      </c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>
        <v>37257</v>
      </c>
      <c r="X4" s="139">
        <v>37622</v>
      </c>
      <c r="Y4" s="139">
        <v>37987</v>
      </c>
      <c r="Z4" s="139">
        <v>38353</v>
      </c>
      <c r="AA4" s="139">
        <v>38718</v>
      </c>
      <c r="AB4" s="140">
        <v>40179</v>
      </c>
      <c r="AC4" s="140">
        <v>40544</v>
      </c>
      <c r="AD4" s="73"/>
      <c r="AE4" s="73"/>
    </row>
    <row r="5" spans="1:140" ht="10.5" hidden="1" customHeight="1" x14ac:dyDescent="0.2">
      <c r="A5" s="138"/>
      <c r="B5" s="134"/>
      <c r="C5" s="73">
        <v>7</v>
      </c>
      <c r="D5" s="73">
        <v>21</v>
      </c>
      <c r="E5" s="73">
        <v>20</v>
      </c>
      <c r="AG5" s="73">
        <v>22</v>
      </c>
      <c r="AH5" s="73">
        <v>20</v>
      </c>
      <c r="AI5" s="73">
        <v>21</v>
      </c>
      <c r="AJ5" s="73">
        <v>22</v>
      </c>
      <c r="AK5" s="73">
        <v>22</v>
      </c>
      <c r="AL5" s="73">
        <v>20</v>
      </c>
      <c r="AM5" s="73">
        <v>22</v>
      </c>
      <c r="AN5" s="73">
        <v>22</v>
      </c>
      <c r="AO5" s="73">
        <v>20</v>
      </c>
      <c r="AP5" s="73">
        <v>23</v>
      </c>
      <c r="AQ5" s="73">
        <v>20</v>
      </c>
      <c r="AR5" s="73">
        <v>21</v>
      </c>
      <c r="AS5" s="73">
        <v>22</v>
      </c>
      <c r="AT5" s="73">
        <v>20</v>
      </c>
      <c r="AU5" s="73">
        <v>21</v>
      </c>
      <c r="AV5" s="73">
        <v>22</v>
      </c>
      <c r="AW5" s="73">
        <v>21</v>
      </c>
      <c r="AX5" s="73">
        <v>21</v>
      </c>
      <c r="AY5" s="73">
        <v>22</v>
      </c>
      <c r="AZ5" s="73">
        <v>21</v>
      </c>
      <c r="BA5" s="73">
        <v>21</v>
      </c>
      <c r="BB5" s="73">
        <v>23</v>
      </c>
      <c r="BC5" s="73">
        <v>19</v>
      </c>
      <c r="BD5" s="73">
        <v>22</v>
      </c>
      <c r="BE5" s="73">
        <v>21</v>
      </c>
      <c r="BF5" s="73">
        <v>20</v>
      </c>
      <c r="BG5" s="73">
        <v>23</v>
      </c>
      <c r="BH5" s="73">
        <v>22</v>
      </c>
      <c r="BI5" s="73">
        <v>20</v>
      </c>
      <c r="BJ5" s="73">
        <v>22</v>
      </c>
      <c r="BK5" s="73">
        <v>21</v>
      </c>
      <c r="BL5" s="73">
        <v>22</v>
      </c>
      <c r="BM5" s="73">
        <v>21</v>
      </c>
      <c r="BN5" s="73">
        <v>21</v>
      </c>
      <c r="BO5" s="73">
        <v>21</v>
      </c>
      <c r="BP5" s="73">
        <v>23</v>
      </c>
      <c r="BQ5" s="73">
        <v>21</v>
      </c>
      <c r="BR5" s="73">
        <v>20</v>
      </c>
      <c r="BS5" s="73">
        <v>23</v>
      </c>
      <c r="BT5" s="73">
        <v>21</v>
      </c>
      <c r="BU5" s="73">
        <v>21</v>
      </c>
      <c r="BV5" s="73">
        <v>22</v>
      </c>
      <c r="BW5" s="73">
        <v>20</v>
      </c>
      <c r="BX5" s="73">
        <v>23</v>
      </c>
      <c r="BY5" s="73">
        <v>21</v>
      </c>
      <c r="BZ5" s="73">
        <v>21</v>
      </c>
      <c r="CA5" s="73">
        <v>21</v>
      </c>
      <c r="CB5" s="73">
        <v>21</v>
      </c>
      <c r="CC5" s="73">
        <v>21</v>
      </c>
      <c r="CD5" s="73">
        <v>20</v>
      </c>
      <c r="CE5" s="73">
        <v>23</v>
      </c>
      <c r="CF5" s="73">
        <v>20</v>
      </c>
      <c r="CG5" s="73">
        <v>22</v>
      </c>
      <c r="CH5" s="73">
        <v>22</v>
      </c>
      <c r="CI5" s="73">
        <v>20</v>
      </c>
      <c r="CJ5" s="73">
        <v>23</v>
      </c>
      <c r="CK5" s="73">
        <v>20</v>
      </c>
      <c r="CL5" s="73">
        <v>22</v>
      </c>
      <c r="CM5" s="73">
        <v>21</v>
      </c>
      <c r="CN5" s="73">
        <v>20</v>
      </c>
      <c r="CO5" s="73">
        <v>22</v>
      </c>
      <c r="CP5" s="73">
        <v>20</v>
      </c>
      <c r="CQ5" s="73">
        <v>22</v>
      </c>
      <c r="CR5" s="73">
        <v>21</v>
      </c>
      <c r="CS5" s="73">
        <v>22</v>
      </c>
      <c r="CT5" s="73">
        <v>21</v>
      </c>
      <c r="CU5" s="73">
        <v>21</v>
      </c>
      <c r="CV5" s="73">
        <v>23</v>
      </c>
      <c r="CW5" s="73">
        <v>19</v>
      </c>
      <c r="CX5" s="73">
        <v>23</v>
      </c>
      <c r="CY5" s="73">
        <v>21</v>
      </c>
      <c r="CZ5" s="73">
        <v>20</v>
      </c>
      <c r="DA5" s="73">
        <v>22</v>
      </c>
      <c r="DB5" s="73">
        <v>21</v>
      </c>
      <c r="DC5" s="73">
        <v>21</v>
      </c>
      <c r="DD5" s="73">
        <v>22</v>
      </c>
      <c r="DE5" s="73">
        <v>21</v>
      </c>
      <c r="DF5" s="73">
        <v>21</v>
      </c>
      <c r="DG5" s="73">
        <v>22</v>
      </c>
      <c r="DH5" s="73">
        <v>21</v>
      </c>
      <c r="DI5" s="73">
        <v>21</v>
      </c>
      <c r="DJ5" s="73">
        <v>23</v>
      </c>
      <c r="DK5" s="73">
        <v>19</v>
      </c>
      <c r="DL5" s="73">
        <v>22</v>
      </c>
      <c r="DM5" s="73">
        <v>21</v>
      </c>
      <c r="DN5" s="73">
        <v>20</v>
      </c>
      <c r="DO5" s="73">
        <v>22</v>
      </c>
      <c r="DP5" s="73">
        <v>22</v>
      </c>
      <c r="DQ5" s="73">
        <v>20</v>
      </c>
      <c r="DR5" s="73">
        <v>22</v>
      </c>
      <c r="DS5" s="73">
        <v>22</v>
      </c>
      <c r="DT5" s="73">
        <v>21</v>
      </c>
      <c r="DU5" s="73">
        <v>21</v>
      </c>
      <c r="DV5" s="73">
        <v>22</v>
      </c>
      <c r="DW5" s="73">
        <v>20</v>
      </c>
      <c r="DX5" s="73">
        <v>22</v>
      </c>
      <c r="DY5" s="73">
        <v>20</v>
      </c>
      <c r="DZ5" s="73">
        <v>20</v>
      </c>
      <c r="EA5" s="73">
        <v>23</v>
      </c>
      <c r="EB5" s="73">
        <v>22</v>
      </c>
      <c r="EC5" s="73">
        <v>20</v>
      </c>
      <c r="ED5" s="73">
        <v>22</v>
      </c>
      <c r="EE5" s="73">
        <v>21</v>
      </c>
      <c r="EF5" s="73">
        <v>22</v>
      </c>
      <c r="EG5" s="73">
        <v>21</v>
      </c>
      <c r="EH5" s="73">
        <v>21</v>
      </c>
      <c r="EI5" s="73">
        <v>21</v>
      </c>
      <c r="EJ5" s="73">
        <v>23</v>
      </c>
    </row>
    <row r="6" spans="1:140" ht="12.75" x14ac:dyDescent="0.2">
      <c r="A6" s="141">
        <v>37186</v>
      </c>
    </row>
    <row r="7" spans="1:140" ht="10.5" hidden="1" customHeight="1" x14ac:dyDescent="0.2">
      <c r="A7" s="141"/>
      <c r="C7" s="142">
        <v>37165</v>
      </c>
      <c r="D7" s="142">
        <v>37196</v>
      </c>
      <c r="E7" s="142">
        <v>37226</v>
      </c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2"/>
      <c r="X7" s="142"/>
      <c r="Y7" s="142"/>
      <c r="Z7" s="142"/>
      <c r="AA7" s="142"/>
      <c r="AB7" s="144"/>
      <c r="AG7" s="140">
        <v>37257</v>
      </c>
      <c r="AH7" s="140">
        <v>37288</v>
      </c>
      <c r="AI7" s="140">
        <v>37316</v>
      </c>
      <c r="AJ7" s="140">
        <v>37347</v>
      </c>
      <c r="AK7" s="140">
        <v>37377</v>
      </c>
      <c r="AL7" s="140">
        <v>37408</v>
      </c>
      <c r="AM7" s="140">
        <v>37438</v>
      </c>
      <c r="AN7" s="140">
        <v>37469</v>
      </c>
      <c r="AO7" s="140">
        <v>37500</v>
      </c>
      <c r="AP7" s="140">
        <v>37530</v>
      </c>
      <c r="AQ7" s="140">
        <v>37561</v>
      </c>
      <c r="AR7" s="140">
        <v>37591</v>
      </c>
      <c r="AS7" s="140">
        <v>37622</v>
      </c>
      <c r="AT7" s="140">
        <v>37653</v>
      </c>
      <c r="AU7" s="140">
        <v>37681</v>
      </c>
      <c r="AV7" s="140">
        <v>37712</v>
      </c>
      <c r="AW7" s="140">
        <v>37742</v>
      </c>
      <c r="AX7" s="140">
        <v>37773</v>
      </c>
      <c r="AY7" s="140">
        <v>37803</v>
      </c>
      <c r="AZ7" s="140">
        <v>37834</v>
      </c>
      <c r="BA7" s="140">
        <v>37865</v>
      </c>
      <c r="BB7" s="140">
        <v>37895</v>
      </c>
      <c r="BC7" s="140">
        <v>37926</v>
      </c>
      <c r="BD7" s="140">
        <v>37956</v>
      </c>
      <c r="BE7" s="140">
        <v>37987</v>
      </c>
      <c r="BF7" s="140">
        <v>38018</v>
      </c>
      <c r="BG7" s="140">
        <v>38047</v>
      </c>
      <c r="BH7" s="140">
        <v>38078</v>
      </c>
      <c r="BI7" s="140">
        <v>38108</v>
      </c>
      <c r="BJ7" s="140">
        <v>38139</v>
      </c>
      <c r="BK7" s="140">
        <v>38169</v>
      </c>
      <c r="BL7" s="140">
        <v>38200</v>
      </c>
      <c r="BM7" s="140">
        <v>38231</v>
      </c>
      <c r="BN7" s="140">
        <v>38261</v>
      </c>
      <c r="BO7" s="140">
        <v>38292</v>
      </c>
      <c r="BP7" s="140">
        <v>38322</v>
      </c>
      <c r="BQ7" s="140">
        <v>38353</v>
      </c>
      <c r="BR7" s="140">
        <v>38384</v>
      </c>
      <c r="BS7" s="140">
        <v>38412</v>
      </c>
      <c r="BT7" s="140">
        <v>38443</v>
      </c>
      <c r="BU7" s="140">
        <v>38473</v>
      </c>
      <c r="BV7" s="140">
        <v>38504</v>
      </c>
      <c r="BW7" s="140">
        <v>38534</v>
      </c>
      <c r="BX7" s="140">
        <v>38565</v>
      </c>
      <c r="BY7" s="140">
        <v>38596</v>
      </c>
      <c r="BZ7" s="140">
        <v>38626</v>
      </c>
      <c r="CA7" s="140">
        <v>38657</v>
      </c>
      <c r="CB7" s="140">
        <v>38687</v>
      </c>
      <c r="CC7" s="140">
        <v>38718</v>
      </c>
      <c r="CD7" s="140">
        <v>38749</v>
      </c>
      <c r="CE7" s="140">
        <v>38777</v>
      </c>
      <c r="CF7" s="140">
        <v>38808</v>
      </c>
      <c r="CG7" s="140">
        <v>38838</v>
      </c>
      <c r="CH7" s="140">
        <v>38869</v>
      </c>
      <c r="CI7" s="140">
        <v>38899</v>
      </c>
      <c r="CJ7" s="140">
        <v>38930</v>
      </c>
      <c r="CK7" s="140">
        <v>38961</v>
      </c>
      <c r="CL7" s="140">
        <v>38991</v>
      </c>
      <c r="CM7" s="140">
        <v>39022</v>
      </c>
      <c r="CN7" s="140">
        <v>39052</v>
      </c>
      <c r="CO7" s="140">
        <v>39083</v>
      </c>
      <c r="CP7" s="140">
        <v>39114</v>
      </c>
      <c r="CQ7" s="140">
        <v>39142</v>
      </c>
      <c r="CR7" s="140">
        <v>39173</v>
      </c>
      <c r="CS7" s="140">
        <v>39203</v>
      </c>
      <c r="CT7" s="140">
        <v>39234</v>
      </c>
      <c r="CU7" s="140">
        <v>39264</v>
      </c>
      <c r="CV7" s="140">
        <v>39295</v>
      </c>
      <c r="CW7" s="140">
        <v>39326</v>
      </c>
      <c r="CX7" s="140">
        <v>39356</v>
      </c>
      <c r="CY7" s="140">
        <v>39387</v>
      </c>
      <c r="CZ7" s="140">
        <v>39417</v>
      </c>
      <c r="DA7" s="140">
        <v>39448</v>
      </c>
      <c r="DB7" s="140">
        <v>39479</v>
      </c>
      <c r="DC7" s="140">
        <v>39508</v>
      </c>
      <c r="DD7" s="140">
        <v>39539</v>
      </c>
      <c r="DE7" s="140">
        <v>39569</v>
      </c>
      <c r="DF7" s="140">
        <v>39600</v>
      </c>
      <c r="DG7" s="140">
        <v>39630</v>
      </c>
      <c r="DH7" s="140">
        <v>39661</v>
      </c>
      <c r="DI7" s="140">
        <v>39692</v>
      </c>
      <c r="DJ7" s="140">
        <v>39722</v>
      </c>
      <c r="DK7" s="140">
        <v>39753</v>
      </c>
      <c r="DL7" s="140">
        <v>39783</v>
      </c>
      <c r="DM7" s="140">
        <v>39814</v>
      </c>
      <c r="DN7" s="140">
        <v>39845</v>
      </c>
      <c r="DO7" s="140">
        <v>39873</v>
      </c>
      <c r="DP7" s="140">
        <v>39904</v>
      </c>
      <c r="DQ7" s="140">
        <v>39934</v>
      </c>
      <c r="DR7" s="140">
        <v>39965</v>
      </c>
      <c r="DS7" s="140">
        <v>39995</v>
      </c>
      <c r="DT7" s="140">
        <v>40026</v>
      </c>
      <c r="DU7" s="140">
        <v>40057</v>
      </c>
      <c r="DV7" s="140">
        <v>40087</v>
      </c>
      <c r="DW7" s="140">
        <v>40118</v>
      </c>
      <c r="DX7" s="140">
        <v>40148</v>
      </c>
      <c r="DY7" s="140">
        <v>40179</v>
      </c>
      <c r="DZ7" s="140">
        <v>40210</v>
      </c>
      <c r="EA7" s="140">
        <v>40238</v>
      </c>
      <c r="EB7" s="140">
        <v>40269</v>
      </c>
      <c r="EC7" s="140">
        <v>40299</v>
      </c>
      <c r="ED7" s="140">
        <v>40330</v>
      </c>
      <c r="EE7" s="140">
        <v>40360</v>
      </c>
      <c r="EF7" s="140">
        <v>40391</v>
      </c>
      <c r="EG7" s="140">
        <v>40422</v>
      </c>
      <c r="EH7" s="140">
        <v>40452</v>
      </c>
      <c r="EI7" s="140">
        <v>40483</v>
      </c>
      <c r="EJ7" s="140">
        <v>40513</v>
      </c>
    </row>
    <row r="8" spans="1:140" s="152" customFormat="1" ht="15.75" customHeight="1" thickBot="1" x14ac:dyDescent="0.2">
      <c r="A8" s="145" t="s">
        <v>96</v>
      </c>
      <c r="B8" s="146"/>
      <c r="C8" s="147" t="s">
        <v>43</v>
      </c>
      <c r="D8" s="147" t="s">
        <v>44</v>
      </c>
      <c r="E8" s="147" t="s">
        <v>45</v>
      </c>
      <c r="F8" s="148" t="s">
        <v>9</v>
      </c>
      <c r="G8" s="149" t="s">
        <v>39</v>
      </c>
      <c r="H8" s="150">
        <v>37257</v>
      </c>
      <c r="I8" s="150">
        <v>37288</v>
      </c>
      <c r="J8" s="149" t="s">
        <v>40</v>
      </c>
      <c r="K8" s="150">
        <v>37316</v>
      </c>
      <c r="L8" s="150">
        <v>37347</v>
      </c>
      <c r="M8" s="150">
        <v>37377</v>
      </c>
      <c r="N8" s="150">
        <v>37408</v>
      </c>
      <c r="O8" s="151" t="s">
        <v>41</v>
      </c>
      <c r="P8" s="150">
        <v>37438</v>
      </c>
      <c r="Q8" s="150">
        <v>37469</v>
      </c>
      <c r="R8" s="150">
        <v>37500</v>
      </c>
      <c r="S8" s="151" t="s">
        <v>42</v>
      </c>
      <c r="T8" s="150">
        <v>37530</v>
      </c>
      <c r="U8" s="150">
        <v>37561</v>
      </c>
      <c r="V8" s="150">
        <v>37591</v>
      </c>
      <c r="W8" s="147" t="s">
        <v>17</v>
      </c>
      <c r="X8" s="147" t="s">
        <v>18</v>
      </c>
      <c r="Y8" s="148" t="s">
        <v>34</v>
      </c>
      <c r="Z8" s="148" t="s">
        <v>35</v>
      </c>
      <c r="AA8" s="148" t="s">
        <v>102</v>
      </c>
      <c r="AB8" s="147" t="s">
        <v>103</v>
      </c>
      <c r="AC8" s="149" t="s">
        <v>93</v>
      </c>
      <c r="AD8" s="149"/>
      <c r="AE8" s="149"/>
      <c r="AG8" s="153"/>
    </row>
    <row r="9" spans="1:140" ht="13.7" customHeight="1" x14ac:dyDescent="0.2">
      <c r="A9" s="154" t="s">
        <v>57</v>
      </c>
      <c r="B9" s="136" t="s">
        <v>10</v>
      </c>
      <c r="C9" s="100">
        <v>27.8</v>
      </c>
      <c r="D9" s="100">
        <v>29</v>
      </c>
      <c r="E9" s="100">
        <v>37.5</v>
      </c>
      <c r="F9" s="155">
        <v>32.273469387755107</v>
      </c>
      <c r="G9" s="100">
        <v>36.5</v>
      </c>
      <c r="H9" s="100">
        <v>37.5</v>
      </c>
      <c r="I9" s="100">
        <v>35.5</v>
      </c>
      <c r="J9" s="100">
        <v>31.25</v>
      </c>
      <c r="K9" s="100">
        <v>32.5</v>
      </c>
      <c r="L9" s="100">
        <v>30</v>
      </c>
      <c r="M9" s="100">
        <v>28.5</v>
      </c>
      <c r="N9" s="100">
        <v>29.5</v>
      </c>
      <c r="O9" s="100">
        <v>45.5</v>
      </c>
      <c r="P9" s="96">
        <v>42</v>
      </c>
      <c r="Q9" s="100">
        <v>49</v>
      </c>
      <c r="R9" s="100">
        <v>41.5</v>
      </c>
      <c r="S9" s="100">
        <v>36.833333333333336</v>
      </c>
      <c r="T9" s="100">
        <v>38</v>
      </c>
      <c r="U9" s="100">
        <v>35.5</v>
      </c>
      <c r="V9" s="100">
        <v>37</v>
      </c>
      <c r="W9" s="155">
        <v>36.421568627450981</v>
      </c>
      <c r="X9" s="100">
        <v>39.267647058823528</v>
      </c>
      <c r="Y9" s="100">
        <v>39.852080536912752</v>
      </c>
      <c r="Z9" s="100">
        <v>39.998627450980401</v>
      </c>
      <c r="AA9" s="100">
        <v>41.068970588235302</v>
      </c>
      <c r="AB9" s="101">
        <v>42.274101562499993</v>
      </c>
      <c r="AC9" s="156">
        <v>40.041495526203661</v>
      </c>
      <c r="AD9" s="157"/>
      <c r="AE9" s="157"/>
      <c r="AF9" s="158"/>
      <c r="AG9" s="96">
        <v>37.5</v>
      </c>
      <c r="AH9" s="96">
        <v>35.5</v>
      </c>
      <c r="AI9" s="96">
        <v>32.5</v>
      </c>
      <c r="AJ9" s="96">
        <v>30</v>
      </c>
      <c r="AK9" s="96">
        <v>28.5</v>
      </c>
      <c r="AL9" s="96">
        <v>29.5</v>
      </c>
      <c r="AM9" s="96">
        <v>42</v>
      </c>
      <c r="AN9" s="96">
        <v>49</v>
      </c>
      <c r="AO9" s="96">
        <v>41.5</v>
      </c>
      <c r="AP9" s="96">
        <v>38</v>
      </c>
      <c r="AQ9" s="96">
        <v>35.5</v>
      </c>
      <c r="AR9" s="96">
        <v>37</v>
      </c>
      <c r="AS9" s="96">
        <v>41.5</v>
      </c>
      <c r="AT9" s="96">
        <v>40.5</v>
      </c>
      <c r="AU9" s="96">
        <v>35</v>
      </c>
      <c r="AV9" s="96">
        <v>32</v>
      </c>
      <c r="AW9" s="96">
        <v>28.5</v>
      </c>
      <c r="AX9" s="96">
        <v>29.5</v>
      </c>
      <c r="AY9" s="96">
        <v>48</v>
      </c>
      <c r="AZ9" s="96">
        <v>56</v>
      </c>
      <c r="BA9" s="96">
        <v>46.25</v>
      </c>
      <c r="BB9" s="96">
        <v>40.25</v>
      </c>
      <c r="BC9" s="96">
        <v>35.75</v>
      </c>
      <c r="BD9" s="96">
        <v>37.5</v>
      </c>
      <c r="BE9" s="96">
        <v>41.58</v>
      </c>
      <c r="BF9" s="96">
        <v>40.72</v>
      </c>
      <c r="BG9" s="96">
        <v>36</v>
      </c>
      <c r="BH9" s="96">
        <v>33.42</v>
      </c>
      <c r="BI9" s="96">
        <v>30.42</v>
      </c>
      <c r="BJ9" s="96">
        <v>31.28</v>
      </c>
      <c r="BK9" s="96">
        <v>47.16</v>
      </c>
      <c r="BL9" s="96">
        <v>54.03</v>
      </c>
      <c r="BM9" s="96">
        <v>45.66</v>
      </c>
      <c r="BN9" s="96">
        <v>40.51</v>
      </c>
      <c r="BO9" s="96">
        <v>36.65</v>
      </c>
      <c r="BP9" s="96">
        <v>38.15</v>
      </c>
      <c r="BQ9" s="96">
        <v>41.65</v>
      </c>
      <c r="BR9" s="96">
        <v>40.909999999999997</v>
      </c>
      <c r="BS9" s="96">
        <v>36.86</v>
      </c>
      <c r="BT9" s="96">
        <v>34.659999999999997</v>
      </c>
      <c r="BU9" s="96">
        <v>32.08</v>
      </c>
      <c r="BV9" s="96">
        <v>32.82</v>
      </c>
      <c r="BW9" s="96">
        <v>46.44</v>
      </c>
      <c r="BX9" s="96">
        <v>52.33</v>
      </c>
      <c r="BY9" s="96">
        <v>45.16</v>
      </c>
      <c r="BZ9" s="96">
        <v>40.74</v>
      </c>
      <c r="CA9" s="96">
        <v>37.43</v>
      </c>
      <c r="CB9" s="96">
        <v>38.72</v>
      </c>
      <c r="CC9" s="96">
        <v>41.89</v>
      </c>
      <c r="CD9" s="96">
        <v>41.22</v>
      </c>
      <c r="CE9" s="96">
        <v>37.549999999999997</v>
      </c>
      <c r="CF9" s="96">
        <v>35.54</v>
      </c>
      <c r="CG9" s="96">
        <v>33.200000000000003</v>
      </c>
      <c r="CH9" s="96">
        <v>33.869999999999997</v>
      </c>
      <c r="CI9" s="96">
        <v>46.25</v>
      </c>
      <c r="CJ9" s="96">
        <v>51.61</v>
      </c>
      <c r="CK9" s="96">
        <v>45.09</v>
      </c>
      <c r="CL9" s="96">
        <v>41.07</v>
      </c>
      <c r="CM9" s="96">
        <v>38.06</v>
      </c>
      <c r="CN9" s="96">
        <v>39.24</v>
      </c>
      <c r="CO9" s="96">
        <v>42.14</v>
      </c>
      <c r="CP9" s="96">
        <v>41.54</v>
      </c>
      <c r="CQ9" s="96">
        <v>38.200000000000003</v>
      </c>
      <c r="CR9" s="96">
        <v>36.380000000000003</v>
      </c>
      <c r="CS9" s="96">
        <v>34.25</v>
      </c>
      <c r="CT9" s="96">
        <v>34.86</v>
      </c>
      <c r="CU9" s="96">
        <v>46.12</v>
      </c>
      <c r="CV9" s="96">
        <v>50.99</v>
      </c>
      <c r="CW9" s="96">
        <v>45.06</v>
      </c>
      <c r="CX9" s="96">
        <v>41.42</v>
      </c>
      <c r="CY9" s="96">
        <v>38.68</v>
      </c>
      <c r="CZ9" s="96">
        <v>39.75</v>
      </c>
      <c r="DA9" s="96">
        <v>42.55</v>
      </c>
      <c r="DB9" s="96">
        <v>41.99</v>
      </c>
      <c r="DC9" s="96">
        <v>38.869999999999997</v>
      </c>
      <c r="DD9" s="96">
        <v>37.18</v>
      </c>
      <c r="DE9" s="96">
        <v>35.200000000000003</v>
      </c>
      <c r="DF9" s="96">
        <v>35.770000000000003</v>
      </c>
      <c r="DG9" s="96">
        <v>46.25</v>
      </c>
      <c r="DH9" s="96">
        <v>50.79</v>
      </c>
      <c r="DI9" s="96">
        <v>45.27</v>
      </c>
      <c r="DJ9" s="96">
        <v>41.87</v>
      </c>
      <c r="DK9" s="96">
        <v>39.33</v>
      </c>
      <c r="DL9" s="96">
        <v>40.32</v>
      </c>
      <c r="DM9" s="96">
        <v>42.96</v>
      </c>
      <c r="DN9" s="96">
        <v>42.44</v>
      </c>
      <c r="DO9" s="96">
        <v>39.54</v>
      </c>
      <c r="DP9" s="96">
        <v>37.96</v>
      </c>
      <c r="DQ9" s="96">
        <v>36.119999999999997</v>
      </c>
      <c r="DR9" s="96">
        <v>36.65</v>
      </c>
      <c r="DS9" s="96">
        <v>46.41</v>
      </c>
      <c r="DT9" s="96">
        <v>50.64</v>
      </c>
      <c r="DU9" s="96">
        <v>45.5</v>
      </c>
      <c r="DV9" s="96">
        <v>42.34</v>
      </c>
      <c r="DW9" s="96">
        <v>39.97</v>
      </c>
      <c r="DX9" s="96">
        <v>40.89</v>
      </c>
      <c r="DY9" s="96">
        <v>43.38</v>
      </c>
      <c r="DZ9" s="96">
        <v>42.89</v>
      </c>
      <c r="EA9" s="96">
        <v>40.19</v>
      </c>
      <c r="EB9" s="96">
        <v>38.72</v>
      </c>
      <c r="EC9" s="96">
        <v>37.01</v>
      </c>
      <c r="ED9" s="96">
        <v>37.5</v>
      </c>
      <c r="EE9" s="96">
        <v>46.59</v>
      </c>
      <c r="EF9" s="96">
        <v>50.53</v>
      </c>
      <c r="EG9" s="96">
        <v>45.74</v>
      </c>
      <c r="EH9" s="96">
        <v>42.8</v>
      </c>
      <c r="EI9" s="96">
        <v>40.590000000000003</v>
      </c>
      <c r="EJ9" s="96">
        <v>41.46</v>
      </c>
    </row>
    <row r="10" spans="1:140" ht="13.7" customHeight="1" x14ac:dyDescent="0.2">
      <c r="A10" s="159" t="s">
        <v>58</v>
      </c>
      <c r="B10" s="160" t="s">
        <v>11</v>
      </c>
      <c r="C10" s="96">
        <v>28.09375</v>
      </c>
      <c r="D10" s="96">
        <v>29.75</v>
      </c>
      <c r="E10" s="96">
        <v>37.75</v>
      </c>
      <c r="F10" s="161">
        <v>32.744897959183675</v>
      </c>
      <c r="G10" s="96">
        <v>36.450000000000003</v>
      </c>
      <c r="H10" s="96">
        <v>37.5</v>
      </c>
      <c r="I10" s="96">
        <v>35.4</v>
      </c>
      <c r="J10" s="96">
        <v>32.25</v>
      </c>
      <c r="K10" s="96">
        <v>32.5</v>
      </c>
      <c r="L10" s="96">
        <v>32</v>
      </c>
      <c r="M10" s="96">
        <v>31</v>
      </c>
      <c r="N10" s="96">
        <v>32</v>
      </c>
      <c r="O10" s="96">
        <v>48.25</v>
      </c>
      <c r="P10" s="96">
        <v>45</v>
      </c>
      <c r="Q10" s="96">
        <v>51.5</v>
      </c>
      <c r="R10" s="96">
        <v>45</v>
      </c>
      <c r="S10" s="96">
        <v>36.833333333333336</v>
      </c>
      <c r="T10" s="96">
        <v>38</v>
      </c>
      <c r="U10" s="96">
        <v>35.5</v>
      </c>
      <c r="V10" s="96">
        <v>37</v>
      </c>
      <c r="W10" s="161">
        <v>37.747058823529414</v>
      </c>
      <c r="X10" s="96">
        <v>41.110784313725489</v>
      </c>
      <c r="Y10" s="96">
        <v>41.545570469798655</v>
      </c>
      <c r="Z10" s="96">
        <v>41.980039215686269</v>
      </c>
      <c r="AA10" s="96">
        <v>43.854372549019615</v>
      </c>
      <c r="AB10" s="97">
        <v>45.957148437500003</v>
      </c>
      <c r="AC10" s="162">
        <v>42.422748189177682</v>
      </c>
      <c r="AD10" s="157"/>
      <c r="AE10" s="157"/>
      <c r="AF10" s="158"/>
      <c r="AG10" s="163">
        <v>37.5</v>
      </c>
      <c r="AH10" s="163">
        <v>35.4</v>
      </c>
      <c r="AI10" s="163">
        <v>32.5</v>
      </c>
      <c r="AJ10" s="163">
        <v>32</v>
      </c>
      <c r="AK10" s="163">
        <v>31</v>
      </c>
      <c r="AL10" s="163">
        <v>32</v>
      </c>
      <c r="AM10" s="163">
        <v>45</v>
      </c>
      <c r="AN10" s="163">
        <v>51.5</v>
      </c>
      <c r="AO10" s="163">
        <v>45</v>
      </c>
      <c r="AP10" s="163">
        <v>38</v>
      </c>
      <c r="AQ10" s="163">
        <v>35.5</v>
      </c>
      <c r="AR10" s="163">
        <v>37</v>
      </c>
      <c r="AS10" s="163">
        <v>41.75</v>
      </c>
      <c r="AT10" s="163">
        <v>41</v>
      </c>
      <c r="AU10" s="163">
        <v>35.75</v>
      </c>
      <c r="AV10" s="163">
        <v>35.5</v>
      </c>
      <c r="AW10" s="163">
        <v>32</v>
      </c>
      <c r="AX10" s="163">
        <v>30.25</v>
      </c>
      <c r="AY10" s="163">
        <v>52.5</v>
      </c>
      <c r="AZ10" s="163">
        <v>59.5</v>
      </c>
      <c r="BA10" s="163">
        <v>49.75</v>
      </c>
      <c r="BB10" s="163">
        <v>40.75</v>
      </c>
      <c r="BC10" s="163">
        <v>36.25</v>
      </c>
      <c r="BD10" s="163">
        <v>37.75</v>
      </c>
      <c r="BE10" s="163">
        <v>42.04</v>
      </c>
      <c r="BF10" s="163">
        <v>41.4</v>
      </c>
      <c r="BG10" s="163">
        <v>36.9</v>
      </c>
      <c r="BH10" s="163">
        <v>36.69</v>
      </c>
      <c r="BI10" s="163">
        <v>33.68</v>
      </c>
      <c r="BJ10" s="163">
        <v>32.18</v>
      </c>
      <c r="BK10" s="163">
        <v>51.29</v>
      </c>
      <c r="BL10" s="163">
        <v>57.3</v>
      </c>
      <c r="BM10" s="163">
        <v>48.93</v>
      </c>
      <c r="BN10" s="163">
        <v>41.21</v>
      </c>
      <c r="BO10" s="163">
        <v>37.340000000000003</v>
      </c>
      <c r="BP10" s="163">
        <v>38.630000000000003</v>
      </c>
      <c r="BQ10" s="163">
        <v>42.44</v>
      </c>
      <c r="BR10" s="163">
        <v>41.89</v>
      </c>
      <c r="BS10" s="163">
        <v>38.020000000000003</v>
      </c>
      <c r="BT10" s="163">
        <v>37.85</v>
      </c>
      <c r="BU10" s="163">
        <v>35.270000000000003</v>
      </c>
      <c r="BV10" s="163">
        <v>33.979999999999997</v>
      </c>
      <c r="BW10" s="163">
        <v>50.42</v>
      </c>
      <c r="BX10" s="163">
        <v>55.59</v>
      </c>
      <c r="BY10" s="163">
        <v>48.4</v>
      </c>
      <c r="BZ10" s="163">
        <v>41.76</v>
      </c>
      <c r="CA10" s="163">
        <v>38.44</v>
      </c>
      <c r="CB10" s="163">
        <v>39.56</v>
      </c>
      <c r="CC10" s="163">
        <v>43.15</v>
      </c>
      <c r="CD10" s="163">
        <v>42.65</v>
      </c>
      <c r="CE10" s="163">
        <v>39.1</v>
      </c>
      <c r="CF10" s="163">
        <v>38.94</v>
      </c>
      <c r="CG10" s="163">
        <v>36.58</v>
      </c>
      <c r="CH10" s="163">
        <v>35.4</v>
      </c>
      <c r="CI10" s="163">
        <v>50.46</v>
      </c>
      <c r="CJ10" s="163">
        <v>55.2</v>
      </c>
      <c r="CK10" s="163">
        <v>48.61</v>
      </c>
      <c r="CL10" s="163">
        <v>42.53</v>
      </c>
      <c r="CM10" s="163">
        <v>39.49</v>
      </c>
      <c r="CN10" s="163">
        <v>40.51</v>
      </c>
      <c r="CO10" s="163">
        <v>43.86</v>
      </c>
      <c r="CP10" s="163">
        <v>43.4</v>
      </c>
      <c r="CQ10" s="163">
        <v>40.15</v>
      </c>
      <c r="CR10" s="163">
        <v>40.01</v>
      </c>
      <c r="CS10" s="163">
        <v>37.840000000000003</v>
      </c>
      <c r="CT10" s="163">
        <v>36.770000000000003</v>
      </c>
      <c r="CU10" s="163">
        <v>50.56</v>
      </c>
      <c r="CV10" s="163">
        <v>54.9</v>
      </c>
      <c r="CW10" s="163">
        <v>48.87</v>
      </c>
      <c r="CX10" s="163">
        <v>43.3</v>
      </c>
      <c r="CY10" s="163">
        <v>40.520000000000003</v>
      </c>
      <c r="CZ10" s="163">
        <v>41.45</v>
      </c>
      <c r="DA10" s="163">
        <v>44.58</v>
      </c>
      <c r="DB10" s="163">
        <v>44.15</v>
      </c>
      <c r="DC10" s="163">
        <v>41.11</v>
      </c>
      <c r="DD10" s="163">
        <v>40.98</v>
      </c>
      <c r="DE10" s="163">
        <v>38.950000000000003</v>
      </c>
      <c r="DF10" s="163">
        <v>37.950000000000003</v>
      </c>
      <c r="DG10" s="163">
        <v>50.85</v>
      </c>
      <c r="DH10" s="163">
        <v>54.92</v>
      </c>
      <c r="DI10" s="163">
        <v>49.27</v>
      </c>
      <c r="DJ10" s="163">
        <v>44.06</v>
      </c>
      <c r="DK10" s="163">
        <v>41.46</v>
      </c>
      <c r="DL10" s="163">
        <v>42.34</v>
      </c>
      <c r="DM10" s="163">
        <v>45.28</v>
      </c>
      <c r="DN10" s="163">
        <v>44.89</v>
      </c>
      <c r="DO10" s="163">
        <v>42.05</v>
      </c>
      <c r="DP10" s="163">
        <v>41.93</v>
      </c>
      <c r="DQ10" s="163">
        <v>40.04</v>
      </c>
      <c r="DR10" s="163">
        <v>39.1</v>
      </c>
      <c r="DS10" s="163">
        <v>51.18</v>
      </c>
      <c r="DT10" s="163">
        <v>54.99</v>
      </c>
      <c r="DU10" s="163">
        <v>49.71</v>
      </c>
      <c r="DV10" s="163">
        <v>44.84</v>
      </c>
      <c r="DW10" s="163">
        <v>42.41</v>
      </c>
      <c r="DX10" s="163">
        <v>43.23</v>
      </c>
      <c r="DY10" s="163">
        <v>46.26</v>
      </c>
      <c r="DZ10" s="163">
        <v>45.89</v>
      </c>
      <c r="EA10" s="163">
        <v>43.22</v>
      </c>
      <c r="EB10" s="163">
        <v>43.11</v>
      </c>
      <c r="EC10" s="163">
        <v>41.33</v>
      </c>
      <c r="ED10" s="163">
        <v>40.450000000000003</v>
      </c>
      <c r="EE10" s="163">
        <v>51.81</v>
      </c>
      <c r="EF10" s="163">
        <v>55.39</v>
      </c>
      <c r="EG10" s="163">
        <v>50.43</v>
      </c>
      <c r="EH10" s="163">
        <v>45.85</v>
      </c>
      <c r="EI10" s="163">
        <v>43.56</v>
      </c>
      <c r="EJ10" s="163">
        <v>44.34</v>
      </c>
    </row>
    <row r="11" spans="1:140" ht="13.7" customHeight="1" x14ac:dyDescent="0.2">
      <c r="A11" s="159" t="s">
        <v>60</v>
      </c>
      <c r="B11" s="136"/>
      <c r="C11" s="96">
        <v>27.6</v>
      </c>
      <c r="D11" s="96">
        <v>29.75</v>
      </c>
      <c r="E11" s="96">
        <v>37.35</v>
      </c>
      <c r="F11" s="161">
        <v>32.501020408163264</v>
      </c>
      <c r="G11" s="96">
        <v>37</v>
      </c>
      <c r="H11" s="96">
        <v>37.75</v>
      </c>
      <c r="I11" s="96">
        <v>36.25</v>
      </c>
      <c r="J11" s="96">
        <v>33.5</v>
      </c>
      <c r="K11" s="96">
        <v>34.75</v>
      </c>
      <c r="L11" s="96">
        <v>32.25</v>
      </c>
      <c r="M11" s="96">
        <v>32</v>
      </c>
      <c r="N11" s="96">
        <v>38.5</v>
      </c>
      <c r="O11" s="96">
        <v>50.625</v>
      </c>
      <c r="P11" s="96">
        <v>47</v>
      </c>
      <c r="Q11" s="96">
        <v>54.25</v>
      </c>
      <c r="R11" s="96">
        <v>45.75</v>
      </c>
      <c r="S11" s="96">
        <v>39.5</v>
      </c>
      <c r="T11" s="96">
        <v>39.5</v>
      </c>
      <c r="U11" s="96">
        <v>38.5</v>
      </c>
      <c r="V11" s="96">
        <v>40.5</v>
      </c>
      <c r="W11" s="161">
        <v>39.765686274509804</v>
      </c>
      <c r="X11" s="96">
        <v>43.820588235294117</v>
      </c>
      <c r="Y11" s="96">
        <v>44.109362416107388</v>
      </c>
      <c r="Z11" s="96">
        <v>44.608431372549028</v>
      </c>
      <c r="AA11" s="96">
        <v>45.330990196078417</v>
      </c>
      <c r="AB11" s="97">
        <v>46.166718750000001</v>
      </c>
      <c r="AC11" s="162">
        <v>44.185057520238608</v>
      </c>
      <c r="AD11" s="157"/>
      <c r="AE11" s="157"/>
      <c r="AF11" s="158"/>
      <c r="AG11" s="163">
        <v>37.75</v>
      </c>
      <c r="AH11" s="163">
        <v>36.25</v>
      </c>
      <c r="AI11" s="163">
        <v>34.75</v>
      </c>
      <c r="AJ11" s="163">
        <v>32.25</v>
      </c>
      <c r="AK11" s="163">
        <v>32</v>
      </c>
      <c r="AL11" s="163">
        <v>38.5</v>
      </c>
      <c r="AM11" s="163">
        <v>47</v>
      </c>
      <c r="AN11" s="163">
        <v>54.25</v>
      </c>
      <c r="AO11" s="163">
        <v>45.75</v>
      </c>
      <c r="AP11" s="163">
        <v>39.5</v>
      </c>
      <c r="AQ11" s="163">
        <v>38.5</v>
      </c>
      <c r="AR11" s="163">
        <v>40.5</v>
      </c>
      <c r="AS11" s="163">
        <v>43.25</v>
      </c>
      <c r="AT11" s="163">
        <v>41.25</v>
      </c>
      <c r="AU11" s="163">
        <v>39.25</v>
      </c>
      <c r="AV11" s="163">
        <v>35.75</v>
      </c>
      <c r="AW11" s="163">
        <v>36</v>
      </c>
      <c r="AX11" s="163">
        <v>41</v>
      </c>
      <c r="AY11" s="163">
        <v>51.25</v>
      </c>
      <c r="AZ11" s="163">
        <v>59.75</v>
      </c>
      <c r="BA11" s="163">
        <v>55</v>
      </c>
      <c r="BB11" s="163">
        <v>42</v>
      </c>
      <c r="BC11" s="163">
        <v>40.25</v>
      </c>
      <c r="BD11" s="163">
        <v>41</v>
      </c>
      <c r="BE11" s="163">
        <v>43.73</v>
      </c>
      <c r="BF11" s="163">
        <v>42.02</v>
      </c>
      <c r="BG11" s="163">
        <v>40.299999999999997</v>
      </c>
      <c r="BH11" s="163">
        <v>37.299999999999997</v>
      </c>
      <c r="BI11" s="163">
        <v>37.51</v>
      </c>
      <c r="BJ11" s="163">
        <v>41.8</v>
      </c>
      <c r="BK11" s="163">
        <v>50.6</v>
      </c>
      <c r="BL11" s="163">
        <v>57.89</v>
      </c>
      <c r="BM11" s="163">
        <v>53.81</v>
      </c>
      <c r="BN11" s="163">
        <v>42.66</v>
      </c>
      <c r="BO11" s="163">
        <v>41.16</v>
      </c>
      <c r="BP11" s="163">
        <v>41.8</v>
      </c>
      <c r="BQ11" s="163">
        <v>44.15</v>
      </c>
      <c r="BR11" s="163">
        <v>42.68</v>
      </c>
      <c r="BS11" s="163">
        <v>41.21</v>
      </c>
      <c r="BT11" s="163">
        <v>38.64</v>
      </c>
      <c r="BU11" s="163">
        <v>38.82</v>
      </c>
      <c r="BV11" s="163">
        <v>42.5</v>
      </c>
      <c r="BW11" s="163">
        <v>50.03</v>
      </c>
      <c r="BX11" s="163">
        <v>56.28</v>
      </c>
      <c r="BY11" s="163">
        <v>52.79</v>
      </c>
      <c r="BZ11" s="163">
        <v>43.23</v>
      </c>
      <c r="CA11" s="163">
        <v>41.95</v>
      </c>
      <c r="CB11" s="163">
        <v>42.5</v>
      </c>
      <c r="CC11" s="163">
        <v>44.49</v>
      </c>
      <c r="CD11" s="163">
        <v>43.16</v>
      </c>
      <c r="CE11" s="163">
        <v>41.82</v>
      </c>
      <c r="CF11" s="163">
        <v>39.49</v>
      </c>
      <c r="CG11" s="163">
        <v>39.659999999999997</v>
      </c>
      <c r="CH11" s="163">
        <v>42.99</v>
      </c>
      <c r="CI11" s="163">
        <v>49.82</v>
      </c>
      <c r="CJ11" s="163">
        <v>55.48</v>
      </c>
      <c r="CK11" s="163">
        <v>52.32</v>
      </c>
      <c r="CL11" s="163">
        <v>43.66</v>
      </c>
      <c r="CM11" s="163">
        <v>42.5</v>
      </c>
      <c r="CN11" s="163">
        <v>43</v>
      </c>
      <c r="CO11" s="163">
        <v>44.82</v>
      </c>
      <c r="CP11" s="163">
        <v>43.62</v>
      </c>
      <c r="CQ11" s="163">
        <v>42.41</v>
      </c>
      <c r="CR11" s="163">
        <v>40.299999999999997</v>
      </c>
      <c r="CS11" s="163">
        <v>40.450000000000003</v>
      </c>
      <c r="CT11" s="163">
        <v>43.47</v>
      </c>
      <c r="CU11" s="163">
        <v>49.65</v>
      </c>
      <c r="CV11" s="163">
        <v>54.78</v>
      </c>
      <c r="CW11" s="163">
        <v>51.92</v>
      </c>
      <c r="CX11" s="163">
        <v>44.07</v>
      </c>
      <c r="CY11" s="163">
        <v>43.02</v>
      </c>
      <c r="CZ11" s="163">
        <v>43.47</v>
      </c>
      <c r="DA11" s="163">
        <v>45.14</v>
      </c>
      <c r="DB11" s="163">
        <v>44.03</v>
      </c>
      <c r="DC11" s="163">
        <v>42.91</v>
      </c>
      <c r="DD11" s="163">
        <v>40.96</v>
      </c>
      <c r="DE11" s="163">
        <v>41.1</v>
      </c>
      <c r="DF11" s="163">
        <v>43.89</v>
      </c>
      <c r="DG11" s="163">
        <v>49.62</v>
      </c>
      <c r="DH11" s="163">
        <v>54.37</v>
      </c>
      <c r="DI11" s="163">
        <v>51.72</v>
      </c>
      <c r="DJ11" s="163">
        <v>44.46</v>
      </c>
      <c r="DK11" s="163">
        <v>43.48</v>
      </c>
      <c r="DL11" s="163">
        <v>43.9</v>
      </c>
      <c r="DM11" s="163">
        <v>45.51</v>
      </c>
      <c r="DN11" s="163">
        <v>44.48</v>
      </c>
      <c r="DO11" s="163">
        <v>43.44</v>
      </c>
      <c r="DP11" s="163">
        <v>41.63</v>
      </c>
      <c r="DQ11" s="163">
        <v>41.76</v>
      </c>
      <c r="DR11" s="163">
        <v>44.36</v>
      </c>
      <c r="DS11" s="163">
        <v>49.67</v>
      </c>
      <c r="DT11" s="163">
        <v>54.08</v>
      </c>
      <c r="DU11" s="163">
        <v>51.62</v>
      </c>
      <c r="DV11" s="163">
        <v>44.88</v>
      </c>
      <c r="DW11" s="163">
        <v>43.98</v>
      </c>
      <c r="DX11" s="163">
        <v>44.37</v>
      </c>
      <c r="DY11" s="163">
        <v>45.88</v>
      </c>
      <c r="DZ11" s="163">
        <v>44.92</v>
      </c>
      <c r="EA11" s="163">
        <v>43.97</v>
      </c>
      <c r="EB11" s="163">
        <v>42.29</v>
      </c>
      <c r="EC11" s="163">
        <v>42.41</v>
      </c>
      <c r="ED11" s="163">
        <v>44.81</v>
      </c>
      <c r="EE11" s="163">
        <v>49.74</v>
      </c>
      <c r="EF11" s="163">
        <v>53.82</v>
      </c>
      <c r="EG11" s="163">
        <v>51.54</v>
      </c>
      <c r="EH11" s="163">
        <v>45.3</v>
      </c>
      <c r="EI11" s="163">
        <v>44.46</v>
      </c>
      <c r="EJ11" s="163">
        <v>44.83</v>
      </c>
    </row>
    <row r="12" spans="1:140" ht="13.7" customHeight="1" x14ac:dyDescent="0.2">
      <c r="A12" s="159" t="s">
        <v>62</v>
      </c>
      <c r="B12" s="136"/>
      <c r="C12" s="96">
        <v>27.0375625</v>
      </c>
      <c r="D12" s="96">
        <v>22.838999588012665</v>
      </c>
      <c r="E12" s="96">
        <v>34.9</v>
      </c>
      <c r="F12" s="161">
        <v>28.44733655812788</v>
      </c>
      <c r="G12" s="96">
        <v>34.875</v>
      </c>
      <c r="H12" s="96">
        <v>35.25</v>
      </c>
      <c r="I12" s="96">
        <v>34.5</v>
      </c>
      <c r="J12" s="96">
        <v>33</v>
      </c>
      <c r="K12" s="96">
        <v>33.75</v>
      </c>
      <c r="L12" s="96">
        <v>32.25</v>
      </c>
      <c r="M12" s="96">
        <v>32</v>
      </c>
      <c r="N12" s="96">
        <v>38.5</v>
      </c>
      <c r="O12" s="96">
        <v>50.5</v>
      </c>
      <c r="P12" s="96">
        <v>46.75</v>
      </c>
      <c r="Q12" s="96">
        <v>54.25</v>
      </c>
      <c r="R12" s="96">
        <v>45.75</v>
      </c>
      <c r="S12" s="96">
        <v>38.5</v>
      </c>
      <c r="T12" s="96">
        <v>38.5</v>
      </c>
      <c r="U12" s="96">
        <v>37.5</v>
      </c>
      <c r="V12" s="96">
        <v>39.5</v>
      </c>
      <c r="W12" s="161">
        <v>39.057843137254899</v>
      </c>
      <c r="X12" s="96">
        <v>32.735294117647058</v>
      </c>
      <c r="Y12" s="96">
        <v>29.756711409395972</v>
      </c>
      <c r="Z12" s="96">
        <v>27.92450980392157</v>
      </c>
      <c r="AA12" s="96">
        <v>37.930539215686281</v>
      </c>
      <c r="AB12" s="97">
        <v>42.312109374999999</v>
      </c>
      <c r="AC12" s="162">
        <v>35.911256707008206</v>
      </c>
      <c r="AD12" s="157"/>
      <c r="AE12" s="157"/>
      <c r="AF12" s="158"/>
      <c r="AG12" s="163">
        <v>35.25</v>
      </c>
      <c r="AH12" s="163">
        <v>34.5</v>
      </c>
      <c r="AI12" s="163">
        <v>33.75</v>
      </c>
      <c r="AJ12" s="163">
        <v>32.25</v>
      </c>
      <c r="AK12" s="163">
        <v>32</v>
      </c>
      <c r="AL12" s="163">
        <v>38.5</v>
      </c>
      <c r="AM12" s="163">
        <v>46.75</v>
      </c>
      <c r="AN12" s="163">
        <v>54.25</v>
      </c>
      <c r="AO12" s="163">
        <v>45.75</v>
      </c>
      <c r="AP12" s="163">
        <v>38.5</v>
      </c>
      <c r="AQ12" s="163">
        <v>37.5</v>
      </c>
      <c r="AR12" s="163">
        <v>39.5</v>
      </c>
      <c r="AS12" s="163">
        <v>31</v>
      </c>
      <c r="AT12" s="163">
        <v>29.5</v>
      </c>
      <c r="AU12" s="163">
        <v>28.75</v>
      </c>
      <c r="AV12" s="163">
        <v>25.75</v>
      </c>
      <c r="AW12" s="163">
        <v>26</v>
      </c>
      <c r="AX12" s="163">
        <v>31</v>
      </c>
      <c r="AY12" s="163">
        <v>41.25</v>
      </c>
      <c r="AZ12" s="163">
        <v>49.75</v>
      </c>
      <c r="BA12" s="163">
        <v>39.75</v>
      </c>
      <c r="BB12" s="163">
        <v>29.75</v>
      </c>
      <c r="BC12" s="163">
        <v>29.5</v>
      </c>
      <c r="BD12" s="163">
        <v>30.75</v>
      </c>
      <c r="BE12" s="163">
        <v>21.75</v>
      </c>
      <c r="BF12" s="163">
        <v>23.5</v>
      </c>
      <c r="BG12" s="163">
        <v>22.25</v>
      </c>
      <c r="BH12" s="163">
        <v>28.75</v>
      </c>
      <c r="BI12" s="163">
        <v>28</v>
      </c>
      <c r="BJ12" s="163">
        <v>35</v>
      </c>
      <c r="BK12" s="163">
        <v>39</v>
      </c>
      <c r="BL12" s="163">
        <v>47.75</v>
      </c>
      <c r="BM12" s="163">
        <v>31.5</v>
      </c>
      <c r="BN12" s="163">
        <v>32.25</v>
      </c>
      <c r="BO12" s="163">
        <v>30</v>
      </c>
      <c r="BP12" s="163">
        <v>30.5</v>
      </c>
      <c r="BQ12" s="163">
        <v>21.75</v>
      </c>
      <c r="BR12" s="163">
        <v>23.5</v>
      </c>
      <c r="BS12" s="163">
        <v>22.25</v>
      </c>
      <c r="BT12" s="163">
        <v>27.75</v>
      </c>
      <c r="BU12" s="163">
        <v>27</v>
      </c>
      <c r="BV12" s="163">
        <v>33</v>
      </c>
      <c r="BW12" s="163">
        <v>30</v>
      </c>
      <c r="BX12" s="163">
        <v>38.75</v>
      </c>
      <c r="BY12" s="163">
        <v>25.5</v>
      </c>
      <c r="BZ12" s="163">
        <v>29.25</v>
      </c>
      <c r="CA12" s="163">
        <v>27.5</v>
      </c>
      <c r="CB12" s="163">
        <v>28</v>
      </c>
      <c r="CC12" s="163">
        <v>22</v>
      </c>
      <c r="CD12" s="163">
        <v>23.75</v>
      </c>
      <c r="CE12" s="163">
        <v>22.5</v>
      </c>
      <c r="CF12" s="163">
        <v>28</v>
      </c>
      <c r="CG12" s="163">
        <v>27.25</v>
      </c>
      <c r="CH12" s="163">
        <v>33.25</v>
      </c>
      <c r="CI12" s="163">
        <v>30.25</v>
      </c>
      <c r="CJ12" s="163">
        <v>39</v>
      </c>
      <c r="CK12" s="163">
        <v>25.75</v>
      </c>
      <c r="CL12" s="163">
        <v>29.5</v>
      </c>
      <c r="CM12" s="163">
        <v>27.75</v>
      </c>
      <c r="CN12" s="163">
        <v>28.25</v>
      </c>
      <c r="CO12" s="163">
        <v>31.35</v>
      </c>
      <c r="CP12" s="163">
        <v>33.1</v>
      </c>
      <c r="CQ12" s="163">
        <v>31.85</v>
      </c>
      <c r="CR12" s="163">
        <v>37.35</v>
      </c>
      <c r="CS12" s="163">
        <v>36.6</v>
      </c>
      <c r="CT12" s="163">
        <v>43.6</v>
      </c>
      <c r="CU12" s="163">
        <v>50.6</v>
      </c>
      <c r="CV12" s="163">
        <v>59.35</v>
      </c>
      <c r="CW12" s="163">
        <v>42.1</v>
      </c>
      <c r="CX12" s="163">
        <v>41.85</v>
      </c>
      <c r="CY12" s="163">
        <v>40.1</v>
      </c>
      <c r="CZ12" s="163">
        <v>40.6</v>
      </c>
      <c r="DA12" s="163">
        <v>31.7</v>
      </c>
      <c r="DB12" s="163">
        <v>33.450000000000003</v>
      </c>
      <c r="DC12" s="163">
        <v>32.200000000000003</v>
      </c>
      <c r="DD12" s="163">
        <v>37.700000000000003</v>
      </c>
      <c r="DE12" s="163">
        <v>36.950000000000003</v>
      </c>
      <c r="DF12" s="163">
        <v>43.95</v>
      </c>
      <c r="DG12" s="163">
        <v>50.95</v>
      </c>
      <c r="DH12" s="163">
        <v>59.7</v>
      </c>
      <c r="DI12" s="163">
        <v>42.45</v>
      </c>
      <c r="DJ12" s="163">
        <v>42.2</v>
      </c>
      <c r="DK12" s="163">
        <v>40.450000000000003</v>
      </c>
      <c r="DL12" s="163">
        <v>40.950000000000003</v>
      </c>
      <c r="DM12" s="163">
        <v>32.200000000000003</v>
      </c>
      <c r="DN12" s="163">
        <v>33.950000000000003</v>
      </c>
      <c r="DO12" s="163">
        <v>32.700000000000003</v>
      </c>
      <c r="DP12" s="163">
        <v>38.25</v>
      </c>
      <c r="DQ12" s="163">
        <v>37.5</v>
      </c>
      <c r="DR12" s="163">
        <v>44.5</v>
      </c>
      <c r="DS12" s="163">
        <v>51.5</v>
      </c>
      <c r="DT12" s="163">
        <v>60.25</v>
      </c>
      <c r="DU12" s="163">
        <v>42.95</v>
      </c>
      <c r="DV12" s="163">
        <v>42.75</v>
      </c>
      <c r="DW12" s="163">
        <v>41</v>
      </c>
      <c r="DX12" s="163">
        <v>41.45</v>
      </c>
      <c r="DY12" s="163">
        <v>32.700000000000003</v>
      </c>
      <c r="DZ12" s="163">
        <v>34.450000000000003</v>
      </c>
      <c r="EA12" s="163">
        <v>33.200000000000003</v>
      </c>
      <c r="EB12" s="163">
        <v>39</v>
      </c>
      <c r="EC12" s="163">
        <v>38.25</v>
      </c>
      <c r="ED12" s="163">
        <v>45.25</v>
      </c>
      <c r="EE12" s="163">
        <v>52.25</v>
      </c>
      <c r="EF12" s="163">
        <v>61</v>
      </c>
      <c r="EG12" s="163">
        <v>43.45</v>
      </c>
      <c r="EH12" s="163">
        <v>43.5</v>
      </c>
      <c r="EI12" s="163">
        <v>41.75</v>
      </c>
      <c r="EJ12" s="163">
        <v>41.95</v>
      </c>
    </row>
    <row r="13" spans="1:140" ht="13.7" customHeight="1" x14ac:dyDescent="0.2">
      <c r="A13" s="159" t="s">
        <v>61</v>
      </c>
      <c r="B13" s="160" t="s">
        <v>8</v>
      </c>
      <c r="C13" s="96">
        <v>27.778749999999999</v>
      </c>
      <c r="D13" s="96">
        <v>29</v>
      </c>
      <c r="E13" s="96">
        <v>34.9</v>
      </c>
      <c r="F13" s="161">
        <v>31.208775510204081</v>
      </c>
      <c r="G13" s="96">
        <v>34.875</v>
      </c>
      <c r="H13" s="96">
        <v>35.25</v>
      </c>
      <c r="I13" s="96">
        <v>34.5</v>
      </c>
      <c r="J13" s="96">
        <v>33.25</v>
      </c>
      <c r="K13" s="96">
        <v>33.75</v>
      </c>
      <c r="L13" s="96">
        <v>32.75</v>
      </c>
      <c r="M13" s="96">
        <v>34.25</v>
      </c>
      <c r="N13" s="96">
        <v>40.25</v>
      </c>
      <c r="O13" s="96">
        <v>50.75</v>
      </c>
      <c r="P13" s="96">
        <v>46.75</v>
      </c>
      <c r="Q13" s="96">
        <v>54.75</v>
      </c>
      <c r="R13" s="96">
        <v>46.25</v>
      </c>
      <c r="S13" s="96">
        <v>38.633333333333333</v>
      </c>
      <c r="T13" s="96">
        <v>38.5</v>
      </c>
      <c r="U13" s="96">
        <v>37.9</v>
      </c>
      <c r="V13" s="96">
        <v>39.5</v>
      </c>
      <c r="W13" s="161">
        <v>39.54607843137255</v>
      </c>
      <c r="X13" s="96">
        <v>43.788627450980393</v>
      </c>
      <c r="Y13" s="96">
        <v>43.673791946308725</v>
      </c>
      <c r="Z13" s="96">
        <v>44.429098039215688</v>
      </c>
      <c r="AA13" s="96">
        <v>45.146696078431361</v>
      </c>
      <c r="AB13" s="97">
        <v>45.895117187499999</v>
      </c>
      <c r="AC13" s="162">
        <v>43.986868342564975</v>
      </c>
      <c r="AD13" s="157"/>
      <c r="AE13" s="157"/>
      <c r="AF13" s="158"/>
      <c r="AG13" s="163">
        <v>35.25</v>
      </c>
      <c r="AH13" s="163">
        <v>34.5</v>
      </c>
      <c r="AI13" s="163">
        <v>33.75</v>
      </c>
      <c r="AJ13" s="163">
        <v>32.75</v>
      </c>
      <c r="AK13" s="163">
        <v>34.25</v>
      </c>
      <c r="AL13" s="163">
        <v>40.25</v>
      </c>
      <c r="AM13" s="163">
        <v>46.75</v>
      </c>
      <c r="AN13" s="163">
        <v>54.75</v>
      </c>
      <c r="AO13" s="163">
        <v>46.25</v>
      </c>
      <c r="AP13" s="163">
        <v>38.5</v>
      </c>
      <c r="AQ13" s="163">
        <v>37.9</v>
      </c>
      <c r="AR13" s="163">
        <v>39.5</v>
      </c>
      <c r="AS13" s="163">
        <v>41</v>
      </c>
      <c r="AT13" s="163">
        <v>39.5</v>
      </c>
      <c r="AU13" s="163">
        <v>38.75</v>
      </c>
      <c r="AV13" s="163">
        <v>37</v>
      </c>
      <c r="AW13" s="163">
        <v>37.75</v>
      </c>
      <c r="AX13" s="163">
        <v>42.25</v>
      </c>
      <c r="AY13" s="163">
        <v>57</v>
      </c>
      <c r="AZ13" s="163">
        <v>62.75</v>
      </c>
      <c r="BA13" s="163">
        <v>49.75</v>
      </c>
      <c r="BB13" s="163">
        <v>39.75</v>
      </c>
      <c r="BC13" s="163">
        <v>38.9</v>
      </c>
      <c r="BD13" s="163">
        <v>40.75</v>
      </c>
      <c r="BE13" s="163">
        <v>41.5</v>
      </c>
      <c r="BF13" s="163">
        <v>40.11</v>
      </c>
      <c r="BG13" s="163">
        <v>39.479999999999997</v>
      </c>
      <c r="BH13" s="163">
        <v>37.76</v>
      </c>
      <c r="BI13" s="163">
        <v>38.479999999999997</v>
      </c>
      <c r="BJ13" s="163">
        <v>42.65</v>
      </c>
      <c r="BK13" s="163">
        <v>56.37</v>
      </c>
      <c r="BL13" s="163">
        <v>61.66</v>
      </c>
      <c r="BM13" s="163">
        <v>49.61</v>
      </c>
      <c r="BN13" s="163">
        <v>40.369999999999997</v>
      </c>
      <c r="BO13" s="163">
        <v>39.5</v>
      </c>
      <c r="BP13" s="163">
        <v>41.29</v>
      </c>
      <c r="BQ13" s="163">
        <v>41.79</v>
      </c>
      <c r="BR13" s="163">
        <v>40.39</v>
      </c>
      <c r="BS13" s="163">
        <v>39.74</v>
      </c>
      <c r="BT13" s="163">
        <v>38.020000000000003</v>
      </c>
      <c r="BU13" s="163">
        <v>38.74</v>
      </c>
      <c r="BV13" s="163">
        <v>42.94</v>
      </c>
      <c r="BW13" s="163">
        <v>56.75</v>
      </c>
      <c r="BX13" s="163">
        <v>62.08</v>
      </c>
      <c r="BY13" s="163">
        <v>49.95</v>
      </c>
      <c r="BZ13" s="163">
        <v>40.64</v>
      </c>
      <c r="CA13" s="163">
        <v>39.770000000000003</v>
      </c>
      <c r="CB13" s="163">
        <v>41.57</v>
      </c>
      <c r="CC13" s="163">
        <v>42.07</v>
      </c>
      <c r="CD13" s="163">
        <v>40.659999999999997</v>
      </c>
      <c r="CE13" s="163">
        <v>40</v>
      </c>
      <c r="CF13" s="163">
        <v>38.28</v>
      </c>
      <c r="CG13" s="163">
        <v>39</v>
      </c>
      <c r="CH13" s="163">
        <v>43.23</v>
      </c>
      <c r="CI13" s="163">
        <v>57.13</v>
      </c>
      <c r="CJ13" s="163">
        <v>62.51</v>
      </c>
      <c r="CK13" s="163">
        <v>50.29</v>
      </c>
      <c r="CL13" s="163">
        <v>40.909999999999997</v>
      </c>
      <c r="CM13" s="163">
        <v>40.049999999999997</v>
      </c>
      <c r="CN13" s="163">
        <v>41.85</v>
      </c>
      <c r="CO13" s="163">
        <v>42.35</v>
      </c>
      <c r="CP13" s="163">
        <v>40.93</v>
      </c>
      <c r="CQ13" s="163">
        <v>40.26</v>
      </c>
      <c r="CR13" s="163">
        <v>38.54</v>
      </c>
      <c r="CS13" s="163">
        <v>39.26</v>
      </c>
      <c r="CT13" s="163">
        <v>43.52</v>
      </c>
      <c r="CU13" s="163">
        <v>57.52</v>
      </c>
      <c r="CV13" s="163">
        <v>62.93</v>
      </c>
      <c r="CW13" s="163">
        <v>50.63</v>
      </c>
      <c r="CX13" s="163">
        <v>41.18</v>
      </c>
      <c r="CY13" s="163">
        <v>40.32</v>
      </c>
      <c r="CZ13" s="163">
        <v>42.13</v>
      </c>
      <c r="DA13" s="163">
        <v>42.63</v>
      </c>
      <c r="DB13" s="163">
        <v>41.2</v>
      </c>
      <c r="DC13" s="163">
        <v>40.53</v>
      </c>
      <c r="DD13" s="163">
        <v>38.799999999999997</v>
      </c>
      <c r="DE13" s="163">
        <v>39.53</v>
      </c>
      <c r="DF13" s="163">
        <v>43.81</v>
      </c>
      <c r="DG13" s="163">
        <v>57.9</v>
      </c>
      <c r="DH13" s="163">
        <v>63.35</v>
      </c>
      <c r="DI13" s="163">
        <v>50.97</v>
      </c>
      <c r="DJ13" s="163">
        <v>41.46</v>
      </c>
      <c r="DK13" s="163">
        <v>40.590000000000003</v>
      </c>
      <c r="DL13" s="163">
        <v>42.41</v>
      </c>
      <c r="DM13" s="163">
        <v>42.92</v>
      </c>
      <c r="DN13" s="163">
        <v>41.48</v>
      </c>
      <c r="DO13" s="163">
        <v>40.79</v>
      </c>
      <c r="DP13" s="163">
        <v>39.06</v>
      </c>
      <c r="DQ13" s="163">
        <v>39.79</v>
      </c>
      <c r="DR13" s="163">
        <v>44.1</v>
      </c>
      <c r="DS13" s="163">
        <v>58.28</v>
      </c>
      <c r="DT13" s="163">
        <v>63.77</v>
      </c>
      <c r="DU13" s="163">
        <v>51.31</v>
      </c>
      <c r="DV13" s="163">
        <v>41.73</v>
      </c>
      <c r="DW13" s="163">
        <v>40.869999999999997</v>
      </c>
      <c r="DX13" s="163">
        <v>42.69</v>
      </c>
      <c r="DY13" s="163">
        <v>43.2</v>
      </c>
      <c r="DZ13" s="163">
        <v>41.75</v>
      </c>
      <c r="EA13" s="163">
        <v>41.05</v>
      </c>
      <c r="EB13" s="163">
        <v>39.32</v>
      </c>
      <c r="EC13" s="163">
        <v>40.049999999999997</v>
      </c>
      <c r="ED13" s="163">
        <v>44.4</v>
      </c>
      <c r="EE13" s="163">
        <v>58.66</v>
      </c>
      <c r="EF13" s="163">
        <v>64.2</v>
      </c>
      <c r="EG13" s="163">
        <v>51.65</v>
      </c>
      <c r="EH13" s="163">
        <v>42</v>
      </c>
      <c r="EI13" s="163">
        <v>41.14</v>
      </c>
      <c r="EJ13" s="163">
        <v>42.97</v>
      </c>
    </row>
    <row r="14" spans="1:140" ht="13.7" customHeight="1" x14ac:dyDescent="0.2">
      <c r="A14" s="159" t="s">
        <v>59</v>
      </c>
      <c r="B14" s="160" t="s">
        <v>8</v>
      </c>
      <c r="C14" s="96">
        <v>27.15625</v>
      </c>
      <c r="D14" s="96">
        <v>27.75</v>
      </c>
      <c r="E14" s="96">
        <v>32.75</v>
      </c>
      <c r="F14" s="161">
        <v>29.693877551020407</v>
      </c>
      <c r="G14" s="96">
        <v>32.875</v>
      </c>
      <c r="H14" s="96">
        <v>33.25</v>
      </c>
      <c r="I14" s="96">
        <v>32.5</v>
      </c>
      <c r="J14" s="96">
        <v>31.5</v>
      </c>
      <c r="K14" s="96">
        <v>32</v>
      </c>
      <c r="L14" s="96">
        <v>31</v>
      </c>
      <c r="M14" s="96">
        <v>35</v>
      </c>
      <c r="N14" s="96">
        <v>43</v>
      </c>
      <c r="O14" s="96">
        <v>55.125</v>
      </c>
      <c r="P14" s="96">
        <v>50.5</v>
      </c>
      <c r="Q14" s="96">
        <v>59.75</v>
      </c>
      <c r="R14" s="96">
        <v>49.5</v>
      </c>
      <c r="S14" s="96">
        <v>35.25</v>
      </c>
      <c r="T14" s="96">
        <v>36</v>
      </c>
      <c r="U14" s="96">
        <v>34.5</v>
      </c>
      <c r="V14" s="96">
        <v>35.25</v>
      </c>
      <c r="W14" s="161">
        <v>39.369607843137253</v>
      </c>
      <c r="X14" s="96">
        <v>40.733333333333334</v>
      </c>
      <c r="Y14" s="96">
        <v>40.428791946308728</v>
      </c>
      <c r="Z14" s="96">
        <v>41.384431372549017</v>
      </c>
      <c r="AA14" s="96">
        <v>42.095999999999997</v>
      </c>
      <c r="AB14" s="97">
        <v>42.844453124999994</v>
      </c>
      <c r="AC14" s="162">
        <v>41.279953131657443</v>
      </c>
      <c r="AD14" s="157"/>
      <c r="AE14" s="157"/>
      <c r="AF14" s="158"/>
      <c r="AG14" s="163">
        <v>33.25</v>
      </c>
      <c r="AH14" s="163">
        <v>32.5</v>
      </c>
      <c r="AI14" s="163">
        <v>32</v>
      </c>
      <c r="AJ14" s="163">
        <v>31</v>
      </c>
      <c r="AK14" s="163">
        <v>35</v>
      </c>
      <c r="AL14" s="163">
        <v>43</v>
      </c>
      <c r="AM14" s="163">
        <v>50.5</v>
      </c>
      <c r="AN14" s="163">
        <v>59.75</v>
      </c>
      <c r="AO14" s="163">
        <v>49.5</v>
      </c>
      <c r="AP14" s="163">
        <v>36</v>
      </c>
      <c r="AQ14" s="163">
        <v>34.5</v>
      </c>
      <c r="AR14" s="163">
        <v>35.25</v>
      </c>
      <c r="AS14" s="163">
        <v>36</v>
      </c>
      <c r="AT14" s="163">
        <v>35.5</v>
      </c>
      <c r="AU14" s="163">
        <v>35.5</v>
      </c>
      <c r="AV14" s="163">
        <v>35</v>
      </c>
      <c r="AW14" s="163">
        <v>35</v>
      </c>
      <c r="AX14" s="163">
        <v>39.5</v>
      </c>
      <c r="AY14" s="163">
        <v>54</v>
      </c>
      <c r="AZ14" s="163">
        <v>60.5</v>
      </c>
      <c r="BA14" s="163">
        <v>48</v>
      </c>
      <c r="BB14" s="163">
        <v>37.5</v>
      </c>
      <c r="BC14" s="163">
        <v>36</v>
      </c>
      <c r="BD14" s="163">
        <v>36</v>
      </c>
      <c r="BE14" s="163">
        <v>36.65</v>
      </c>
      <c r="BF14" s="163">
        <v>36.18</v>
      </c>
      <c r="BG14" s="163">
        <v>36.18</v>
      </c>
      <c r="BH14" s="163">
        <v>35.72</v>
      </c>
      <c r="BI14" s="163">
        <v>35.72</v>
      </c>
      <c r="BJ14" s="163">
        <v>39.89</v>
      </c>
      <c r="BK14" s="163">
        <v>53.33</v>
      </c>
      <c r="BL14" s="163">
        <v>59.36</v>
      </c>
      <c r="BM14" s="163">
        <v>47.77</v>
      </c>
      <c r="BN14" s="163">
        <v>38.04</v>
      </c>
      <c r="BO14" s="163">
        <v>36.65</v>
      </c>
      <c r="BP14" s="163">
        <v>36.65</v>
      </c>
      <c r="BQ14" s="163">
        <v>36.909999999999997</v>
      </c>
      <c r="BR14" s="163">
        <v>36.450000000000003</v>
      </c>
      <c r="BS14" s="163">
        <v>36.450000000000003</v>
      </c>
      <c r="BT14" s="163">
        <v>35.979999999999997</v>
      </c>
      <c r="BU14" s="163">
        <v>35.979999999999997</v>
      </c>
      <c r="BV14" s="163">
        <v>40.18</v>
      </c>
      <c r="BW14" s="163">
        <v>53.72</v>
      </c>
      <c r="BX14" s="163">
        <v>59.79</v>
      </c>
      <c r="BY14" s="163">
        <v>48.12</v>
      </c>
      <c r="BZ14" s="163">
        <v>38.32</v>
      </c>
      <c r="CA14" s="163">
        <v>36.92</v>
      </c>
      <c r="CB14" s="163">
        <v>36.92</v>
      </c>
      <c r="CC14" s="163">
        <v>37.18</v>
      </c>
      <c r="CD14" s="163">
        <v>36.71</v>
      </c>
      <c r="CE14" s="163">
        <v>36.71</v>
      </c>
      <c r="CF14" s="163">
        <v>36.24</v>
      </c>
      <c r="CG14" s="163">
        <v>36.24</v>
      </c>
      <c r="CH14" s="163">
        <v>40.47</v>
      </c>
      <c r="CI14" s="163">
        <v>54.11</v>
      </c>
      <c r="CJ14" s="163">
        <v>60.22</v>
      </c>
      <c r="CK14" s="163">
        <v>48.47</v>
      </c>
      <c r="CL14" s="163">
        <v>38.590000000000003</v>
      </c>
      <c r="CM14" s="163">
        <v>37.18</v>
      </c>
      <c r="CN14" s="163">
        <v>37.18</v>
      </c>
      <c r="CO14" s="163">
        <v>37.450000000000003</v>
      </c>
      <c r="CP14" s="163">
        <v>36.979999999999997</v>
      </c>
      <c r="CQ14" s="163">
        <v>36.979999999999997</v>
      </c>
      <c r="CR14" s="163">
        <v>36.5</v>
      </c>
      <c r="CS14" s="163">
        <v>36.5</v>
      </c>
      <c r="CT14" s="163">
        <v>40.770000000000003</v>
      </c>
      <c r="CU14" s="163">
        <v>54.5</v>
      </c>
      <c r="CV14" s="163">
        <v>60.66</v>
      </c>
      <c r="CW14" s="163">
        <v>48.82</v>
      </c>
      <c r="CX14" s="163">
        <v>38.869999999999997</v>
      </c>
      <c r="CY14" s="163">
        <v>37.450000000000003</v>
      </c>
      <c r="CZ14" s="163">
        <v>37.450000000000003</v>
      </c>
      <c r="DA14" s="163">
        <v>37.72</v>
      </c>
      <c r="DB14" s="163">
        <v>37.24</v>
      </c>
      <c r="DC14" s="163">
        <v>37.24</v>
      </c>
      <c r="DD14" s="163">
        <v>36.770000000000003</v>
      </c>
      <c r="DE14" s="163">
        <v>36.770000000000003</v>
      </c>
      <c r="DF14" s="163">
        <v>41.06</v>
      </c>
      <c r="DG14" s="163">
        <v>54.89</v>
      </c>
      <c r="DH14" s="163">
        <v>61.09</v>
      </c>
      <c r="DI14" s="163">
        <v>49.17</v>
      </c>
      <c r="DJ14" s="163">
        <v>39.15</v>
      </c>
      <c r="DK14" s="163">
        <v>37.72</v>
      </c>
      <c r="DL14" s="163">
        <v>37.72</v>
      </c>
      <c r="DM14" s="163">
        <v>37.99</v>
      </c>
      <c r="DN14" s="163">
        <v>37.51</v>
      </c>
      <c r="DO14" s="163">
        <v>37.51</v>
      </c>
      <c r="DP14" s="163">
        <v>37.03</v>
      </c>
      <c r="DQ14" s="163">
        <v>37.03</v>
      </c>
      <c r="DR14" s="163">
        <v>41.35</v>
      </c>
      <c r="DS14" s="163">
        <v>55.28</v>
      </c>
      <c r="DT14" s="163">
        <v>61.53</v>
      </c>
      <c r="DU14" s="163">
        <v>49.52</v>
      </c>
      <c r="DV14" s="163">
        <v>39.43</v>
      </c>
      <c r="DW14" s="163">
        <v>37.99</v>
      </c>
      <c r="DX14" s="163">
        <v>37.99</v>
      </c>
      <c r="DY14" s="163">
        <v>38.25</v>
      </c>
      <c r="DZ14" s="163">
        <v>37.770000000000003</v>
      </c>
      <c r="EA14" s="163">
        <v>37.770000000000003</v>
      </c>
      <c r="EB14" s="163">
        <v>37.29</v>
      </c>
      <c r="EC14" s="163">
        <v>37.29</v>
      </c>
      <c r="ED14" s="163">
        <v>41.64</v>
      </c>
      <c r="EE14" s="163">
        <v>55.67</v>
      </c>
      <c r="EF14" s="163">
        <v>61.96</v>
      </c>
      <c r="EG14" s="163">
        <v>49.87</v>
      </c>
      <c r="EH14" s="163">
        <v>39.71</v>
      </c>
      <c r="EI14" s="163">
        <v>38.26</v>
      </c>
      <c r="EJ14" s="163">
        <v>38.26</v>
      </c>
    </row>
    <row r="15" spans="1:140" ht="13.7" customHeight="1" thickBot="1" x14ac:dyDescent="0.25">
      <c r="A15" s="164" t="s">
        <v>63</v>
      </c>
      <c r="B15" s="165" t="s">
        <v>7</v>
      </c>
      <c r="C15" s="108">
        <v>28.15625</v>
      </c>
      <c r="D15" s="108">
        <v>28.75</v>
      </c>
      <c r="E15" s="108">
        <v>34.75</v>
      </c>
      <c r="F15" s="166">
        <v>31.102040816326532</v>
      </c>
      <c r="G15" s="108">
        <v>34.25</v>
      </c>
      <c r="H15" s="108">
        <v>34.75</v>
      </c>
      <c r="I15" s="108">
        <v>33.75</v>
      </c>
      <c r="J15" s="108">
        <v>33.125</v>
      </c>
      <c r="K15" s="108">
        <v>33.25</v>
      </c>
      <c r="L15" s="108">
        <v>33</v>
      </c>
      <c r="M15" s="108">
        <v>38</v>
      </c>
      <c r="N15" s="108">
        <v>48</v>
      </c>
      <c r="O15" s="108">
        <v>63.625</v>
      </c>
      <c r="P15" s="108">
        <v>57.5</v>
      </c>
      <c r="Q15" s="108">
        <v>69.75</v>
      </c>
      <c r="R15" s="108">
        <v>56.5</v>
      </c>
      <c r="S15" s="108">
        <v>37.416666666666664</v>
      </c>
      <c r="T15" s="108">
        <v>38.5</v>
      </c>
      <c r="U15" s="108">
        <v>36.5</v>
      </c>
      <c r="V15" s="108">
        <v>37.25</v>
      </c>
      <c r="W15" s="166">
        <v>43.086274509803921</v>
      </c>
      <c r="X15" s="108">
        <v>44.068627450980394</v>
      </c>
      <c r="Y15" s="108">
        <v>43.624362416107381</v>
      </c>
      <c r="Z15" s="108">
        <v>44.683647058823531</v>
      </c>
      <c r="AA15" s="108">
        <v>45.256990196078419</v>
      </c>
      <c r="AB15" s="109">
        <v>45.830585937499997</v>
      </c>
      <c r="AC15" s="167">
        <v>44.498687686408189</v>
      </c>
      <c r="AD15" s="157"/>
      <c r="AE15" s="157"/>
      <c r="AF15" s="158"/>
      <c r="AG15" s="96">
        <v>34.75</v>
      </c>
      <c r="AH15" s="96">
        <v>33.75</v>
      </c>
      <c r="AI15" s="96">
        <v>33.25</v>
      </c>
      <c r="AJ15" s="96">
        <v>33</v>
      </c>
      <c r="AK15" s="96">
        <v>38</v>
      </c>
      <c r="AL15" s="96">
        <v>48</v>
      </c>
      <c r="AM15" s="96">
        <v>57.5</v>
      </c>
      <c r="AN15" s="96">
        <v>69.75</v>
      </c>
      <c r="AO15" s="96">
        <v>56.5</v>
      </c>
      <c r="AP15" s="96">
        <v>38.5</v>
      </c>
      <c r="AQ15" s="96">
        <v>36.5</v>
      </c>
      <c r="AR15" s="96">
        <v>37.25</v>
      </c>
      <c r="AS15" s="96">
        <v>38</v>
      </c>
      <c r="AT15" s="96">
        <v>37.5</v>
      </c>
      <c r="AU15" s="96">
        <v>37.5</v>
      </c>
      <c r="AV15" s="96">
        <v>37</v>
      </c>
      <c r="AW15" s="96">
        <v>37</v>
      </c>
      <c r="AX15" s="96">
        <v>44</v>
      </c>
      <c r="AY15" s="96">
        <v>60</v>
      </c>
      <c r="AZ15" s="96">
        <v>68.5</v>
      </c>
      <c r="BA15" s="96">
        <v>54</v>
      </c>
      <c r="BB15" s="96">
        <v>39.75</v>
      </c>
      <c r="BC15" s="96">
        <v>37.75</v>
      </c>
      <c r="BD15" s="96">
        <v>37.5</v>
      </c>
      <c r="BE15" s="96">
        <v>38.85</v>
      </c>
      <c r="BF15" s="96">
        <v>38.380000000000003</v>
      </c>
      <c r="BG15" s="96">
        <v>38.380000000000003</v>
      </c>
      <c r="BH15" s="96">
        <v>37.92</v>
      </c>
      <c r="BI15" s="96">
        <v>37.92</v>
      </c>
      <c r="BJ15" s="96">
        <v>44.22</v>
      </c>
      <c r="BK15" s="96">
        <v>58.93</v>
      </c>
      <c r="BL15" s="96">
        <v>66.66</v>
      </c>
      <c r="BM15" s="96">
        <v>53.37</v>
      </c>
      <c r="BN15" s="96">
        <v>40.450000000000003</v>
      </c>
      <c r="BO15" s="96">
        <v>38.630000000000003</v>
      </c>
      <c r="BP15" s="96">
        <v>38.42</v>
      </c>
      <c r="BQ15" s="96">
        <v>39.229999999999997</v>
      </c>
      <c r="BR15" s="96">
        <v>38.770000000000003</v>
      </c>
      <c r="BS15" s="96">
        <v>38.770000000000003</v>
      </c>
      <c r="BT15" s="96">
        <v>38.299999999999997</v>
      </c>
      <c r="BU15" s="96">
        <v>38.299999999999997</v>
      </c>
      <c r="BV15" s="96">
        <v>44.31</v>
      </c>
      <c r="BW15" s="96">
        <v>58.92</v>
      </c>
      <c r="BX15" s="96">
        <v>66.430000000000007</v>
      </c>
      <c r="BY15" s="96">
        <v>53.32</v>
      </c>
      <c r="BZ15" s="96">
        <v>40.82</v>
      </c>
      <c r="CA15" s="96">
        <v>39.06</v>
      </c>
      <c r="CB15" s="96">
        <v>38.880000000000003</v>
      </c>
      <c r="CC15" s="96">
        <v>39.6</v>
      </c>
      <c r="CD15" s="96">
        <v>39.130000000000003</v>
      </c>
      <c r="CE15" s="96">
        <v>39.130000000000003</v>
      </c>
      <c r="CF15" s="96">
        <v>38.659999999999997</v>
      </c>
      <c r="CG15" s="96">
        <v>38.659999999999997</v>
      </c>
      <c r="CH15" s="96">
        <v>44.43</v>
      </c>
      <c r="CI15" s="96">
        <v>58.97</v>
      </c>
      <c r="CJ15" s="96">
        <v>66.3</v>
      </c>
      <c r="CK15" s="96">
        <v>53.33</v>
      </c>
      <c r="CL15" s="96">
        <v>41.16</v>
      </c>
      <c r="CM15" s="96">
        <v>39.44</v>
      </c>
      <c r="CN15" s="96">
        <v>39.29</v>
      </c>
      <c r="CO15" s="96">
        <v>39.9</v>
      </c>
      <c r="CP15" s="96">
        <v>39.43</v>
      </c>
      <c r="CQ15" s="96">
        <v>39.43</v>
      </c>
      <c r="CR15" s="96">
        <v>38.96</v>
      </c>
      <c r="CS15" s="96">
        <v>38.950000000000003</v>
      </c>
      <c r="CT15" s="96">
        <v>44.61</v>
      </c>
      <c r="CU15" s="96">
        <v>59.14</v>
      </c>
      <c r="CV15" s="96">
        <v>66.400000000000006</v>
      </c>
      <c r="CW15" s="96">
        <v>53.46</v>
      </c>
      <c r="CX15" s="96">
        <v>41.45</v>
      </c>
      <c r="CY15" s="96">
        <v>39.76</v>
      </c>
      <c r="CZ15" s="96">
        <v>39.619999999999997</v>
      </c>
      <c r="DA15" s="96">
        <v>40.18</v>
      </c>
      <c r="DB15" s="96">
        <v>39.700000000000003</v>
      </c>
      <c r="DC15" s="96">
        <v>39.700000000000003</v>
      </c>
      <c r="DD15" s="96">
        <v>39.24</v>
      </c>
      <c r="DE15" s="96">
        <v>39.24</v>
      </c>
      <c r="DF15" s="96">
        <v>44.8</v>
      </c>
      <c r="DG15" s="96">
        <v>59.36</v>
      </c>
      <c r="DH15" s="96">
        <v>66.569999999999993</v>
      </c>
      <c r="DI15" s="96">
        <v>53.64</v>
      </c>
      <c r="DJ15" s="96">
        <v>41.73</v>
      </c>
      <c r="DK15" s="96">
        <v>40.049999999999997</v>
      </c>
      <c r="DL15" s="96">
        <v>39.92</v>
      </c>
      <c r="DM15" s="96">
        <v>40.46</v>
      </c>
      <c r="DN15" s="96">
        <v>39.979999999999997</v>
      </c>
      <c r="DO15" s="96">
        <v>39.979999999999997</v>
      </c>
      <c r="DP15" s="96">
        <v>39.5</v>
      </c>
      <c r="DQ15" s="96">
        <v>39.5</v>
      </c>
      <c r="DR15" s="96">
        <v>45</v>
      </c>
      <c r="DS15" s="96">
        <v>59.58</v>
      </c>
      <c r="DT15" s="96">
        <v>66.760000000000005</v>
      </c>
      <c r="DU15" s="96">
        <v>53.83</v>
      </c>
      <c r="DV15" s="96">
        <v>42</v>
      </c>
      <c r="DW15" s="96">
        <v>40.33</v>
      </c>
      <c r="DX15" s="96">
        <v>40.21</v>
      </c>
      <c r="DY15" s="96">
        <v>40.67</v>
      </c>
      <c r="DZ15" s="96">
        <v>40.19</v>
      </c>
      <c r="EA15" s="96">
        <v>40.200000000000003</v>
      </c>
      <c r="EB15" s="96">
        <v>39.72</v>
      </c>
      <c r="EC15" s="96">
        <v>39.72</v>
      </c>
      <c r="ED15" s="96">
        <v>45.14</v>
      </c>
      <c r="EE15" s="96">
        <v>59.76</v>
      </c>
      <c r="EF15" s="96">
        <v>66.900000000000006</v>
      </c>
      <c r="EG15" s="96">
        <v>53.97</v>
      </c>
      <c r="EH15" s="96">
        <v>42.23</v>
      </c>
      <c r="EI15" s="96">
        <v>40.57</v>
      </c>
      <c r="EJ15" s="96">
        <v>40.46</v>
      </c>
    </row>
    <row r="16" spans="1:140" ht="13.7" customHeight="1" x14ac:dyDescent="0.2">
      <c r="A16" s="168"/>
      <c r="B16" s="169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100"/>
      <c r="AD16" s="157"/>
      <c r="AE16" s="157"/>
      <c r="AF16" s="158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/>
      <c r="BE16" s="96"/>
      <c r="BF16" s="96"/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6"/>
      <c r="BR16" s="96"/>
      <c r="BS16" s="96"/>
      <c r="BT16" s="96"/>
      <c r="BU16" s="96"/>
      <c r="BV16" s="96"/>
      <c r="BW16" s="96"/>
      <c r="BX16" s="96"/>
      <c r="BY16" s="96"/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J16" s="96"/>
      <c r="CK16" s="96"/>
      <c r="CL16" s="96"/>
      <c r="CM16" s="96"/>
      <c r="CN16" s="96"/>
      <c r="CO16" s="96"/>
      <c r="CP16" s="96"/>
      <c r="CQ16" s="96"/>
      <c r="CR16" s="96"/>
      <c r="CS16" s="96"/>
      <c r="CT16" s="96"/>
      <c r="CU16" s="96"/>
      <c r="CV16" s="96"/>
      <c r="CW16" s="96"/>
      <c r="CX16" s="96"/>
      <c r="CY16" s="96"/>
      <c r="CZ16" s="96"/>
      <c r="DA16" s="96"/>
      <c r="DB16" s="96"/>
      <c r="DC16" s="96"/>
      <c r="DD16" s="96"/>
      <c r="DE16" s="96"/>
      <c r="DF16" s="96"/>
      <c r="DG16" s="96"/>
      <c r="DH16" s="96"/>
      <c r="DI16" s="96"/>
      <c r="DJ16" s="96"/>
      <c r="DK16" s="96"/>
      <c r="DL16" s="96"/>
      <c r="DM16" s="96"/>
      <c r="DN16" s="96"/>
      <c r="DO16" s="96"/>
      <c r="DP16" s="96"/>
      <c r="DQ16" s="96"/>
      <c r="DR16" s="96"/>
      <c r="DS16" s="96"/>
      <c r="DT16" s="96"/>
      <c r="DU16" s="96"/>
      <c r="DV16" s="96"/>
      <c r="DW16" s="96"/>
      <c r="DX16" s="96"/>
      <c r="DY16" s="96"/>
      <c r="DZ16" s="96"/>
      <c r="EA16" s="96"/>
      <c r="EB16" s="96"/>
      <c r="EC16" s="96"/>
      <c r="ED16" s="96"/>
      <c r="EE16" s="96"/>
      <c r="EF16" s="96"/>
      <c r="EG16" s="96"/>
      <c r="EH16" s="96"/>
      <c r="EI16" s="96"/>
      <c r="EJ16" s="96"/>
    </row>
    <row r="17" spans="1:140" ht="13.7" customHeight="1" thickBot="1" x14ac:dyDescent="0.3">
      <c r="A17" s="170" t="s">
        <v>97</v>
      </c>
      <c r="B17" s="165"/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57"/>
      <c r="AE17" s="157"/>
      <c r="AF17" s="158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  <c r="BW17" s="96"/>
      <c r="BX17" s="96"/>
      <c r="BY17" s="96"/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J17" s="96"/>
      <c r="CK17" s="96"/>
      <c r="CL17" s="96"/>
      <c r="CM17" s="96"/>
      <c r="CN17" s="96"/>
      <c r="CO17" s="96"/>
      <c r="CP17" s="96"/>
      <c r="CQ17" s="96"/>
      <c r="CR17" s="96"/>
      <c r="CS17" s="96"/>
      <c r="CT17" s="96"/>
      <c r="CU17" s="96"/>
      <c r="CV17" s="96"/>
      <c r="CW17" s="96"/>
      <c r="CX17" s="96"/>
      <c r="CY17" s="96"/>
      <c r="CZ17" s="96"/>
      <c r="DA17" s="96"/>
      <c r="DB17" s="96"/>
      <c r="DC17" s="96"/>
      <c r="DD17" s="96"/>
      <c r="DE17" s="96"/>
      <c r="DF17" s="96"/>
      <c r="DG17" s="96"/>
      <c r="DH17" s="96"/>
      <c r="DI17" s="96"/>
      <c r="DJ17" s="96"/>
      <c r="DK17" s="96"/>
      <c r="DL17" s="96"/>
      <c r="DM17" s="96"/>
      <c r="DN17" s="96"/>
      <c r="DO17" s="96"/>
      <c r="DP17" s="96"/>
      <c r="DQ17" s="96"/>
      <c r="DR17" s="96"/>
      <c r="DS17" s="96"/>
      <c r="DT17" s="96"/>
      <c r="DU17" s="96"/>
      <c r="DV17" s="96"/>
      <c r="DW17" s="96"/>
      <c r="DX17" s="96"/>
      <c r="DY17" s="96"/>
      <c r="DZ17" s="96"/>
      <c r="EA17" s="96"/>
      <c r="EB17" s="96"/>
      <c r="EC17" s="96"/>
      <c r="ED17" s="96"/>
      <c r="EE17" s="96"/>
      <c r="EF17" s="96"/>
      <c r="EG17" s="96"/>
      <c r="EH17" s="96"/>
      <c r="EI17" s="96"/>
      <c r="EJ17" s="96"/>
    </row>
    <row r="18" spans="1:140" ht="13.7" customHeight="1" thickBot="1" x14ac:dyDescent="0.25">
      <c r="A18" s="171" t="s">
        <v>56</v>
      </c>
      <c r="B18" s="172" t="s">
        <v>1</v>
      </c>
      <c r="C18" s="173">
        <v>50.3125</v>
      </c>
      <c r="D18" s="173">
        <v>56.249996185302734</v>
      </c>
      <c r="E18" s="173">
        <v>61.549999237060547</v>
      </c>
      <c r="F18" s="174">
        <v>57.443875604746296</v>
      </c>
      <c r="G18" s="173">
        <v>65.826623916625977</v>
      </c>
      <c r="H18" s="173">
        <v>66.218513031005855</v>
      </c>
      <c r="I18" s="173">
        <v>65.434734802246098</v>
      </c>
      <c r="J18" s="173">
        <v>61.54166343688965</v>
      </c>
      <c r="K18" s="173">
        <v>63.939053649902341</v>
      </c>
      <c r="L18" s="173">
        <v>59.144273223876951</v>
      </c>
      <c r="M18" s="173">
        <v>59.729289550781253</v>
      </c>
      <c r="N18" s="173">
        <v>60.869465494876927</v>
      </c>
      <c r="O18" s="173">
        <v>51.868404753711985</v>
      </c>
      <c r="P18" s="173">
        <v>51.487639341522609</v>
      </c>
      <c r="Q18" s="173">
        <v>52.249170165901369</v>
      </c>
      <c r="R18" s="173">
        <v>52.25874071747424</v>
      </c>
      <c r="S18" s="173">
        <v>61.691388262379768</v>
      </c>
      <c r="T18" s="173">
        <v>56.955040829812113</v>
      </c>
      <c r="U18" s="173">
        <v>61.92828185006671</v>
      </c>
      <c r="V18" s="173">
        <v>66.190842107260465</v>
      </c>
      <c r="W18" s="173">
        <v>59.634328173205155</v>
      </c>
      <c r="X18" s="173">
        <v>50.246260708205114</v>
      </c>
      <c r="Y18" s="173">
        <v>48.201490114882773</v>
      </c>
      <c r="Z18" s="173">
        <v>47.827576754205062</v>
      </c>
      <c r="AA18" s="173">
        <v>45.418679140525555</v>
      </c>
      <c r="AB18" s="175">
        <v>47.947753449680462</v>
      </c>
      <c r="AC18" s="176">
        <v>48.540840944704634</v>
      </c>
      <c r="AD18" s="157"/>
      <c r="AE18" s="157"/>
      <c r="AF18" s="158"/>
      <c r="AG18" s="96">
        <v>66.218513031005855</v>
      </c>
      <c r="AH18" s="96">
        <v>65.434734802246098</v>
      </c>
      <c r="AI18" s="96">
        <v>63.939053649902341</v>
      </c>
      <c r="AJ18" s="96">
        <v>59.144273223876951</v>
      </c>
      <c r="AK18" s="96">
        <v>59.729289550781253</v>
      </c>
      <c r="AL18" s="96">
        <v>60.869465494876927</v>
      </c>
      <c r="AM18" s="96">
        <v>51.487639341522609</v>
      </c>
      <c r="AN18" s="96">
        <v>52.249170165901369</v>
      </c>
      <c r="AO18" s="96">
        <v>52.25874071747424</v>
      </c>
      <c r="AP18" s="96">
        <v>56.955040829812113</v>
      </c>
      <c r="AQ18" s="96">
        <v>61.92828185006671</v>
      </c>
      <c r="AR18" s="96">
        <v>66.190842107260465</v>
      </c>
      <c r="AS18" s="96">
        <v>53.348103325173206</v>
      </c>
      <c r="AT18" s="96">
        <v>51.934846610667762</v>
      </c>
      <c r="AU18" s="96">
        <v>50.283212858467138</v>
      </c>
      <c r="AV18" s="96">
        <v>47.921171505710333</v>
      </c>
      <c r="AW18" s="96">
        <v>47.924856100495688</v>
      </c>
      <c r="AX18" s="96">
        <v>48.274889398434944</v>
      </c>
      <c r="AY18" s="96">
        <v>48.67139121802159</v>
      </c>
      <c r="AZ18" s="96">
        <v>49.177609805748666</v>
      </c>
      <c r="BA18" s="96">
        <v>49.146539493222505</v>
      </c>
      <c r="BB18" s="96">
        <v>49.336340108251356</v>
      </c>
      <c r="BC18" s="96">
        <v>52.537903527572894</v>
      </c>
      <c r="BD18" s="96">
        <v>54.613620227528244</v>
      </c>
      <c r="BE18" s="96">
        <v>51.144978191749566</v>
      </c>
      <c r="BF18" s="96">
        <v>49.863462837837069</v>
      </c>
      <c r="BG18" s="96">
        <v>47.820415969077771</v>
      </c>
      <c r="BH18" s="96">
        <v>44.9750424753773</v>
      </c>
      <c r="BI18" s="96">
        <v>45.193150034557164</v>
      </c>
      <c r="BJ18" s="96">
        <v>45.747415540861951</v>
      </c>
      <c r="BK18" s="96">
        <v>46.406000397919591</v>
      </c>
      <c r="BL18" s="96">
        <v>46.964394892922854</v>
      </c>
      <c r="BM18" s="96">
        <v>46.878469814124898</v>
      </c>
      <c r="BN18" s="96">
        <v>46.882669446850244</v>
      </c>
      <c r="BO18" s="96">
        <v>50.148963584645685</v>
      </c>
      <c r="BP18" s="96">
        <v>51.849941311900523</v>
      </c>
      <c r="BQ18" s="96">
        <v>51.115183245420532</v>
      </c>
      <c r="BR18" s="96">
        <v>49.864062851409599</v>
      </c>
      <c r="BS18" s="96">
        <v>47.872601026001121</v>
      </c>
      <c r="BT18" s="96">
        <v>45.096393955650605</v>
      </c>
      <c r="BU18" s="96">
        <v>45.299186157239895</v>
      </c>
      <c r="BV18" s="96">
        <v>45.828436263524196</v>
      </c>
      <c r="BW18" s="96">
        <v>46.463866710891281</v>
      </c>
      <c r="BX18" s="96">
        <v>47.005937936597135</v>
      </c>
      <c r="BY18" s="96">
        <v>46.921309468958114</v>
      </c>
      <c r="BZ18" s="96">
        <v>46.923486153551927</v>
      </c>
      <c r="CA18" s="96">
        <v>50.034442566438145</v>
      </c>
      <c r="CB18" s="96">
        <v>51.707212126025432</v>
      </c>
      <c r="CC18" s="96">
        <v>46.571760094234918</v>
      </c>
      <c r="CD18" s="96">
        <v>45.484759633464783</v>
      </c>
      <c r="CE18" s="96">
        <v>43.736462436925791</v>
      </c>
      <c r="CF18" s="96">
        <v>41.2276994514731</v>
      </c>
      <c r="CG18" s="96">
        <v>41.433155360412286</v>
      </c>
      <c r="CH18" s="96">
        <v>41.931766426769848</v>
      </c>
      <c r="CI18" s="96">
        <v>42.519605782808014</v>
      </c>
      <c r="CJ18" s="96">
        <v>43.019990314531277</v>
      </c>
      <c r="CK18" s="96">
        <v>42.961930689637121</v>
      </c>
      <c r="CL18" s="96">
        <v>42.98000581972974</v>
      </c>
      <c r="CM18" s="96">
        <v>45.830979786314302</v>
      </c>
      <c r="CN18" s="96">
        <v>47.322681499959458</v>
      </c>
      <c r="CO18" s="96">
        <v>47.930340891905352</v>
      </c>
      <c r="CP18" s="96">
        <v>46.82656709892094</v>
      </c>
      <c r="CQ18" s="96">
        <v>45.060574933157312</v>
      </c>
      <c r="CR18" s="96">
        <v>42.40376574904672</v>
      </c>
      <c r="CS18" s="96">
        <v>42.59732904337946</v>
      </c>
      <c r="CT18" s="96">
        <v>43.08369639957381</v>
      </c>
      <c r="CU18" s="96">
        <v>43.65908749186314</v>
      </c>
      <c r="CV18" s="96">
        <v>44.145480347648189</v>
      </c>
      <c r="CW18" s="96">
        <v>44.071753984707271</v>
      </c>
      <c r="CX18" s="96">
        <v>44.074269288749335</v>
      </c>
      <c r="CY18" s="96">
        <v>46.979623705257403</v>
      </c>
      <c r="CZ18" s="96">
        <v>48.471879486351192</v>
      </c>
      <c r="DA18" s="96">
        <v>49.111220761348662</v>
      </c>
      <c r="DB18" s="96">
        <v>48.006057319525354</v>
      </c>
      <c r="DC18" s="96">
        <v>46.238373954833904</v>
      </c>
      <c r="DD18" s="96">
        <v>43.579166773009632</v>
      </c>
      <c r="DE18" s="96">
        <v>43.772348500613191</v>
      </c>
      <c r="DF18" s="96">
        <v>44.258504680762961</v>
      </c>
      <c r="DG18" s="96">
        <v>44.83374542981398</v>
      </c>
      <c r="DH18" s="96">
        <v>45.319896846465916</v>
      </c>
      <c r="DI18" s="96">
        <v>45.245566327052622</v>
      </c>
      <c r="DJ18" s="96">
        <v>45.247542707079901</v>
      </c>
      <c r="DK18" s="96">
        <v>47.90596952924713</v>
      </c>
      <c r="DL18" s="96">
        <v>49.424963548631936</v>
      </c>
      <c r="DM18" s="96">
        <v>50.124489215498699</v>
      </c>
      <c r="DN18" s="96">
        <v>49.044892326070482</v>
      </c>
      <c r="DO18" s="96">
        <v>47.297485047028779</v>
      </c>
      <c r="DP18" s="96">
        <v>44.209544600629599</v>
      </c>
      <c r="DQ18" s="96">
        <v>44.4291471641925</v>
      </c>
      <c r="DR18" s="96">
        <v>44.944762712475459</v>
      </c>
      <c r="DS18" s="96">
        <v>45.550210264977942</v>
      </c>
      <c r="DT18" s="96">
        <v>46.068275541994119</v>
      </c>
      <c r="DU18" s="96">
        <v>46.023424498606374</v>
      </c>
      <c r="DV18" s="96">
        <v>46.054955490138227</v>
      </c>
      <c r="DW18" s="96">
        <v>49.208141607358009</v>
      </c>
      <c r="DX18" s="96">
        <v>50.746267998328804</v>
      </c>
      <c r="DY18" s="96">
        <v>51.491169555779791</v>
      </c>
      <c r="DZ18" s="96">
        <v>50.410505308555315</v>
      </c>
      <c r="EA18" s="96">
        <v>48.655479490229098</v>
      </c>
      <c r="EB18" s="96">
        <v>45.097831103468742</v>
      </c>
      <c r="EC18" s="96">
        <v>45.325700334445131</v>
      </c>
      <c r="ED18" s="96">
        <v>45.852440540943768</v>
      </c>
      <c r="EE18" s="96">
        <v>46.469738628976444</v>
      </c>
      <c r="EF18" s="96">
        <v>46.999261381143739</v>
      </c>
      <c r="EG18" s="96">
        <v>46.960882896072185</v>
      </c>
      <c r="EH18" s="96">
        <v>46.99936526396732</v>
      </c>
      <c r="EI18" s="96">
        <v>49.800269513152131</v>
      </c>
      <c r="EJ18" s="96">
        <v>51.359836606937279</v>
      </c>
    </row>
    <row r="19" spans="1:140" ht="13.7" hidden="1" customHeight="1" x14ac:dyDescent="0.2">
      <c r="A19" s="159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7"/>
      <c r="AC19" s="162"/>
      <c r="AD19" s="157"/>
      <c r="AE19" s="157"/>
      <c r="AF19" s="158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  <c r="BW19" s="96"/>
      <c r="BX19" s="96"/>
      <c r="BY19" s="96"/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J19" s="96"/>
      <c r="CK19" s="96"/>
      <c r="CL19" s="96"/>
      <c r="CM19" s="96"/>
      <c r="CN19" s="96"/>
      <c r="CO19" s="96"/>
      <c r="CP19" s="96"/>
      <c r="CQ19" s="96"/>
      <c r="CR19" s="96"/>
      <c r="CS19" s="96"/>
      <c r="CT19" s="96"/>
      <c r="CU19" s="96"/>
      <c r="CV19" s="96"/>
      <c r="CW19" s="96"/>
      <c r="CX19" s="96"/>
      <c r="CY19" s="96"/>
      <c r="CZ19" s="96"/>
      <c r="DA19" s="96"/>
      <c r="DB19" s="96"/>
      <c r="DC19" s="96"/>
      <c r="DD19" s="96"/>
      <c r="DE19" s="96"/>
      <c r="DF19" s="96"/>
      <c r="DG19" s="96"/>
      <c r="DH19" s="96"/>
      <c r="DI19" s="96"/>
      <c r="DJ19" s="96"/>
      <c r="DK19" s="96"/>
      <c r="DL19" s="96"/>
      <c r="DM19" s="96"/>
      <c r="DN19" s="96"/>
      <c r="DO19" s="96"/>
      <c r="DP19" s="96"/>
      <c r="DQ19" s="96"/>
      <c r="DR19" s="96"/>
      <c r="DS19" s="96"/>
      <c r="DT19" s="96"/>
      <c r="DU19" s="96"/>
      <c r="DV19" s="96"/>
      <c r="DW19" s="96"/>
      <c r="DX19" s="96"/>
      <c r="DY19" s="96"/>
      <c r="DZ19" s="96"/>
      <c r="EA19" s="96"/>
      <c r="EB19" s="96"/>
      <c r="EC19" s="96"/>
      <c r="ED19" s="96"/>
      <c r="EE19" s="96"/>
      <c r="EF19" s="96"/>
      <c r="EG19" s="96"/>
      <c r="EH19" s="96"/>
      <c r="EI19" s="96"/>
      <c r="EJ19" s="96"/>
    </row>
    <row r="20" spans="1:140" ht="13.7" hidden="1" customHeight="1" x14ac:dyDescent="0.2">
      <c r="A20" s="159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7"/>
      <c r="AC20" s="162"/>
      <c r="AD20" s="157"/>
      <c r="AE20" s="157"/>
      <c r="AF20" s="158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  <c r="BW20" s="96"/>
      <c r="BX20" s="96"/>
      <c r="BY20" s="96"/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J20" s="96"/>
      <c r="CK20" s="96"/>
      <c r="CL20" s="96"/>
      <c r="CM20" s="96"/>
      <c r="CN20" s="96"/>
      <c r="CO20" s="96"/>
      <c r="CP20" s="96"/>
      <c r="CQ20" s="96"/>
      <c r="CR20" s="96"/>
      <c r="CS20" s="96"/>
      <c r="CT20" s="96"/>
      <c r="CU20" s="96"/>
      <c r="CV20" s="96"/>
      <c r="CW20" s="96"/>
      <c r="CX20" s="96"/>
      <c r="CY20" s="96"/>
      <c r="CZ20" s="96"/>
      <c r="DA20" s="96"/>
      <c r="DB20" s="96"/>
      <c r="DC20" s="96"/>
      <c r="DD20" s="96"/>
      <c r="DE20" s="96"/>
      <c r="DF20" s="96"/>
      <c r="DG20" s="96"/>
      <c r="DH20" s="96"/>
      <c r="DI20" s="96"/>
      <c r="DJ20" s="96"/>
      <c r="DK20" s="96"/>
      <c r="DL20" s="96"/>
      <c r="DM20" s="96"/>
      <c r="DN20" s="96"/>
      <c r="DO20" s="96"/>
      <c r="DP20" s="96"/>
      <c r="DQ20" s="96"/>
      <c r="DR20" s="96"/>
      <c r="DS20" s="96"/>
      <c r="DT20" s="96"/>
      <c r="DU20" s="96"/>
      <c r="DV20" s="96"/>
      <c r="DW20" s="96"/>
      <c r="DX20" s="96"/>
      <c r="DY20" s="96"/>
      <c r="DZ20" s="96"/>
      <c r="EA20" s="96"/>
      <c r="EB20" s="96"/>
      <c r="EC20" s="96"/>
      <c r="ED20" s="96"/>
      <c r="EE20" s="96"/>
      <c r="EF20" s="96"/>
      <c r="EG20" s="96"/>
      <c r="EH20" s="96"/>
      <c r="EI20" s="96"/>
      <c r="EJ20" s="96"/>
    </row>
    <row r="21" spans="1:140" ht="13.7" hidden="1" customHeight="1" x14ac:dyDescent="0.2">
      <c r="A21" s="159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7"/>
      <c r="AC21" s="162"/>
      <c r="AD21" s="157"/>
      <c r="AE21" s="157"/>
      <c r="AF21" s="158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6"/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96"/>
      <c r="BW21" s="96"/>
      <c r="BX21" s="96"/>
      <c r="BY21" s="96"/>
      <c r="BZ21" s="96"/>
      <c r="CA21" s="96"/>
      <c r="CB21" s="96"/>
      <c r="CC21" s="96"/>
      <c r="CD21" s="96"/>
      <c r="CE21" s="96"/>
      <c r="CF21" s="96"/>
      <c r="CG21" s="96"/>
      <c r="CH21" s="96"/>
      <c r="CI21" s="96"/>
      <c r="CJ21" s="96"/>
      <c r="CK21" s="96"/>
      <c r="CL21" s="96"/>
      <c r="CM21" s="96"/>
      <c r="CN21" s="96"/>
      <c r="CO21" s="96"/>
      <c r="CP21" s="96"/>
      <c r="CQ21" s="96"/>
      <c r="CR21" s="96"/>
      <c r="CS21" s="96"/>
      <c r="CT21" s="96"/>
      <c r="CU21" s="96"/>
      <c r="CV21" s="96"/>
      <c r="CW21" s="96"/>
      <c r="CX21" s="96"/>
      <c r="CY21" s="96"/>
      <c r="CZ21" s="96"/>
      <c r="DA21" s="96"/>
      <c r="DB21" s="96"/>
      <c r="DC21" s="96"/>
      <c r="DD21" s="96"/>
      <c r="DE21" s="96"/>
      <c r="DF21" s="96"/>
      <c r="DG21" s="96"/>
      <c r="DH21" s="96"/>
      <c r="DI21" s="96"/>
      <c r="DJ21" s="96"/>
      <c r="DK21" s="96"/>
      <c r="DL21" s="96"/>
      <c r="DM21" s="96"/>
      <c r="DN21" s="96"/>
      <c r="DO21" s="96"/>
      <c r="DP21" s="96"/>
      <c r="DQ21" s="96"/>
      <c r="DR21" s="96"/>
      <c r="DS21" s="96"/>
      <c r="DT21" s="96"/>
      <c r="DU21" s="96"/>
      <c r="DV21" s="96"/>
      <c r="DW21" s="96"/>
      <c r="DX21" s="96"/>
      <c r="DY21" s="96"/>
      <c r="DZ21" s="96"/>
      <c r="EA21" s="96"/>
      <c r="EB21" s="96"/>
      <c r="EC21" s="96"/>
      <c r="ED21" s="96"/>
      <c r="EE21" s="96"/>
      <c r="EF21" s="96"/>
      <c r="EG21" s="96"/>
      <c r="EH21" s="96"/>
      <c r="EI21" s="96"/>
      <c r="EJ21" s="96"/>
    </row>
    <row r="22" spans="1:140" ht="13.7" hidden="1" customHeight="1" x14ac:dyDescent="0.2">
      <c r="A22" s="159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7"/>
      <c r="AC22" s="162"/>
      <c r="AD22" s="157"/>
      <c r="AE22" s="157"/>
      <c r="AF22" s="158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  <c r="BW22" s="96"/>
      <c r="BX22" s="96"/>
      <c r="BY22" s="96"/>
      <c r="BZ22" s="96"/>
      <c r="CA22" s="96"/>
      <c r="CB22" s="96"/>
      <c r="CC22" s="96"/>
      <c r="CD22" s="96"/>
      <c r="CE22" s="96"/>
      <c r="CF22" s="96"/>
      <c r="CG22" s="96"/>
      <c r="CH22" s="96"/>
      <c r="CI22" s="96"/>
      <c r="CJ22" s="96"/>
      <c r="CK22" s="96"/>
      <c r="CL22" s="96"/>
      <c r="CM22" s="96"/>
      <c r="CN22" s="96"/>
      <c r="CO22" s="96"/>
      <c r="CP22" s="96"/>
      <c r="CQ22" s="96"/>
      <c r="CR22" s="96"/>
      <c r="CS22" s="96"/>
      <c r="CT22" s="96"/>
      <c r="CU22" s="96"/>
      <c r="CV22" s="96"/>
      <c r="CW22" s="96"/>
      <c r="CX22" s="96"/>
      <c r="CY22" s="96"/>
      <c r="CZ22" s="96"/>
      <c r="DA22" s="96"/>
      <c r="DB22" s="96"/>
      <c r="DC22" s="96"/>
      <c r="DD22" s="96"/>
      <c r="DE22" s="96"/>
      <c r="DF22" s="96"/>
      <c r="DG22" s="96"/>
      <c r="DH22" s="96"/>
      <c r="DI22" s="96"/>
      <c r="DJ22" s="96"/>
      <c r="DK22" s="96"/>
      <c r="DL22" s="96"/>
      <c r="DM22" s="96"/>
      <c r="DN22" s="96"/>
      <c r="DO22" s="96"/>
      <c r="DP22" s="96"/>
      <c r="DQ22" s="96"/>
      <c r="DR22" s="96"/>
      <c r="DS22" s="96"/>
      <c r="DT22" s="96"/>
      <c r="DU22" s="96"/>
      <c r="DV22" s="96"/>
      <c r="DW22" s="96"/>
      <c r="DX22" s="96"/>
      <c r="DY22" s="96"/>
      <c r="DZ22" s="96"/>
      <c r="EA22" s="96"/>
      <c r="EB22" s="96"/>
      <c r="EC22" s="96"/>
      <c r="ED22" s="96"/>
      <c r="EE22" s="96"/>
      <c r="EF22" s="96"/>
      <c r="EG22" s="96"/>
      <c r="EH22" s="96"/>
      <c r="EI22" s="96"/>
      <c r="EJ22" s="96"/>
    </row>
    <row r="23" spans="1:140" ht="13.7" hidden="1" customHeight="1" x14ac:dyDescent="0.2">
      <c r="A23" s="159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7"/>
      <c r="AC23" s="162"/>
      <c r="AD23" s="157"/>
      <c r="AE23" s="157"/>
      <c r="AF23" s="158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96"/>
      <c r="BW23" s="96"/>
      <c r="BX23" s="96"/>
      <c r="BY23" s="96"/>
      <c r="BZ23" s="96"/>
      <c r="CA23" s="96"/>
      <c r="CB23" s="96"/>
      <c r="CC23" s="96"/>
      <c r="CD23" s="96"/>
      <c r="CE23" s="96"/>
      <c r="CF23" s="96"/>
      <c r="CG23" s="96"/>
      <c r="CH23" s="96"/>
      <c r="CI23" s="96"/>
      <c r="CJ23" s="96"/>
      <c r="CK23" s="96"/>
      <c r="CL23" s="96"/>
      <c r="CM23" s="96"/>
      <c r="CN23" s="96"/>
      <c r="CO23" s="96"/>
      <c r="CP23" s="96"/>
      <c r="CQ23" s="96"/>
      <c r="CR23" s="96"/>
      <c r="CS23" s="96"/>
      <c r="CT23" s="96"/>
      <c r="CU23" s="96"/>
      <c r="CV23" s="96"/>
      <c r="CW23" s="96"/>
      <c r="CX23" s="96"/>
      <c r="CY23" s="96"/>
      <c r="CZ23" s="96"/>
      <c r="DA23" s="96"/>
      <c r="DB23" s="96"/>
      <c r="DC23" s="96"/>
      <c r="DD23" s="96"/>
      <c r="DE23" s="96"/>
      <c r="DF23" s="96"/>
      <c r="DG23" s="96"/>
      <c r="DH23" s="96"/>
      <c r="DI23" s="96"/>
      <c r="DJ23" s="96"/>
      <c r="DK23" s="96"/>
      <c r="DL23" s="96"/>
      <c r="DM23" s="96"/>
      <c r="DN23" s="96"/>
      <c r="DO23" s="96"/>
      <c r="DP23" s="96"/>
      <c r="DQ23" s="96"/>
      <c r="DR23" s="96"/>
      <c r="DS23" s="96"/>
      <c r="DT23" s="96"/>
      <c r="DU23" s="96"/>
      <c r="DV23" s="96"/>
      <c r="DW23" s="96"/>
      <c r="DX23" s="96"/>
      <c r="DY23" s="96"/>
      <c r="DZ23" s="96"/>
      <c r="EA23" s="96"/>
      <c r="EB23" s="96"/>
      <c r="EC23" s="96"/>
      <c r="ED23" s="96"/>
      <c r="EE23" s="96"/>
      <c r="EF23" s="96"/>
      <c r="EG23" s="96"/>
      <c r="EH23" s="96"/>
      <c r="EI23" s="96"/>
      <c r="EJ23" s="96"/>
    </row>
    <row r="24" spans="1:140" ht="13.7" hidden="1" customHeight="1" x14ac:dyDescent="0.2">
      <c r="A24" s="159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7"/>
      <c r="AC24" s="162"/>
      <c r="AD24" s="157"/>
      <c r="AE24" s="157"/>
      <c r="AF24" s="158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  <c r="BW24" s="96"/>
      <c r="BX24" s="96"/>
      <c r="BY24" s="96"/>
      <c r="BZ24" s="96"/>
      <c r="CA24" s="96"/>
      <c r="CB24" s="96"/>
      <c r="CC24" s="96"/>
      <c r="CD24" s="96"/>
      <c r="CE24" s="96"/>
      <c r="CF24" s="96"/>
      <c r="CG24" s="96"/>
      <c r="CH24" s="96"/>
      <c r="CI24" s="96"/>
      <c r="CJ24" s="96"/>
      <c r="CK24" s="96"/>
      <c r="CL24" s="96"/>
      <c r="CM24" s="96"/>
      <c r="CN24" s="96"/>
      <c r="CO24" s="96"/>
      <c r="CP24" s="96"/>
      <c r="CQ24" s="96"/>
      <c r="CR24" s="96"/>
      <c r="CS24" s="96"/>
      <c r="CT24" s="96"/>
      <c r="CU24" s="96"/>
      <c r="CV24" s="96"/>
      <c r="CW24" s="96"/>
      <c r="CX24" s="96"/>
      <c r="CY24" s="96"/>
      <c r="CZ24" s="96"/>
      <c r="DA24" s="96"/>
      <c r="DB24" s="96"/>
      <c r="DC24" s="96"/>
      <c r="DD24" s="96"/>
      <c r="DE24" s="96"/>
      <c r="DF24" s="96"/>
      <c r="DG24" s="96"/>
      <c r="DH24" s="96"/>
      <c r="DI24" s="96"/>
      <c r="DJ24" s="96"/>
      <c r="DK24" s="96"/>
      <c r="DL24" s="96"/>
      <c r="DM24" s="96"/>
      <c r="DN24" s="96"/>
      <c r="DO24" s="96"/>
      <c r="DP24" s="96"/>
      <c r="DQ24" s="96"/>
      <c r="DR24" s="96"/>
      <c r="DS24" s="96"/>
      <c r="DT24" s="96"/>
      <c r="DU24" s="96"/>
      <c r="DV24" s="96"/>
      <c r="DW24" s="96"/>
      <c r="DX24" s="96"/>
      <c r="DY24" s="96"/>
      <c r="DZ24" s="96"/>
      <c r="EA24" s="96"/>
      <c r="EB24" s="96"/>
      <c r="EC24" s="96"/>
      <c r="ED24" s="96"/>
      <c r="EE24" s="96"/>
      <c r="EF24" s="96"/>
      <c r="EG24" s="96"/>
      <c r="EH24" s="96"/>
      <c r="EI24" s="96"/>
      <c r="EJ24" s="96"/>
    </row>
    <row r="25" spans="1:140" ht="13.7" hidden="1" customHeight="1" thickBot="1" x14ac:dyDescent="0.25">
      <c r="A25" s="164"/>
      <c r="B25" s="177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9"/>
      <c r="AC25" s="167"/>
      <c r="AD25" s="178"/>
      <c r="AE25" s="178"/>
      <c r="AF25" s="15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  <c r="BN25" s="108"/>
      <c r="BO25" s="108"/>
      <c r="BP25" s="108"/>
      <c r="BQ25" s="108"/>
      <c r="BR25" s="108"/>
      <c r="BS25" s="108"/>
      <c r="BT25" s="108"/>
      <c r="BU25" s="108"/>
      <c r="BV25" s="108"/>
      <c r="BW25" s="108"/>
      <c r="BX25" s="108"/>
      <c r="BY25" s="108"/>
      <c r="BZ25" s="108"/>
      <c r="CA25" s="108"/>
      <c r="CB25" s="108"/>
      <c r="CC25" s="108"/>
      <c r="CD25" s="108"/>
      <c r="CE25" s="108"/>
      <c r="CF25" s="108"/>
      <c r="CG25" s="108"/>
      <c r="CH25" s="108"/>
      <c r="CI25" s="108"/>
      <c r="CJ25" s="108"/>
      <c r="CK25" s="108"/>
      <c r="CL25" s="108"/>
      <c r="CM25" s="108"/>
      <c r="CN25" s="108"/>
      <c r="CO25" s="108"/>
      <c r="CP25" s="108"/>
      <c r="CQ25" s="108"/>
      <c r="CR25" s="108"/>
      <c r="CS25" s="108"/>
      <c r="CT25" s="108"/>
      <c r="CU25" s="108"/>
      <c r="CV25" s="108"/>
      <c r="CW25" s="108"/>
      <c r="CX25" s="108"/>
      <c r="CY25" s="108"/>
      <c r="CZ25" s="108"/>
      <c r="DA25" s="108"/>
      <c r="DB25" s="108"/>
      <c r="DC25" s="108"/>
      <c r="DD25" s="108"/>
      <c r="DE25" s="108"/>
      <c r="DF25" s="108"/>
      <c r="DG25" s="108"/>
      <c r="DH25" s="108"/>
      <c r="DI25" s="108"/>
      <c r="DJ25" s="108"/>
      <c r="DK25" s="108"/>
      <c r="DL25" s="108"/>
      <c r="DM25" s="108"/>
      <c r="DN25" s="108"/>
      <c r="DO25" s="108"/>
      <c r="DP25" s="108"/>
      <c r="DQ25" s="108"/>
      <c r="DR25" s="108"/>
      <c r="DS25" s="108"/>
      <c r="DT25" s="108"/>
      <c r="DU25" s="108"/>
      <c r="DV25" s="108"/>
      <c r="DW25" s="108"/>
      <c r="DX25" s="108"/>
      <c r="DY25" s="108"/>
      <c r="DZ25" s="108"/>
      <c r="EA25" s="108"/>
      <c r="EB25" s="108"/>
      <c r="EC25" s="108"/>
      <c r="ED25" s="108"/>
      <c r="EE25" s="108"/>
      <c r="EF25" s="108"/>
      <c r="EG25" s="108"/>
      <c r="EH25" s="108"/>
      <c r="EI25" s="108"/>
      <c r="EJ25" s="108"/>
    </row>
    <row r="26" spans="1:140" ht="27" customHeight="1" x14ac:dyDescent="0.2">
      <c r="A26" s="136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</row>
    <row r="27" spans="1:140" s="136" customFormat="1" ht="13.5" customHeight="1" thickBot="1" x14ac:dyDescent="0.3">
      <c r="A27" s="179" t="s">
        <v>31</v>
      </c>
      <c r="B27" s="180"/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181"/>
      <c r="AD27" s="181"/>
      <c r="AE27" s="181"/>
    </row>
    <row r="28" spans="1:140" ht="13.7" customHeight="1" x14ac:dyDescent="0.2">
      <c r="A28" s="154" t="s">
        <v>57</v>
      </c>
      <c r="B28" s="136"/>
      <c r="C28" s="100">
        <v>-0.344444444444445</v>
      </c>
      <c r="D28" s="100">
        <v>0.25</v>
      </c>
      <c r="E28" s="100">
        <v>0.75</v>
      </c>
      <c r="F28" s="155">
        <v>0.35702947845805255</v>
      </c>
      <c r="G28" s="100">
        <v>0.75</v>
      </c>
      <c r="H28" s="100">
        <v>0.75</v>
      </c>
      <c r="I28" s="100">
        <v>0.75</v>
      </c>
      <c r="J28" s="100">
        <v>0.875</v>
      </c>
      <c r="K28" s="100">
        <v>1</v>
      </c>
      <c r="L28" s="100">
        <v>0.75</v>
      </c>
      <c r="M28" s="100">
        <v>1</v>
      </c>
      <c r="N28" s="100">
        <v>0.75</v>
      </c>
      <c r="O28" s="100">
        <v>0.625</v>
      </c>
      <c r="P28" s="100">
        <v>0.75</v>
      </c>
      <c r="Q28" s="100">
        <v>0.5</v>
      </c>
      <c r="R28" s="100">
        <v>0</v>
      </c>
      <c r="S28" s="100">
        <v>1.0833333333333357</v>
      </c>
      <c r="T28" s="100">
        <v>1</v>
      </c>
      <c r="U28" s="100">
        <v>1.5</v>
      </c>
      <c r="V28" s="100">
        <v>0.75</v>
      </c>
      <c r="W28" s="155">
        <v>0.79313725490196418</v>
      </c>
      <c r="X28" s="100">
        <v>0.52647058823529136</v>
      </c>
      <c r="Y28" s="100">
        <v>0.53536912751678756</v>
      </c>
      <c r="Z28" s="100">
        <v>0.4714117647058913</v>
      </c>
      <c r="AA28" s="100">
        <v>0.38590196078432371</v>
      </c>
      <c r="AB28" s="100">
        <v>0.36859374999999517</v>
      </c>
      <c r="AC28" s="156">
        <v>0.46659328693839797</v>
      </c>
      <c r="AD28" s="157"/>
      <c r="AE28" s="157"/>
      <c r="AF28" s="158"/>
      <c r="AG28" s="96">
        <v>825</v>
      </c>
      <c r="AH28" s="182">
        <v>710</v>
      </c>
      <c r="AI28" s="182">
        <v>682.5</v>
      </c>
      <c r="AJ28" s="182">
        <v>660</v>
      </c>
      <c r="AK28" s="182">
        <v>627</v>
      </c>
      <c r="AL28" s="182">
        <v>590</v>
      </c>
      <c r="AM28" s="182">
        <v>924</v>
      </c>
      <c r="AN28" s="182">
        <v>1078</v>
      </c>
      <c r="AO28" s="182">
        <v>830</v>
      </c>
      <c r="AP28" s="182">
        <v>874</v>
      </c>
      <c r="AQ28" s="182">
        <v>710</v>
      </c>
      <c r="AR28" s="182">
        <v>777</v>
      </c>
      <c r="AS28" s="182">
        <v>913</v>
      </c>
      <c r="AT28" s="182">
        <v>810</v>
      </c>
      <c r="AU28" s="182">
        <v>735</v>
      </c>
      <c r="AV28" s="182">
        <v>704</v>
      </c>
      <c r="AW28" s="182">
        <v>598.5</v>
      </c>
      <c r="AX28" s="182">
        <v>619.5</v>
      </c>
      <c r="AY28" s="182">
        <v>1056</v>
      </c>
      <c r="AZ28" s="182">
        <v>1176</v>
      </c>
      <c r="BA28" s="182">
        <v>971.25</v>
      </c>
      <c r="BB28" s="182">
        <v>925.75</v>
      </c>
      <c r="BC28" s="182">
        <v>679.25</v>
      </c>
      <c r="BD28" s="182">
        <v>825</v>
      </c>
      <c r="BE28" s="182">
        <v>873.18</v>
      </c>
      <c r="BF28" s="182">
        <v>814.4</v>
      </c>
      <c r="BG28" s="182">
        <v>828</v>
      </c>
      <c r="BH28" s="182">
        <v>735.24</v>
      </c>
      <c r="BI28" s="182">
        <v>608.4</v>
      </c>
      <c r="BJ28" s="182">
        <v>688.16</v>
      </c>
      <c r="BK28" s="182">
        <v>990.36</v>
      </c>
      <c r="BL28" s="182">
        <v>1188.6600000000001</v>
      </c>
      <c r="BM28" s="182">
        <v>958.86</v>
      </c>
      <c r="BN28" s="182">
        <v>850.71</v>
      </c>
      <c r="BO28" s="182">
        <v>769.65</v>
      </c>
      <c r="BP28" s="182">
        <v>877.45</v>
      </c>
      <c r="BQ28" s="182">
        <v>874.65</v>
      </c>
      <c r="BR28" s="182">
        <v>818.2</v>
      </c>
      <c r="BS28" s="182">
        <v>847.78</v>
      </c>
      <c r="BT28" s="182">
        <v>727.86</v>
      </c>
      <c r="BU28" s="182">
        <v>673.68</v>
      </c>
      <c r="BV28" s="182">
        <v>722.04</v>
      </c>
      <c r="BW28" s="182">
        <v>928.8</v>
      </c>
      <c r="BX28" s="182">
        <v>1203.5899999999999</v>
      </c>
      <c r="BY28" s="182">
        <v>948.36</v>
      </c>
      <c r="BZ28" s="182">
        <v>855.54</v>
      </c>
      <c r="CA28" s="182">
        <v>786.03</v>
      </c>
      <c r="CB28" s="182">
        <v>813.12</v>
      </c>
      <c r="CC28" s="182">
        <v>879.69</v>
      </c>
      <c r="CD28" s="182">
        <v>824.4</v>
      </c>
      <c r="CE28" s="182">
        <v>863.65</v>
      </c>
      <c r="CF28" s="182">
        <v>710.8</v>
      </c>
      <c r="CG28" s="182">
        <v>730.4</v>
      </c>
      <c r="CH28" s="182">
        <v>745.14</v>
      </c>
      <c r="CI28" s="182">
        <v>925</v>
      </c>
      <c r="CJ28" s="182">
        <v>1187.03</v>
      </c>
      <c r="CK28" s="182">
        <v>901.8</v>
      </c>
      <c r="CL28" s="182">
        <v>903.54</v>
      </c>
      <c r="CM28" s="182">
        <v>799.26</v>
      </c>
      <c r="CN28" s="182">
        <v>784.8</v>
      </c>
      <c r="CO28" s="182">
        <v>927.08</v>
      </c>
      <c r="CP28" s="182">
        <v>830.8</v>
      </c>
      <c r="CQ28" s="182">
        <v>840.4</v>
      </c>
      <c r="CR28" s="182">
        <v>763.98</v>
      </c>
      <c r="CS28" s="182">
        <v>753.5</v>
      </c>
      <c r="CT28" s="182">
        <v>732.06</v>
      </c>
      <c r="CU28" s="182">
        <v>968.52</v>
      </c>
      <c r="CV28" s="182">
        <v>1172.77</v>
      </c>
      <c r="CW28" s="182">
        <v>856.14</v>
      </c>
      <c r="CX28" s="182">
        <v>952.66</v>
      </c>
      <c r="CY28" s="182">
        <v>812.28</v>
      </c>
      <c r="CZ28" s="182">
        <v>795</v>
      </c>
      <c r="DA28" s="182">
        <v>936.1</v>
      </c>
      <c r="DB28" s="182">
        <v>881.79</v>
      </c>
      <c r="DC28" s="182">
        <v>816.27</v>
      </c>
      <c r="DD28" s="182">
        <v>817.96</v>
      </c>
      <c r="DE28" s="182">
        <v>739.2</v>
      </c>
      <c r="DF28" s="182">
        <v>751.17</v>
      </c>
      <c r="DG28" s="182">
        <v>1017.5</v>
      </c>
      <c r="DH28" s="182">
        <v>1066.5899999999999</v>
      </c>
      <c r="DI28" s="182">
        <v>950.67</v>
      </c>
      <c r="DJ28" s="182">
        <v>963.01</v>
      </c>
      <c r="DK28" s="182">
        <v>747.27</v>
      </c>
      <c r="DL28" s="182">
        <v>887.04</v>
      </c>
      <c r="DM28" s="182">
        <v>902.16</v>
      </c>
      <c r="DN28" s="182">
        <v>848.8</v>
      </c>
      <c r="DO28" s="182">
        <v>869.88</v>
      </c>
      <c r="DP28" s="182">
        <v>835.12</v>
      </c>
      <c r="DQ28" s="182">
        <v>722.4</v>
      </c>
      <c r="DR28" s="182">
        <v>806.3</v>
      </c>
      <c r="DS28" s="182">
        <v>1021.02</v>
      </c>
      <c r="DT28" s="182">
        <v>1063.44</v>
      </c>
      <c r="DU28" s="182">
        <v>955.5</v>
      </c>
      <c r="DV28" s="182">
        <v>931.48</v>
      </c>
      <c r="DW28" s="182">
        <v>799.4</v>
      </c>
      <c r="DX28" s="182">
        <v>899.58</v>
      </c>
      <c r="DY28" s="182">
        <v>867.6</v>
      </c>
      <c r="DZ28" s="182">
        <v>857.8</v>
      </c>
      <c r="EA28" s="182">
        <v>924.37</v>
      </c>
      <c r="EB28" s="182">
        <v>851.84</v>
      </c>
      <c r="EC28" s="182">
        <v>740.2</v>
      </c>
      <c r="ED28" s="182">
        <v>825</v>
      </c>
      <c r="EE28" s="182">
        <v>978.39</v>
      </c>
      <c r="EF28" s="182">
        <v>1111.6600000000001</v>
      </c>
      <c r="EG28" s="182">
        <v>960.54</v>
      </c>
      <c r="EH28" s="182">
        <v>898.8</v>
      </c>
      <c r="EI28" s="182">
        <v>852.39</v>
      </c>
      <c r="EJ28" s="182">
        <v>953.58</v>
      </c>
    </row>
    <row r="29" spans="1:140" ht="13.7" customHeight="1" x14ac:dyDescent="0.2">
      <c r="A29" s="159" t="s">
        <v>58</v>
      </c>
      <c r="B29" s="160"/>
      <c r="C29" s="96">
        <v>-0.90625</v>
      </c>
      <c r="D29" s="96">
        <v>0.25</v>
      </c>
      <c r="E29" s="96">
        <v>0.75</v>
      </c>
      <c r="F29" s="161">
        <v>0.26530612244898322</v>
      </c>
      <c r="G29" s="96">
        <v>0.75</v>
      </c>
      <c r="H29" s="96">
        <v>0.75</v>
      </c>
      <c r="I29" s="96">
        <v>0.75</v>
      </c>
      <c r="J29" s="96">
        <v>0.875</v>
      </c>
      <c r="K29" s="96">
        <v>1</v>
      </c>
      <c r="L29" s="96">
        <v>0.75</v>
      </c>
      <c r="M29" s="96">
        <v>1</v>
      </c>
      <c r="N29" s="96">
        <v>0.75</v>
      </c>
      <c r="O29" s="96">
        <v>0.625</v>
      </c>
      <c r="P29" s="96">
        <v>0.75</v>
      </c>
      <c r="Q29" s="96">
        <v>0.5</v>
      </c>
      <c r="R29" s="96">
        <v>0</v>
      </c>
      <c r="S29" s="96">
        <v>1.0833333333333357</v>
      </c>
      <c r="T29" s="96">
        <v>1</v>
      </c>
      <c r="U29" s="96">
        <v>1.5</v>
      </c>
      <c r="V29" s="96">
        <v>0.75</v>
      </c>
      <c r="W29" s="161">
        <v>0.79313725490196418</v>
      </c>
      <c r="X29" s="96">
        <v>0.44411764705882462</v>
      </c>
      <c r="Y29" s="96">
        <v>0.48644295302013063</v>
      </c>
      <c r="Z29" s="96">
        <v>0.43298039215685691</v>
      </c>
      <c r="AA29" s="96">
        <v>0.45145098039217402</v>
      </c>
      <c r="AB29" s="96">
        <v>0.48101562499999062</v>
      </c>
      <c r="AC29" s="162">
        <v>0.48250958670644906</v>
      </c>
      <c r="AD29" s="157"/>
      <c r="AE29" s="157"/>
      <c r="AF29" s="158"/>
      <c r="AG29" s="96">
        <v>825</v>
      </c>
      <c r="AH29" s="182">
        <v>708</v>
      </c>
      <c r="AI29" s="182">
        <v>682.5</v>
      </c>
      <c r="AJ29" s="182">
        <v>704</v>
      </c>
      <c r="AK29" s="182">
        <v>682</v>
      </c>
      <c r="AL29" s="182">
        <v>640</v>
      </c>
      <c r="AM29" s="182">
        <v>990</v>
      </c>
      <c r="AN29" s="182">
        <v>1133</v>
      </c>
      <c r="AO29" s="182">
        <v>900</v>
      </c>
      <c r="AP29" s="182">
        <v>874</v>
      </c>
      <c r="AQ29" s="182">
        <v>710</v>
      </c>
      <c r="AR29" s="182">
        <v>777</v>
      </c>
      <c r="AS29" s="182">
        <v>918.5</v>
      </c>
      <c r="AT29" s="182">
        <v>820</v>
      </c>
      <c r="AU29" s="182">
        <v>750.75</v>
      </c>
      <c r="AV29" s="182">
        <v>781</v>
      </c>
      <c r="AW29" s="182">
        <v>672</v>
      </c>
      <c r="AX29" s="182">
        <v>635.25</v>
      </c>
      <c r="AY29" s="182">
        <v>1155</v>
      </c>
      <c r="AZ29" s="182">
        <v>1249.5</v>
      </c>
      <c r="BA29" s="182">
        <v>1044.75</v>
      </c>
      <c r="BB29" s="182">
        <v>937.25</v>
      </c>
      <c r="BC29" s="182">
        <v>688.75</v>
      </c>
      <c r="BD29" s="182">
        <v>830.5</v>
      </c>
      <c r="BE29" s="182">
        <v>882.84</v>
      </c>
      <c r="BF29" s="182">
        <v>828</v>
      </c>
      <c r="BG29" s="182">
        <v>848.7</v>
      </c>
      <c r="BH29" s="182">
        <v>807.18</v>
      </c>
      <c r="BI29" s="182">
        <v>673.6</v>
      </c>
      <c r="BJ29" s="182">
        <v>707.96</v>
      </c>
      <c r="BK29" s="182">
        <v>1077.0899999999999</v>
      </c>
      <c r="BL29" s="182">
        <v>1260.5999999999999</v>
      </c>
      <c r="BM29" s="182">
        <v>1027.53</v>
      </c>
      <c r="BN29" s="182">
        <v>865.41</v>
      </c>
      <c r="BO29" s="182">
        <v>784.14</v>
      </c>
      <c r="BP29" s="182">
        <v>888.49</v>
      </c>
      <c r="BQ29" s="182">
        <v>891.24</v>
      </c>
      <c r="BR29" s="182">
        <v>837.8</v>
      </c>
      <c r="BS29" s="182">
        <v>874.46</v>
      </c>
      <c r="BT29" s="182">
        <v>794.85</v>
      </c>
      <c r="BU29" s="182">
        <v>740.67</v>
      </c>
      <c r="BV29" s="182">
        <v>747.56</v>
      </c>
      <c r="BW29" s="182">
        <v>1008.4</v>
      </c>
      <c r="BX29" s="182">
        <v>1278.57</v>
      </c>
      <c r="BY29" s="182">
        <v>1016.4</v>
      </c>
      <c r="BZ29" s="182">
        <v>876.96</v>
      </c>
      <c r="CA29" s="182">
        <v>807.24</v>
      </c>
      <c r="CB29" s="182">
        <v>830.76</v>
      </c>
      <c r="CC29" s="182">
        <v>906.15</v>
      </c>
      <c r="CD29" s="182">
        <v>853</v>
      </c>
      <c r="CE29" s="182">
        <v>899.3</v>
      </c>
      <c r="CF29" s="182">
        <v>778.8</v>
      </c>
      <c r="CG29" s="182">
        <v>804.76</v>
      </c>
      <c r="CH29" s="182">
        <v>778.8</v>
      </c>
      <c r="CI29" s="182">
        <v>1009.2</v>
      </c>
      <c r="CJ29" s="182">
        <v>1269.5999999999999</v>
      </c>
      <c r="CK29" s="182">
        <v>972.2</v>
      </c>
      <c r="CL29" s="182">
        <v>935.66</v>
      </c>
      <c r="CM29" s="182">
        <v>829.29</v>
      </c>
      <c r="CN29" s="182">
        <v>810.2</v>
      </c>
      <c r="CO29" s="182">
        <v>964.92</v>
      </c>
      <c r="CP29" s="182">
        <v>868</v>
      </c>
      <c r="CQ29" s="182">
        <v>883.3</v>
      </c>
      <c r="CR29" s="182">
        <v>840.21</v>
      </c>
      <c r="CS29" s="182">
        <v>832.48</v>
      </c>
      <c r="CT29" s="182">
        <v>772.17</v>
      </c>
      <c r="CU29" s="182">
        <v>1061.76</v>
      </c>
      <c r="CV29" s="182">
        <v>1262.7</v>
      </c>
      <c r="CW29" s="182">
        <v>928.53</v>
      </c>
      <c r="CX29" s="182">
        <v>995.9</v>
      </c>
      <c r="CY29" s="182">
        <v>850.92</v>
      </c>
      <c r="CZ29" s="182">
        <v>829</v>
      </c>
      <c r="DA29" s="182">
        <v>980.76</v>
      </c>
      <c r="DB29" s="182">
        <v>927.15</v>
      </c>
      <c r="DC29" s="182">
        <v>863.31</v>
      </c>
      <c r="DD29" s="182">
        <v>901.56</v>
      </c>
      <c r="DE29" s="182">
        <v>817.95</v>
      </c>
      <c r="DF29" s="182">
        <v>796.95</v>
      </c>
      <c r="DG29" s="182">
        <v>1118.7</v>
      </c>
      <c r="DH29" s="182">
        <v>1153.32</v>
      </c>
      <c r="DI29" s="182">
        <v>1034.67</v>
      </c>
      <c r="DJ29" s="182">
        <v>1013.38</v>
      </c>
      <c r="DK29" s="182">
        <v>787.74</v>
      </c>
      <c r="DL29" s="182">
        <v>931.48</v>
      </c>
      <c r="DM29" s="182">
        <v>950.88</v>
      </c>
      <c r="DN29" s="182">
        <v>897.8</v>
      </c>
      <c r="DO29" s="182">
        <v>925.1</v>
      </c>
      <c r="DP29" s="182">
        <v>922.46</v>
      </c>
      <c r="DQ29" s="182">
        <v>800.8</v>
      </c>
      <c r="DR29" s="182">
        <v>860.2</v>
      </c>
      <c r="DS29" s="182">
        <v>1125.96</v>
      </c>
      <c r="DT29" s="182">
        <v>1154.79</v>
      </c>
      <c r="DU29" s="182">
        <v>1043.9100000000001</v>
      </c>
      <c r="DV29" s="182">
        <v>986.48</v>
      </c>
      <c r="DW29" s="182">
        <v>848.2</v>
      </c>
      <c r="DX29" s="182">
        <v>951.06</v>
      </c>
      <c r="DY29" s="182">
        <v>925.2</v>
      </c>
      <c r="DZ29" s="182">
        <v>917.8</v>
      </c>
      <c r="EA29" s="182">
        <v>994.06</v>
      </c>
      <c r="EB29" s="182">
        <v>948.42</v>
      </c>
      <c r="EC29" s="182">
        <v>826.6</v>
      </c>
      <c r="ED29" s="182">
        <v>889.9</v>
      </c>
      <c r="EE29" s="182">
        <v>1088.01</v>
      </c>
      <c r="EF29" s="182">
        <v>1218.58</v>
      </c>
      <c r="EG29" s="182">
        <v>1059.03</v>
      </c>
      <c r="EH29" s="182">
        <v>962.85</v>
      </c>
      <c r="EI29" s="182">
        <v>914.76</v>
      </c>
      <c r="EJ29" s="182">
        <v>1019.82</v>
      </c>
    </row>
    <row r="30" spans="1:140" ht="13.7" customHeight="1" x14ac:dyDescent="0.2">
      <c r="A30" s="159" t="s">
        <v>60</v>
      </c>
      <c r="B30" s="136"/>
      <c r="C30" s="96">
        <v>-0.71777777777777629</v>
      </c>
      <c r="D30" s="96">
        <v>1.9999999999999574E-2</v>
      </c>
      <c r="E30" s="96">
        <v>0.60000000000000142</v>
      </c>
      <c r="F30" s="161">
        <v>0.13628117913832227</v>
      </c>
      <c r="G30" s="96">
        <v>0.75</v>
      </c>
      <c r="H30" s="96">
        <v>1</v>
      </c>
      <c r="I30" s="96">
        <v>0.5</v>
      </c>
      <c r="J30" s="96">
        <v>0.5</v>
      </c>
      <c r="K30" s="96">
        <v>0.25</v>
      </c>
      <c r="L30" s="96">
        <v>0.75</v>
      </c>
      <c r="M30" s="96">
        <v>0.75</v>
      </c>
      <c r="N30" s="96">
        <v>0.75</v>
      </c>
      <c r="O30" s="96">
        <v>0.75</v>
      </c>
      <c r="P30" s="96">
        <v>0.75</v>
      </c>
      <c r="Q30" s="96">
        <v>0.75</v>
      </c>
      <c r="R30" s="96">
        <v>1</v>
      </c>
      <c r="S30" s="96">
        <v>1.6666666666666643</v>
      </c>
      <c r="T30" s="96">
        <v>1.25</v>
      </c>
      <c r="U30" s="96">
        <v>2.5</v>
      </c>
      <c r="V30" s="96">
        <v>1.25</v>
      </c>
      <c r="W30" s="161">
        <v>0.95392156862745026</v>
      </c>
      <c r="X30" s="96">
        <v>0.25</v>
      </c>
      <c r="Y30" s="96">
        <v>0.25</v>
      </c>
      <c r="Z30" s="96">
        <v>0.25</v>
      </c>
      <c r="AA30" s="96">
        <v>0.25</v>
      </c>
      <c r="AB30" s="96">
        <v>0.24999999999999289</v>
      </c>
      <c r="AC30" s="162">
        <v>0.32410642427684877</v>
      </c>
      <c r="AD30" s="157"/>
      <c r="AE30" s="157"/>
      <c r="AF30" s="158"/>
      <c r="AG30" s="96">
        <v>830.5</v>
      </c>
      <c r="AH30" s="182">
        <v>725</v>
      </c>
      <c r="AI30" s="182">
        <v>729.75</v>
      </c>
      <c r="AJ30" s="182">
        <v>709.5</v>
      </c>
      <c r="AK30" s="182">
        <v>704</v>
      </c>
      <c r="AL30" s="182">
        <v>770</v>
      </c>
      <c r="AM30" s="182">
        <v>1034</v>
      </c>
      <c r="AN30" s="182">
        <v>1193.5</v>
      </c>
      <c r="AO30" s="182">
        <v>915</v>
      </c>
      <c r="AP30" s="182">
        <v>908.5</v>
      </c>
      <c r="AQ30" s="182">
        <v>770</v>
      </c>
      <c r="AR30" s="182">
        <v>850.5</v>
      </c>
      <c r="AS30" s="182">
        <v>951.5</v>
      </c>
      <c r="AT30" s="182">
        <v>825</v>
      </c>
      <c r="AU30" s="182">
        <v>824.25</v>
      </c>
      <c r="AV30" s="182">
        <v>786.5</v>
      </c>
      <c r="AW30" s="182">
        <v>756</v>
      </c>
      <c r="AX30" s="182">
        <v>861</v>
      </c>
      <c r="AY30" s="182">
        <v>1127.5</v>
      </c>
      <c r="AZ30" s="182">
        <v>1254.75</v>
      </c>
      <c r="BA30" s="182">
        <v>1155</v>
      </c>
      <c r="BB30" s="182">
        <v>966</v>
      </c>
      <c r="BC30" s="182">
        <v>764.75</v>
      </c>
      <c r="BD30" s="182">
        <v>902</v>
      </c>
      <c r="BE30" s="182">
        <v>918.33</v>
      </c>
      <c r="BF30" s="182">
        <v>840.4</v>
      </c>
      <c r="BG30" s="182">
        <v>926.9</v>
      </c>
      <c r="BH30" s="182">
        <v>820.6</v>
      </c>
      <c r="BI30" s="182">
        <v>750.2</v>
      </c>
      <c r="BJ30" s="182">
        <v>919.6</v>
      </c>
      <c r="BK30" s="182">
        <v>1062.5999999999999</v>
      </c>
      <c r="BL30" s="182">
        <v>1273.58</v>
      </c>
      <c r="BM30" s="182">
        <v>1130.01</v>
      </c>
      <c r="BN30" s="182">
        <v>895.86</v>
      </c>
      <c r="BO30" s="182">
        <v>864.36</v>
      </c>
      <c r="BP30" s="182">
        <v>961.4</v>
      </c>
      <c r="BQ30" s="182">
        <v>927.15</v>
      </c>
      <c r="BR30" s="182">
        <v>853.6</v>
      </c>
      <c r="BS30" s="182">
        <v>947.83</v>
      </c>
      <c r="BT30" s="182">
        <v>811.44</v>
      </c>
      <c r="BU30" s="182">
        <v>815.22</v>
      </c>
      <c r="BV30" s="182">
        <v>935</v>
      </c>
      <c r="BW30" s="182">
        <v>1000.6</v>
      </c>
      <c r="BX30" s="182">
        <v>1294.44</v>
      </c>
      <c r="BY30" s="182">
        <v>1108.5899999999999</v>
      </c>
      <c r="BZ30" s="182">
        <v>907.83</v>
      </c>
      <c r="CA30" s="182">
        <v>880.95</v>
      </c>
      <c r="CB30" s="182">
        <v>892.5</v>
      </c>
      <c r="CC30" s="182">
        <v>934.29</v>
      </c>
      <c r="CD30" s="182">
        <v>863.2</v>
      </c>
      <c r="CE30" s="182">
        <v>961.86</v>
      </c>
      <c r="CF30" s="182">
        <v>789.8</v>
      </c>
      <c r="CG30" s="182">
        <v>872.52</v>
      </c>
      <c r="CH30" s="182">
        <v>945.78</v>
      </c>
      <c r="CI30" s="182">
        <v>996.4</v>
      </c>
      <c r="CJ30" s="182">
        <v>1276.04</v>
      </c>
      <c r="CK30" s="182">
        <v>1046.4000000000001</v>
      </c>
      <c r="CL30" s="182">
        <v>960.52</v>
      </c>
      <c r="CM30" s="182">
        <v>892.5</v>
      </c>
      <c r="CN30" s="182">
        <v>860</v>
      </c>
      <c r="CO30" s="182">
        <v>986.04</v>
      </c>
      <c r="CP30" s="182">
        <v>872.4</v>
      </c>
      <c r="CQ30" s="182">
        <v>933.02</v>
      </c>
      <c r="CR30" s="182">
        <v>846.3</v>
      </c>
      <c r="CS30" s="182">
        <v>889.9</v>
      </c>
      <c r="CT30" s="182">
        <v>912.87</v>
      </c>
      <c r="CU30" s="182">
        <v>1042.6500000000001</v>
      </c>
      <c r="CV30" s="182">
        <v>1259.94</v>
      </c>
      <c r="CW30" s="182">
        <v>986.48</v>
      </c>
      <c r="CX30" s="182">
        <v>1013.61</v>
      </c>
      <c r="CY30" s="182">
        <v>903.42</v>
      </c>
      <c r="CZ30" s="182">
        <v>869.4</v>
      </c>
      <c r="DA30" s="182">
        <v>993.08</v>
      </c>
      <c r="DB30" s="182">
        <v>924.63</v>
      </c>
      <c r="DC30" s="182">
        <v>901.11</v>
      </c>
      <c r="DD30" s="182">
        <v>901.12</v>
      </c>
      <c r="DE30" s="182">
        <v>863.1</v>
      </c>
      <c r="DF30" s="182">
        <v>921.69</v>
      </c>
      <c r="DG30" s="182">
        <v>1091.6400000000001</v>
      </c>
      <c r="DH30" s="182">
        <v>1141.77</v>
      </c>
      <c r="DI30" s="182">
        <v>1086.1199999999999</v>
      </c>
      <c r="DJ30" s="182">
        <v>1022.58</v>
      </c>
      <c r="DK30" s="182">
        <v>826.12</v>
      </c>
      <c r="DL30" s="182">
        <v>965.8</v>
      </c>
      <c r="DM30" s="182">
        <v>955.71</v>
      </c>
      <c r="DN30" s="182">
        <v>889.6</v>
      </c>
      <c r="DO30" s="182">
        <v>955.68</v>
      </c>
      <c r="DP30" s="182">
        <v>915.86</v>
      </c>
      <c r="DQ30" s="182">
        <v>835.2</v>
      </c>
      <c r="DR30" s="182">
        <v>975.92</v>
      </c>
      <c r="DS30" s="182">
        <v>1092.74</v>
      </c>
      <c r="DT30" s="182">
        <v>1135.68</v>
      </c>
      <c r="DU30" s="182">
        <v>1084.02</v>
      </c>
      <c r="DV30" s="182">
        <v>987.36</v>
      </c>
      <c r="DW30" s="182">
        <v>879.6</v>
      </c>
      <c r="DX30" s="182">
        <v>976.14</v>
      </c>
      <c r="DY30" s="182">
        <v>917.6</v>
      </c>
      <c r="DZ30" s="182">
        <v>898.4</v>
      </c>
      <c r="EA30" s="182">
        <v>1011.31</v>
      </c>
      <c r="EB30" s="182">
        <v>930.38</v>
      </c>
      <c r="EC30" s="182">
        <v>848.2</v>
      </c>
      <c r="ED30" s="182">
        <v>985.82</v>
      </c>
      <c r="EE30" s="182">
        <v>1044.54</v>
      </c>
      <c r="EF30" s="182">
        <v>1184.04</v>
      </c>
      <c r="EG30" s="182">
        <v>1082.3399999999999</v>
      </c>
      <c r="EH30" s="182">
        <v>951.3</v>
      </c>
      <c r="EI30" s="182">
        <v>933.66</v>
      </c>
      <c r="EJ30" s="182">
        <v>1031.0899999999999</v>
      </c>
    </row>
    <row r="31" spans="1:140" ht="13.7" customHeight="1" x14ac:dyDescent="0.2">
      <c r="A31" s="159" t="s">
        <v>62</v>
      </c>
      <c r="B31" s="136"/>
      <c r="C31" s="96">
        <v>7.3951388888886527E-2</v>
      </c>
      <c r="D31" s="96">
        <v>-0.46600006103516733</v>
      </c>
      <c r="E31" s="96">
        <v>2.4</v>
      </c>
      <c r="F31" s="161">
        <v>0.79195122100760784</v>
      </c>
      <c r="G31" s="96">
        <v>1.625</v>
      </c>
      <c r="H31" s="96">
        <v>2</v>
      </c>
      <c r="I31" s="96">
        <v>1.25</v>
      </c>
      <c r="J31" s="96">
        <v>2.625</v>
      </c>
      <c r="K31" s="96">
        <v>2.75</v>
      </c>
      <c r="L31" s="96">
        <v>2.5</v>
      </c>
      <c r="M31" s="96">
        <v>2.25</v>
      </c>
      <c r="N31" s="96">
        <v>2</v>
      </c>
      <c r="O31" s="96">
        <v>1.75</v>
      </c>
      <c r="P31" s="96">
        <v>1.5</v>
      </c>
      <c r="Q31" s="96">
        <v>2</v>
      </c>
      <c r="R31" s="96">
        <v>5.5</v>
      </c>
      <c r="S31" s="96">
        <v>2</v>
      </c>
      <c r="T31" s="96">
        <v>2.25</v>
      </c>
      <c r="U31" s="96">
        <v>2</v>
      </c>
      <c r="V31" s="96">
        <v>1.75</v>
      </c>
      <c r="W31" s="161">
        <v>2.300980392156859</v>
      </c>
      <c r="X31" s="96">
        <v>2.3980392156862749</v>
      </c>
      <c r="Y31" s="96">
        <v>2.4026845637583882</v>
      </c>
      <c r="Z31" s="96">
        <v>2.4274509803921589</v>
      </c>
      <c r="AA31" s="96">
        <v>2.4137254901960787</v>
      </c>
      <c r="AB31" s="96">
        <v>2.42578125</v>
      </c>
      <c r="AC31" s="162">
        <v>2.3700705623474221</v>
      </c>
      <c r="AD31" s="157"/>
      <c r="AE31" s="157"/>
      <c r="AF31" s="158"/>
      <c r="AG31" s="96">
        <v>775.5</v>
      </c>
      <c r="AH31" s="182">
        <v>690</v>
      </c>
      <c r="AI31" s="182">
        <v>708.75</v>
      </c>
      <c r="AJ31" s="182">
        <v>709.5</v>
      </c>
      <c r="AK31" s="182">
        <v>704</v>
      </c>
      <c r="AL31" s="182">
        <v>770</v>
      </c>
      <c r="AM31" s="182">
        <v>1028.5</v>
      </c>
      <c r="AN31" s="182">
        <v>1193.5</v>
      </c>
      <c r="AO31" s="182">
        <v>915</v>
      </c>
      <c r="AP31" s="182">
        <v>885.5</v>
      </c>
      <c r="AQ31" s="182">
        <v>750</v>
      </c>
      <c r="AR31" s="182">
        <v>829.5</v>
      </c>
      <c r="AS31" s="182">
        <v>682</v>
      </c>
      <c r="AT31" s="182">
        <v>590</v>
      </c>
      <c r="AU31" s="182">
        <v>603.75</v>
      </c>
      <c r="AV31" s="182">
        <v>566.5</v>
      </c>
      <c r="AW31" s="182">
        <v>546</v>
      </c>
      <c r="AX31" s="182">
        <v>651</v>
      </c>
      <c r="AY31" s="182">
        <v>907.5</v>
      </c>
      <c r="AZ31" s="182">
        <v>1044.75</v>
      </c>
      <c r="BA31" s="182">
        <v>834.75</v>
      </c>
      <c r="BB31" s="182">
        <v>684.25</v>
      </c>
      <c r="BC31" s="182">
        <v>560.5</v>
      </c>
      <c r="BD31" s="182">
        <v>676.5</v>
      </c>
      <c r="BE31" s="182">
        <v>456.75</v>
      </c>
      <c r="BF31" s="182">
        <v>470</v>
      </c>
      <c r="BG31" s="182">
        <v>511.75</v>
      </c>
      <c r="BH31" s="182">
        <v>632.5</v>
      </c>
      <c r="BI31" s="182">
        <v>560</v>
      </c>
      <c r="BJ31" s="182">
        <v>770</v>
      </c>
      <c r="BK31" s="182">
        <v>819</v>
      </c>
      <c r="BL31" s="182">
        <v>1050.5</v>
      </c>
      <c r="BM31" s="182">
        <v>661.5</v>
      </c>
      <c r="BN31" s="182">
        <v>677.25</v>
      </c>
      <c r="BO31" s="182">
        <v>630</v>
      </c>
      <c r="BP31" s="182">
        <v>701.5</v>
      </c>
      <c r="BQ31" s="182">
        <v>456.75</v>
      </c>
      <c r="BR31" s="182">
        <v>470</v>
      </c>
      <c r="BS31" s="182">
        <v>511.75</v>
      </c>
      <c r="BT31" s="182">
        <v>582.75</v>
      </c>
      <c r="BU31" s="182">
        <v>567</v>
      </c>
      <c r="BV31" s="182">
        <v>726</v>
      </c>
      <c r="BW31" s="182">
        <v>600</v>
      </c>
      <c r="BX31" s="182">
        <v>891.25</v>
      </c>
      <c r="BY31" s="182">
        <v>535.5</v>
      </c>
      <c r="BZ31" s="182">
        <v>614.25</v>
      </c>
      <c r="CA31" s="182">
        <v>577.5</v>
      </c>
      <c r="CB31" s="182">
        <v>588</v>
      </c>
      <c r="CC31" s="182">
        <v>462</v>
      </c>
      <c r="CD31" s="182">
        <v>475</v>
      </c>
      <c r="CE31" s="182">
        <v>517.5</v>
      </c>
      <c r="CF31" s="182">
        <v>560</v>
      </c>
      <c r="CG31" s="182">
        <v>599.5</v>
      </c>
      <c r="CH31" s="182">
        <v>731.5</v>
      </c>
      <c r="CI31" s="182">
        <v>605</v>
      </c>
      <c r="CJ31" s="182">
        <v>897</v>
      </c>
      <c r="CK31" s="182">
        <v>515</v>
      </c>
      <c r="CL31" s="182">
        <v>649</v>
      </c>
      <c r="CM31" s="182">
        <v>582.75</v>
      </c>
      <c r="CN31" s="182">
        <v>565</v>
      </c>
      <c r="CO31" s="182">
        <v>689.7</v>
      </c>
      <c r="CP31" s="182">
        <v>662</v>
      </c>
      <c r="CQ31" s="182">
        <v>700.7</v>
      </c>
      <c r="CR31" s="182">
        <v>784.35</v>
      </c>
      <c r="CS31" s="182">
        <v>805.2</v>
      </c>
      <c r="CT31" s="182">
        <v>915.6</v>
      </c>
      <c r="CU31" s="182">
        <v>1062.5999999999999</v>
      </c>
      <c r="CV31" s="182">
        <v>1365.05</v>
      </c>
      <c r="CW31" s="182">
        <v>799.9</v>
      </c>
      <c r="CX31" s="182">
        <v>962.55</v>
      </c>
      <c r="CY31" s="182">
        <v>842.1</v>
      </c>
      <c r="CZ31" s="182">
        <v>812</v>
      </c>
      <c r="DA31" s="182">
        <v>697.4</v>
      </c>
      <c r="DB31" s="182">
        <v>702.45</v>
      </c>
      <c r="DC31" s="182">
        <v>676.2</v>
      </c>
      <c r="DD31" s="182">
        <v>829.4</v>
      </c>
      <c r="DE31" s="182">
        <v>775.95</v>
      </c>
      <c r="DF31" s="182">
        <v>922.95</v>
      </c>
      <c r="DG31" s="182">
        <v>1120.9000000000001</v>
      </c>
      <c r="DH31" s="182">
        <v>1253.7</v>
      </c>
      <c r="DI31" s="182">
        <v>891.45</v>
      </c>
      <c r="DJ31" s="182">
        <v>970.6</v>
      </c>
      <c r="DK31" s="182">
        <v>768.55</v>
      </c>
      <c r="DL31" s="182">
        <v>900.9</v>
      </c>
      <c r="DM31" s="182">
        <v>676.2</v>
      </c>
      <c r="DN31" s="182">
        <v>679</v>
      </c>
      <c r="DO31" s="182">
        <v>719.4</v>
      </c>
      <c r="DP31" s="182">
        <v>841.5</v>
      </c>
      <c r="DQ31" s="182">
        <v>750</v>
      </c>
      <c r="DR31" s="182">
        <v>979</v>
      </c>
      <c r="DS31" s="182">
        <v>1133</v>
      </c>
      <c r="DT31" s="182">
        <v>1265.25</v>
      </c>
      <c r="DU31" s="182">
        <v>901.95</v>
      </c>
      <c r="DV31" s="182">
        <v>940.5</v>
      </c>
      <c r="DW31" s="182">
        <v>820</v>
      </c>
      <c r="DX31" s="182">
        <v>911.9</v>
      </c>
      <c r="DY31" s="182">
        <v>654</v>
      </c>
      <c r="DZ31" s="182">
        <v>689</v>
      </c>
      <c r="EA31" s="182">
        <v>763.6</v>
      </c>
      <c r="EB31" s="182">
        <v>858</v>
      </c>
      <c r="EC31" s="182">
        <v>765</v>
      </c>
      <c r="ED31" s="182">
        <v>995.5</v>
      </c>
      <c r="EE31" s="182">
        <v>1097.25</v>
      </c>
      <c r="EF31" s="182">
        <v>1342</v>
      </c>
      <c r="EG31" s="182">
        <v>912.45</v>
      </c>
      <c r="EH31" s="182">
        <v>913.5</v>
      </c>
      <c r="EI31" s="182">
        <v>876.75</v>
      </c>
      <c r="EJ31" s="182">
        <v>964.85</v>
      </c>
    </row>
    <row r="32" spans="1:140" ht="13.7" customHeight="1" x14ac:dyDescent="0.2">
      <c r="A32" s="159" t="s">
        <v>61</v>
      </c>
      <c r="B32" s="160"/>
      <c r="C32" s="96">
        <v>-0.99458333333333471</v>
      </c>
      <c r="D32" s="96">
        <v>0.1439999999999948</v>
      </c>
      <c r="E32" s="96">
        <v>0.79999999999999716</v>
      </c>
      <c r="F32" s="161">
        <v>0.22586394557822587</v>
      </c>
      <c r="G32" s="96">
        <v>0.25</v>
      </c>
      <c r="H32" s="96">
        <v>0.25</v>
      </c>
      <c r="I32" s="96">
        <v>0.25</v>
      </c>
      <c r="J32" s="96">
        <v>0.75</v>
      </c>
      <c r="K32" s="96">
        <v>0.25</v>
      </c>
      <c r="L32" s="96">
        <v>1.25</v>
      </c>
      <c r="M32" s="96">
        <v>1.25</v>
      </c>
      <c r="N32" s="96">
        <v>1.25</v>
      </c>
      <c r="O32" s="96">
        <v>0.75</v>
      </c>
      <c r="P32" s="96">
        <v>0.75</v>
      </c>
      <c r="Q32" s="96">
        <v>0.75</v>
      </c>
      <c r="R32" s="96">
        <v>0.75</v>
      </c>
      <c r="S32" s="96">
        <v>0.29999999999999716</v>
      </c>
      <c r="T32" s="96">
        <v>0.5</v>
      </c>
      <c r="U32" s="96">
        <v>0.39999999999999858</v>
      </c>
      <c r="V32" s="96">
        <v>0</v>
      </c>
      <c r="W32" s="161">
        <v>0.64019607843137294</v>
      </c>
      <c r="X32" s="96">
        <v>1.2513725490196066</v>
      </c>
      <c r="Y32" s="96">
        <v>1.2479865771812086</v>
      </c>
      <c r="Z32" s="96">
        <v>1.2447058823529389</v>
      </c>
      <c r="AA32" s="96">
        <v>1.247941176470583</v>
      </c>
      <c r="AB32" s="96">
        <v>1.2476562499999999</v>
      </c>
      <c r="AC32" s="162">
        <v>1.1605314585996425</v>
      </c>
      <c r="AD32" s="157"/>
      <c r="AE32" s="157"/>
      <c r="AF32" s="158"/>
      <c r="AG32" s="96">
        <v>775.5</v>
      </c>
      <c r="AH32" s="182">
        <v>690</v>
      </c>
      <c r="AI32" s="182">
        <v>708.75</v>
      </c>
      <c r="AJ32" s="182">
        <v>720.5</v>
      </c>
      <c r="AK32" s="182">
        <v>753.5</v>
      </c>
      <c r="AL32" s="182">
        <v>805</v>
      </c>
      <c r="AM32" s="182">
        <v>1028.5</v>
      </c>
      <c r="AN32" s="182">
        <v>1204.5</v>
      </c>
      <c r="AO32" s="182">
        <v>925</v>
      </c>
      <c r="AP32" s="182">
        <v>885.5</v>
      </c>
      <c r="AQ32" s="182">
        <v>758</v>
      </c>
      <c r="AR32" s="182">
        <v>829.5</v>
      </c>
      <c r="AS32" s="182">
        <v>902</v>
      </c>
      <c r="AT32" s="182">
        <v>790</v>
      </c>
      <c r="AU32" s="182">
        <v>813.75</v>
      </c>
      <c r="AV32" s="182">
        <v>814</v>
      </c>
      <c r="AW32" s="182">
        <v>792.75</v>
      </c>
      <c r="AX32" s="182">
        <v>887.25</v>
      </c>
      <c r="AY32" s="182">
        <v>1254</v>
      </c>
      <c r="AZ32" s="182">
        <v>1317.75</v>
      </c>
      <c r="BA32" s="182">
        <v>1044.75</v>
      </c>
      <c r="BB32" s="182">
        <v>914.25</v>
      </c>
      <c r="BC32" s="182">
        <v>739.1</v>
      </c>
      <c r="BD32" s="182">
        <v>896.5</v>
      </c>
      <c r="BE32" s="182">
        <v>871.5</v>
      </c>
      <c r="BF32" s="182">
        <v>802.2</v>
      </c>
      <c r="BG32" s="182">
        <v>908.04</v>
      </c>
      <c r="BH32" s="182">
        <v>830.72</v>
      </c>
      <c r="BI32" s="182">
        <v>769.6</v>
      </c>
      <c r="BJ32" s="182">
        <v>938.3</v>
      </c>
      <c r="BK32" s="182">
        <v>1183.77</v>
      </c>
      <c r="BL32" s="182">
        <v>1356.52</v>
      </c>
      <c r="BM32" s="182">
        <v>1041.81</v>
      </c>
      <c r="BN32" s="182">
        <v>847.77</v>
      </c>
      <c r="BO32" s="182">
        <v>829.5</v>
      </c>
      <c r="BP32" s="182">
        <v>949.67</v>
      </c>
      <c r="BQ32" s="182">
        <v>877.59</v>
      </c>
      <c r="BR32" s="182">
        <v>807.8</v>
      </c>
      <c r="BS32" s="182">
        <v>914.02</v>
      </c>
      <c r="BT32" s="182">
        <v>798.42</v>
      </c>
      <c r="BU32" s="182">
        <v>813.54</v>
      </c>
      <c r="BV32" s="182">
        <v>944.68</v>
      </c>
      <c r="BW32" s="182">
        <v>1135</v>
      </c>
      <c r="BX32" s="182">
        <v>1427.84</v>
      </c>
      <c r="BY32" s="182">
        <v>1048.95</v>
      </c>
      <c r="BZ32" s="182">
        <v>853.44</v>
      </c>
      <c r="CA32" s="182">
        <v>835.17</v>
      </c>
      <c r="CB32" s="182">
        <v>872.97</v>
      </c>
      <c r="CC32" s="182">
        <v>883.47</v>
      </c>
      <c r="CD32" s="182">
        <v>813.2</v>
      </c>
      <c r="CE32" s="182">
        <v>920</v>
      </c>
      <c r="CF32" s="182">
        <v>765.6</v>
      </c>
      <c r="CG32" s="182">
        <v>858</v>
      </c>
      <c r="CH32" s="182">
        <v>951.06</v>
      </c>
      <c r="CI32" s="182">
        <v>1142.5999999999999</v>
      </c>
      <c r="CJ32" s="182">
        <v>1437.73</v>
      </c>
      <c r="CK32" s="182">
        <v>1005.8</v>
      </c>
      <c r="CL32" s="182">
        <v>900.02</v>
      </c>
      <c r="CM32" s="182">
        <v>841.05</v>
      </c>
      <c r="CN32" s="182">
        <v>837</v>
      </c>
      <c r="CO32" s="182">
        <v>931.7</v>
      </c>
      <c r="CP32" s="182">
        <v>818.6</v>
      </c>
      <c r="CQ32" s="182">
        <v>885.72</v>
      </c>
      <c r="CR32" s="182">
        <v>809.34</v>
      </c>
      <c r="CS32" s="182">
        <v>863.72</v>
      </c>
      <c r="CT32" s="182">
        <v>913.92</v>
      </c>
      <c r="CU32" s="182">
        <v>1207.92</v>
      </c>
      <c r="CV32" s="182">
        <v>1447.39</v>
      </c>
      <c r="CW32" s="182">
        <v>961.97</v>
      </c>
      <c r="CX32" s="182">
        <v>947.14</v>
      </c>
      <c r="CY32" s="182">
        <v>846.72</v>
      </c>
      <c r="CZ32" s="182">
        <v>842.6</v>
      </c>
      <c r="DA32" s="182">
        <v>937.86</v>
      </c>
      <c r="DB32" s="182">
        <v>865.2</v>
      </c>
      <c r="DC32" s="182">
        <v>851.13</v>
      </c>
      <c r="DD32" s="182">
        <v>853.6</v>
      </c>
      <c r="DE32" s="182">
        <v>830.13</v>
      </c>
      <c r="DF32" s="182">
        <v>920.01</v>
      </c>
      <c r="DG32" s="182">
        <v>1273.8</v>
      </c>
      <c r="DH32" s="182">
        <v>1330.35</v>
      </c>
      <c r="DI32" s="182">
        <v>1070.3699999999999</v>
      </c>
      <c r="DJ32" s="182">
        <v>953.58</v>
      </c>
      <c r="DK32" s="182">
        <v>771.21</v>
      </c>
      <c r="DL32" s="182">
        <v>933.02</v>
      </c>
      <c r="DM32" s="182">
        <v>901.32</v>
      </c>
      <c r="DN32" s="182">
        <v>829.6</v>
      </c>
      <c r="DO32" s="182">
        <v>897.38</v>
      </c>
      <c r="DP32" s="182">
        <v>859.32</v>
      </c>
      <c r="DQ32" s="182">
        <v>795.8</v>
      </c>
      <c r="DR32" s="182">
        <v>970.2</v>
      </c>
      <c r="DS32" s="182">
        <v>1282.1600000000001</v>
      </c>
      <c r="DT32" s="182">
        <v>1339.17</v>
      </c>
      <c r="DU32" s="182">
        <v>1077.51</v>
      </c>
      <c r="DV32" s="182">
        <v>918.06</v>
      </c>
      <c r="DW32" s="182">
        <v>817.4</v>
      </c>
      <c r="DX32" s="182">
        <v>939.18</v>
      </c>
      <c r="DY32" s="182">
        <v>864</v>
      </c>
      <c r="DZ32" s="182">
        <v>835</v>
      </c>
      <c r="EA32" s="182">
        <v>944.15</v>
      </c>
      <c r="EB32" s="182">
        <v>865.04</v>
      </c>
      <c r="EC32" s="182">
        <v>801</v>
      </c>
      <c r="ED32" s="182">
        <v>976.8</v>
      </c>
      <c r="EE32" s="182">
        <v>1231.8599999999999</v>
      </c>
      <c r="EF32" s="182">
        <v>1412.4</v>
      </c>
      <c r="EG32" s="182">
        <v>1084.6500000000001</v>
      </c>
      <c r="EH32" s="182">
        <v>882</v>
      </c>
      <c r="EI32" s="182">
        <v>863.94</v>
      </c>
      <c r="EJ32" s="182">
        <v>988.31</v>
      </c>
    </row>
    <row r="33" spans="1:140" ht="13.7" customHeight="1" x14ac:dyDescent="0.2">
      <c r="A33" s="159" t="s">
        <v>59</v>
      </c>
      <c r="B33" s="136"/>
      <c r="C33" s="96">
        <v>-0.54930555555555571</v>
      </c>
      <c r="D33" s="96">
        <v>0</v>
      </c>
      <c r="E33" s="96">
        <v>0.64999999999999858</v>
      </c>
      <c r="F33" s="161">
        <v>0.17562358276644119</v>
      </c>
      <c r="G33" s="96">
        <v>0.375</v>
      </c>
      <c r="H33" s="96">
        <v>0.5</v>
      </c>
      <c r="I33" s="96">
        <v>0.25</v>
      </c>
      <c r="J33" s="96">
        <v>0.125</v>
      </c>
      <c r="K33" s="96">
        <v>0.25</v>
      </c>
      <c r="L33" s="96">
        <v>0</v>
      </c>
      <c r="M33" s="96">
        <v>0</v>
      </c>
      <c r="N33" s="96">
        <v>0</v>
      </c>
      <c r="O33" s="96">
        <v>0.25</v>
      </c>
      <c r="P33" s="96">
        <v>0.25</v>
      </c>
      <c r="Q33" s="96">
        <v>0.25</v>
      </c>
      <c r="R33" s="96">
        <v>0.75</v>
      </c>
      <c r="S33" s="96">
        <v>-8.3333333333335702E-2</v>
      </c>
      <c r="T33" s="96">
        <v>0</v>
      </c>
      <c r="U33" s="96">
        <v>-0.25</v>
      </c>
      <c r="V33" s="96">
        <v>0</v>
      </c>
      <c r="W33" s="161">
        <v>0.16568627450980244</v>
      </c>
      <c r="X33" s="96">
        <v>0.48137254901961057</v>
      </c>
      <c r="Y33" s="96">
        <v>0.48238255033557209</v>
      </c>
      <c r="Z33" s="96">
        <v>0.47941176470588687</v>
      </c>
      <c r="AA33" s="96">
        <v>0.48032352941176271</v>
      </c>
      <c r="AB33" s="96">
        <v>0.48117187499999403</v>
      </c>
      <c r="AC33" s="162">
        <v>0.43980211144250347</v>
      </c>
      <c r="AD33" s="157"/>
      <c r="AE33" s="157"/>
      <c r="AF33" s="158"/>
      <c r="AG33" s="96">
        <v>731.5</v>
      </c>
      <c r="AH33" s="182">
        <v>650</v>
      </c>
      <c r="AI33" s="182">
        <v>672</v>
      </c>
      <c r="AJ33" s="182">
        <v>682</v>
      </c>
      <c r="AK33" s="182">
        <v>770</v>
      </c>
      <c r="AL33" s="182">
        <v>860</v>
      </c>
      <c r="AM33" s="182">
        <v>1111</v>
      </c>
      <c r="AN33" s="182">
        <v>1314.5</v>
      </c>
      <c r="AO33" s="182">
        <v>990</v>
      </c>
      <c r="AP33" s="182">
        <v>828</v>
      </c>
      <c r="AQ33" s="182">
        <v>690</v>
      </c>
      <c r="AR33" s="182">
        <v>740.25</v>
      </c>
      <c r="AS33" s="182">
        <v>792</v>
      </c>
      <c r="AT33" s="182">
        <v>710</v>
      </c>
      <c r="AU33" s="182">
        <v>745.5</v>
      </c>
      <c r="AV33" s="182">
        <v>770</v>
      </c>
      <c r="AW33" s="182">
        <v>735</v>
      </c>
      <c r="AX33" s="182">
        <v>829.5</v>
      </c>
      <c r="AY33" s="182">
        <v>1188</v>
      </c>
      <c r="AZ33" s="182">
        <v>1270.5</v>
      </c>
      <c r="BA33" s="182">
        <v>1008</v>
      </c>
      <c r="BB33" s="182">
        <v>862.5</v>
      </c>
      <c r="BC33" s="182">
        <v>684</v>
      </c>
      <c r="BD33" s="182">
        <v>792</v>
      </c>
      <c r="BE33" s="182">
        <v>769.65</v>
      </c>
      <c r="BF33" s="182">
        <v>723.6</v>
      </c>
      <c r="BG33" s="182">
        <v>832.14</v>
      </c>
      <c r="BH33" s="182">
        <v>785.84</v>
      </c>
      <c r="BI33" s="182">
        <v>714.4</v>
      </c>
      <c r="BJ33" s="182">
        <v>877.58</v>
      </c>
      <c r="BK33" s="182">
        <v>1119.93</v>
      </c>
      <c r="BL33" s="182">
        <v>1305.92</v>
      </c>
      <c r="BM33" s="182">
        <v>1003.17</v>
      </c>
      <c r="BN33" s="182">
        <v>798.84</v>
      </c>
      <c r="BO33" s="182">
        <v>769.65</v>
      </c>
      <c r="BP33" s="182">
        <v>842.95</v>
      </c>
      <c r="BQ33" s="182">
        <v>775.11</v>
      </c>
      <c r="BR33" s="182">
        <v>729</v>
      </c>
      <c r="BS33" s="182">
        <v>838.35</v>
      </c>
      <c r="BT33" s="182">
        <v>755.58</v>
      </c>
      <c r="BU33" s="182">
        <v>755.58</v>
      </c>
      <c r="BV33" s="182">
        <v>883.96</v>
      </c>
      <c r="BW33" s="182">
        <v>1074.4000000000001</v>
      </c>
      <c r="BX33" s="182">
        <v>1375.17</v>
      </c>
      <c r="BY33" s="182">
        <v>1010.52</v>
      </c>
      <c r="BZ33" s="182">
        <v>804.72</v>
      </c>
      <c r="CA33" s="182">
        <v>775.32</v>
      </c>
      <c r="CB33" s="182">
        <v>775.32</v>
      </c>
      <c r="CC33" s="182">
        <v>780.78</v>
      </c>
      <c r="CD33" s="182">
        <v>734.2</v>
      </c>
      <c r="CE33" s="182">
        <v>844.33</v>
      </c>
      <c r="CF33" s="182">
        <v>724.8</v>
      </c>
      <c r="CG33" s="182">
        <v>797.28</v>
      </c>
      <c r="CH33" s="182">
        <v>890.34</v>
      </c>
      <c r="CI33" s="182">
        <v>1082.2</v>
      </c>
      <c r="CJ33" s="182">
        <v>1385.06</v>
      </c>
      <c r="CK33" s="182">
        <v>969.4</v>
      </c>
      <c r="CL33" s="182">
        <v>848.98</v>
      </c>
      <c r="CM33" s="182">
        <v>780.78</v>
      </c>
      <c r="CN33" s="182">
        <v>743.6</v>
      </c>
      <c r="CO33" s="182">
        <v>823.9</v>
      </c>
      <c r="CP33" s="182">
        <v>739.6</v>
      </c>
      <c r="CQ33" s="182">
        <v>813.56</v>
      </c>
      <c r="CR33" s="182">
        <v>766.5</v>
      </c>
      <c r="CS33" s="182">
        <v>803</v>
      </c>
      <c r="CT33" s="182">
        <v>856.17</v>
      </c>
      <c r="CU33" s="182">
        <v>1144.5</v>
      </c>
      <c r="CV33" s="182">
        <v>1395.18</v>
      </c>
      <c r="CW33" s="182">
        <v>927.58</v>
      </c>
      <c r="CX33" s="182">
        <v>894.01</v>
      </c>
      <c r="CY33" s="182">
        <v>786.45</v>
      </c>
      <c r="CZ33" s="182">
        <v>749</v>
      </c>
      <c r="DA33" s="182">
        <v>829.84</v>
      </c>
      <c r="DB33" s="182">
        <v>782.04</v>
      </c>
      <c r="DC33" s="182">
        <v>782.04</v>
      </c>
      <c r="DD33" s="182">
        <v>808.94</v>
      </c>
      <c r="DE33" s="182">
        <v>772.17</v>
      </c>
      <c r="DF33" s="182">
        <v>862.26</v>
      </c>
      <c r="DG33" s="182">
        <v>1207.58</v>
      </c>
      <c r="DH33" s="182">
        <v>1282.8900000000001</v>
      </c>
      <c r="DI33" s="182">
        <v>1032.57</v>
      </c>
      <c r="DJ33" s="182">
        <v>900.45</v>
      </c>
      <c r="DK33" s="182">
        <v>716.68</v>
      </c>
      <c r="DL33" s="182">
        <v>829.84</v>
      </c>
      <c r="DM33" s="182">
        <v>797.79</v>
      </c>
      <c r="DN33" s="182">
        <v>750.2</v>
      </c>
      <c r="DO33" s="182">
        <v>825.22</v>
      </c>
      <c r="DP33" s="182">
        <v>814.66</v>
      </c>
      <c r="DQ33" s="182">
        <v>740.6</v>
      </c>
      <c r="DR33" s="182">
        <v>909.7</v>
      </c>
      <c r="DS33" s="182">
        <v>1216.1600000000001</v>
      </c>
      <c r="DT33" s="182">
        <v>1292.1300000000001</v>
      </c>
      <c r="DU33" s="182">
        <v>1039.92</v>
      </c>
      <c r="DV33" s="182">
        <v>867.46</v>
      </c>
      <c r="DW33" s="182">
        <v>759.8</v>
      </c>
      <c r="DX33" s="182">
        <v>835.78</v>
      </c>
      <c r="DY33" s="182">
        <v>765</v>
      </c>
      <c r="DZ33" s="182">
        <v>755.4</v>
      </c>
      <c r="EA33" s="182">
        <v>868.71</v>
      </c>
      <c r="EB33" s="182">
        <v>820.38</v>
      </c>
      <c r="EC33" s="182">
        <v>745.8</v>
      </c>
      <c r="ED33" s="182">
        <v>916.08</v>
      </c>
      <c r="EE33" s="182">
        <v>1169.07</v>
      </c>
      <c r="EF33" s="182">
        <v>1363.12</v>
      </c>
      <c r="EG33" s="182">
        <v>1047.27</v>
      </c>
      <c r="EH33" s="182">
        <v>833.91</v>
      </c>
      <c r="EI33" s="182">
        <v>803.46</v>
      </c>
      <c r="EJ33" s="182">
        <v>879.98</v>
      </c>
    </row>
    <row r="34" spans="1:140" ht="13.7" customHeight="1" thickBot="1" x14ac:dyDescent="0.25">
      <c r="A34" s="164" t="s">
        <v>63</v>
      </c>
      <c r="B34" s="165"/>
      <c r="C34" s="108">
        <v>-0.54930555555555927</v>
      </c>
      <c r="D34" s="108">
        <v>0</v>
      </c>
      <c r="E34" s="108">
        <v>0.64999999999999858</v>
      </c>
      <c r="F34" s="166">
        <v>0.17562358276643764</v>
      </c>
      <c r="G34" s="108">
        <v>0.375</v>
      </c>
      <c r="H34" s="108">
        <v>0.5</v>
      </c>
      <c r="I34" s="108">
        <v>0.25</v>
      </c>
      <c r="J34" s="108">
        <v>0.125</v>
      </c>
      <c r="K34" s="108">
        <v>0.25</v>
      </c>
      <c r="L34" s="108">
        <v>0</v>
      </c>
      <c r="M34" s="108">
        <v>0</v>
      </c>
      <c r="N34" s="108">
        <v>0</v>
      </c>
      <c r="O34" s="108">
        <v>0.25</v>
      </c>
      <c r="P34" s="108">
        <v>0.25</v>
      </c>
      <c r="Q34" s="108">
        <v>0.25</v>
      </c>
      <c r="R34" s="108">
        <v>0.75</v>
      </c>
      <c r="S34" s="108">
        <v>-8.3333333333335702E-2</v>
      </c>
      <c r="T34" s="108">
        <v>0</v>
      </c>
      <c r="U34" s="108">
        <v>-0.25</v>
      </c>
      <c r="V34" s="108">
        <v>0</v>
      </c>
      <c r="W34" s="166">
        <v>0.16568627450980244</v>
      </c>
      <c r="X34" s="108">
        <v>0.48137254901961057</v>
      </c>
      <c r="Y34" s="108">
        <v>0.48238255033557209</v>
      </c>
      <c r="Z34" s="108">
        <v>0.47941176470588687</v>
      </c>
      <c r="AA34" s="108">
        <v>0.4803235294117556</v>
      </c>
      <c r="AB34" s="108">
        <v>0.48117187500000114</v>
      </c>
      <c r="AC34" s="167">
        <v>0.43980211144252479</v>
      </c>
      <c r="AD34" s="157"/>
      <c r="AE34" s="157"/>
      <c r="AF34" s="158"/>
      <c r="AG34" s="96">
        <v>764.5</v>
      </c>
      <c r="AH34" s="182">
        <v>675</v>
      </c>
      <c r="AI34" s="182">
        <v>698.25</v>
      </c>
      <c r="AJ34" s="182">
        <v>726</v>
      </c>
      <c r="AK34" s="182">
        <v>836</v>
      </c>
      <c r="AL34" s="182">
        <v>960</v>
      </c>
      <c r="AM34" s="182">
        <v>1265</v>
      </c>
      <c r="AN34" s="182">
        <v>1534.5</v>
      </c>
      <c r="AO34" s="182">
        <v>1130</v>
      </c>
      <c r="AP34" s="182">
        <v>885.5</v>
      </c>
      <c r="AQ34" s="182">
        <v>730</v>
      </c>
      <c r="AR34" s="182">
        <v>782.25</v>
      </c>
      <c r="AS34" s="182">
        <v>836</v>
      </c>
      <c r="AT34" s="182">
        <v>750</v>
      </c>
      <c r="AU34" s="182">
        <v>787.5</v>
      </c>
      <c r="AV34" s="182">
        <v>814</v>
      </c>
      <c r="AW34" s="182">
        <v>777</v>
      </c>
      <c r="AX34" s="182">
        <v>924</v>
      </c>
      <c r="AY34" s="182">
        <v>1320</v>
      </c>
      <c r="AZ34" s="182">
        <v>1438.5</v>
      </c>
      <c r="BA34" s="182">
        <v>1134</v>
      </c>
      <c r="BB34" s="182">
        <v>914.25</v>
      </c>
      <c r="BC34" s="182">
        <v>717.25</v>
      </c>
      <c r="BD34" s="182">
        <v>825</v>
      </c>
      <c r="BE34" s="182">
        <v>815.85</v>
      </c>
      <c r="BF34" s="182">
        <v>767.6</v>
      </c>
      <c r="BG34" s="182">
        <v>882.74</v>
      </c>
      <c r="BH34" s="182">
        <v>834.24</v>
      </c>
      <c r="BI34" s="182">
        <v>758.4</v>
      </c>
      <c r="BJ34" s="182">
        <v>972.84</v>
      </c>
      <c r="BK34" s="182">
        <v>1237.53</v>
      </c>
      <c r="BL34" s="182">
        <v>1466.52</v>
      </c>
      <c r="BM34" s="182">
        <v>1120.77</v>
      </c>
      <c r="BN34" s="182">
        <v>849.45</v>
      </c>
      <c r="BO34" s="182">
        <v>811.23</v>
      </c>
      <c r="BP34" s="182">
        <v>883.66</v>
      </c>
      <c r="BQ34" s="182">
        <v>823.83</v>
      </c>
      <c r="BR34" s="182">
        <v>775.4</v>
      </c>
      <c r="BS34" s="182">
        <v>891.71</v>
      </c>
      <c r="BT34" s="182">
        <v>804.3</v>
      </c>
      <c r="BU34" s="182">
        <v>804.3</v>
      </c>
      <c r="BV34" s="182">
        <v>974.82</v>
      </c>
      <c r="BW34" s="182">
        <v>1178.4000000000001</v>
      </c>
      <c r="BX34" s="182">
        <v>1527.89</v>
      </c>
      <c r="BY34" s="182">
        <v>1119.72</v>
      </c>
      <c r="BZ34" s="182">
        <v>857.22</v>
      </c>
      <c r="CA34" s="182">
        <v>820.26</v>
      </c>
      <c r="CB34" s="182">
        <v>816.48</v>
      </c>
      <c r="CC34" s="182">
        <v>831.6</v>
      </c>
      <c r="CD34" s="182">
        <v>782.6</v>
      </c>
      <c r="CE34" s="182">
        <v>899.99</v>
      </c>
      <c r="CF34" s="182">
        <v>773.2</v>
      </c>
      <c r="CG34" s="182">
        <v>850.52</v>
      </c>
      <c r="CH34" s="182">
        <v>977.46</v>
      </c>
      <c r="CI34" s="182">
        <v>1179.4000000000001</v>
      </c>
      <c r="CJ34" s="182">
        <v>1524.9</v>
      </c>
      <c r="CK34" s="182">
        <v>1066.5999999999999</v>
      </c>
      <c r="CL34" s="182">
        <v>905.52</v>
      </c>
      <c r="CM34" s="182">
        <v>828.24</v>
      </c>
      <c r="CN34" s="182">
        <v>785.8</v>
      </c>
      <c r="CO34" s="182">
        <v>877.8</v>
      </c>
      <c r="CP34" s="182">
        <v>788.6</v>
      </c>
      <c r="CQ34" s="182">
        <v>867.46</v>
      </c>
      <c r="CR34" s="182">
        <v>818.16</v>
      </c>
      <c r="CS34" s="182">
        <v>856.9</v>
      </c>
      <c r="CT34" s="182">
        <v>936.81</v>
      </c>
      <c r="CU34" s="182">
        <v>1241.94</v>
      </c>
      <c r="CV34" s="182">
        <v>1527.2</v>
      </c>
      <c r="CW34" s="182">
        <v>1015.74</v>
      </c>
      <c r="CX34" s="182">
        <v>953.35</v>
      </c>
      <c r="CY34" s="182">
        <v>834.96</v>
      </c>
      <c r="CZ34" s="182">
        <v>792.4</v>
      </c>
      <c r="DA34" s="182">
        <v>883.96</v>
      </c>
      <c r="DB34" s="182">
        <v>833.7</v>
      </c>
      <c r="DC34" s="182">
        <v>833.7</v>
      </c>
      <c r="DD34" s="182">
        <v>863.28</v>
      </c>
      <c r="DE34" s="182">
        <v>824.04</v>
      </c>
      <c r="DF34" s="182">
        <v>940.8</v>
      </c>
      <c r="DG34" s="182">
        <v>1305.92</v>
      </c>
      <c r="DH34" s="182">
        <v>1397.97</v>
      </c>
      <c r="DI34" s="182">
        <v>1126.44</v>
      </c>
      <c r="DJ34" s="182">
        <v>959.79</v>
      </c>
      <c r="DK34" s="182">
        <v>760.95</v>
      </c>
      <c r="DL34" s="182">
        <v>878.24</v>
      </c>
      <c r="DM34" s="182">
        <v>849.66</v>
      </c>
      <c r="DN34" s="182">
        <v>799.6</v>
      </c>
      <c r="DO34" s="182">
        <v>879.56</v>
      </c>
      <c r="DP34" s="182">
        <v>869</v>
      </c>
      <c r="DQ34" s="182">
        <v>790</v>
      </c>
      <c r="DR34" s="182">
        <v>990</v>
      </c>
      <c r="DS34" s="182">
        <v>1310.76</v>
      </c>
      <c r="DT34" s="182">
        <v>1401.96</v>
      </c>
      <c r="DU34" s="182">
        <v>1130.43</v>
      </c>
      <c r="DV34" s="182">
        <v>924</v>
      </c>
      <c r="DW34" s="182">
        <v>806.6</v>
      </c>
      <c r="DX34" s="182">
        <v>884.62</v>
      </c>
      <c r="DY34" s="182">
        <v>813.4</v>
      </c>
      <c r="DZ34" s="182">
        <v>803.8</v>
      </c>
      <c r="EA34" s="182">
        <v>924.6</v>
      </c>
      <c r="EB34" s="182">
        <v>873.84</v>
      </c>
      <c r="EC34" s="182">
        <v>794.4</v>
      </c>
      <c r="ED34" s="182">
        <v>993.08</v>
      </c>
      <c r="EE34" s="182">
        <v>1254.96</v>
      </c>
      <c r="EF34" s="182">
        <v>1471.8</v>
      </c>
      <c r="EG34" s="182">
        <v>1133.3699999999999</v>
      </c>
      <c r="EH34" s="182">
        <v>886.83</v>
      </c>
      <c r="EI34" s="182">
        <v>851.97</v>
      </c>
      <c r="EJ34" s="182">
        <v>930.58</v>
      </c>
    </row>
    <row r="35" spans="1:140" ht="13.7" customHeight="1" thickBot="1" x14ac:dyDescent="0.25">
      <c r="A35" s="183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100"/>
      <c r="AD35" s="157"/>
      <c r="AE35" s="157"/>
      <c r="AF35" s="158"/>
      <c r="AG35" s="96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  <c r="BJ35" s="182"/>
      <c r="BK35" s="182"/>
      <c r="BL35" s="182"/>
      <c r="BM35" s="182"/>
      <c r="BN35" s="182"/>
      <c r="BO35" s="182"/>
      <c r="BP35" s="182"/>
      <c r="BQ35" s="182"/>
      <c r="BR35" s="182"/>
      <c r="BS35" s="182"/>
      <c r="BT35" s="182"/>
      <c r="BU35" s="182"/>
      <c r="BV35" s="182"/>
      <c r="BW35" s="182"/>
      <c r="BX35" s="182"/>
      <c r="BY35" s="182"/>
      <c r="BZ35" s="182"/>
      <c r="CA35" s="182"/>
      <c r="CB35" s="182"/>
      <c r="CC35" s="182"/>
      <c r="CD35" s="182"/>
      <c r="CE35" s="182"/>
      <c r="CF35" s="182"/>
      <c r="CG35" s="182"/>
      <c r="CH35" s="182"/>
      <c r="CI35" s="182"/>
      <c r="CJ35" s="182"/>
      <c r="CK35" s="182"/>
      <c r="CL35" s="182"/>
      <c r="CM35" s="182"/>
      <c r="CN35" s="182"/>
      <c r="CO35" s="182"/>
      <c r="CP35" s="182"/>
      <c r="CQ35" s="182"/>
      <c r="CR35" s="182"/>
      <c r="CS35" s="182"/>
      <c r="CT35" s="182"/>
      <c r="CU35" s="182"/>
      <c r="CV35" s="182"/>
      <c r="CW35" s="182"/>
      <c r="CX35" s="182"/>
      <c r="CY35" s="182"/>
      <c r="CZ35" s="182"/>
      <c r="DA35" s="182"/>
      <c r="DB35" s="182"/>
      <c r="DC35" s="182"/>
      <c r="DD35" s="182"/>
      <c r="DE35" s="182"/>
      <c r="DF35" s="182"/>
      <c r="DG35" s="182"/>
      <c r="DH35" s="182"/>
      <c r="DI35" s="182"/>
      <c r="DJ35" s="182"/>
      <c r="DK35" s="182"/>
      <c r="DL35" s="182"/>
      <c r="DM35" s="182"/>
      <c r="DN35" s="182"/>
      <c r="DO35" s="182"/>
      <c r="DP35" s="182"/>
      <c r="DQ35" s="182"/>
      <c r="DR35" s="182"/>
      <c r="DS35" s="182"/>
      <c r="DT35" s="182"/>
      <c r="DU35" s="182"/>
      <c r="DV35" s="182"/>
      <c r="DW35" s="182"/>
      <c r="DX35" s="182"/>
      <c r="DY35" s="182"/>
      <c r="DZ35" s="182"/>
      <c r="EA35" s="182"/>
      <c r="EB35" s="182"/>
      <c r="EC35" s="182"/>
      <c r="ED35" s="182"/>
      <c r="EE35" s="182"/>
      <c r="EF35" s="182"/>
      <c r="EG35" s="182"/>
      <c r="EH35" s="182"/>
      <c r="EI35" s="182"/>
      <c r="EJ35" s="182"/>
    </row>
    <row r="36" spans="1:140" ht="13.7" hidden="1" customHeight="1" x14ac:dyDescent="0.2">
      <c r="A36" s="154" t="s">
        <v>56</v>
      </c>
      <c r="B36" s="169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56"/>
      <c r="AD36" s="157"/>
      <c r="AE36" s="157"/>
      <c r="AF36" s="158"/>
      <c r="AG36" s="96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  <c r="BJ36" s="182"/>
      <c r="BK36" s="182"/>
      <c r="BL36" s="182"/>
      <c r="BM36" s="182"/>
      <c r="BN36" s="182"/>
      <c r="BO36" s="182"/>
      <c r="BP36" s="182"/>
      <c r="BQ36" s="182"/>
      <c r="BR36" s="182"/>
      <c r="BS36" s="182"/>
      <c r="BT36" s="182"/>
      <c r="BU36" s="182"/>
      <c r="BV36" s="182"/>
      <c r="BW36" s="182"/>
      <c r="BX36" s="182"/>
      <c r="BY36" s="182"/>
      <c r="BZ36" s="182"/>
      <c r="CA36" s="182"/>
      <c r="CB36" s="182"/>
      <c r="CC36" s="182"/>
      <c r="CD36" s="182"/>
      <c r="CE36" s="182"/>
      <c r="CF36" s="182"/>
      <c r="CG36" s="182"/>
      <c r="CH36" s="182"/>
      <c r="CI36" s="182"/>
      <c r="CJ36" s="182"/>
      <c r="CK36" s="182"/>
      <c r="CL36" s="182"/>
      <c r="CM36" s="182"/>
      <c r="CN36" s="182"/>
      <c r="CO36" s="182"/>
      <c r="CP36" s="182"/>
      <c r="CQ36" s="182"/>
      <c r="CR36" s="182"/>
      <c r="CS36" s="182"/>
      <c r="CT36" s="182"/>
      <c r="CU36" s="182"/>
      <c r="CV36" s="182"/>
      <c r="CW36" s="182"/>
      <c r="CX36" s="182"/>
      <c r="CY36" s="182"/>
      <c r="CZ36" s="182"/>
      <c r="DA36" s="182"/>
      <c r="DB36" s="182"/>
      <c r="DC36" s="182"/>
      <c r="DD36" s="182"/>
      <c r="DE36" s="182"/>
      <c r="DF36" s="182"/>
      <c r="DG36" s="182"/>
      <c r="DH36" s="182"/>
      <c r="DI36" s="182"/>
      <c r="DJ36" s="182"/>
      <c r="DK36" s="182"/>
      <c r="DL36" s="182"/>
      <c r="DM36" s="182"/>
      <c r="DN36" s="182"/>
      <c r="DO36" s="182"/>
      <c r="DP36" s="182"/>
      <c r="DQ36" s="182"/>
      <c r="DR36" s="182"/>
      <c r="DS36" s="182"/>
      <c r="DT36" s="182"/>
      <c r="DU36" s="182"/>
      <c r="DV36" s="182"/>
      <c r="DW36" s="182"/>
      <c r="DX36" s="182"/>
      <c r="DY36" s="182"/>
      <c r="DZ36" s="182"/>
      <c r="EA36" s="182"/>
      <c r="EB36" s="182"/>
      <c r="EC36" s="182"/>
      <c r="ED36" s="182"/>
      <c r="EE36" s="182"/>
      <c r="EF36" s="182"/>
      <c r="EG36" s="182"/>
      <c r="EH36" s="182"/>
      <c r="EI36" s="182"/>
      <c r="EJ36" s="182"/>
    </row>
    <row r="37" spans="1:140" ht="13.7" customHeight="1" thickBot="1" x14ac:dyDescent="0.25">
      <c r="A37" s="171" t="s">
        <v>56</v>
      </c>
      <c r="B37" s="172"/>
      <c r="C37" s="173">
        <v>-6.2986111111111143</v>
      </c>
      <c r="D37" s="173">
        <v>3.2499999854678094</v>
      </c>
      <c r="E37" s="173">
        <v>2.5</v>
      </c>
      <c r="F37" s="174">
        <v>1.3849206286925551</v>
      </c>
      <c r="G37" s="173">
        <v>4.3749993896484369</v>
      </c>
      <c r="H37" s="173">
        <v>4.5199996948242145</v>
      </c>
      <c r="I37" s="173">
        <v>4.2299990844726594</v>
      </c>
      <c r="J37" s="173">
        <v>3.5924992370605509</v>
      </c>
      <c r="K37" s="173">
        <v>4.1199989318847656</v>
      </c>
      <c r="L37" s="173">
        <v>3.0649995422363219</v>
      </c>
      <c r="M37" s="173">
        <v>3.0200001525878903</v>
      </c>
      <c r="N37" s="173">
        <v>3.0321938328439089</v>
      </c>
      <c r="O37" s="173">
        <v>1.6754096149494302</v>
      </c>
      <c r="P37" s="173">
        <v>1.6743683789568422</v>
      </c>
      <c r="Q37" s="173">
        <v>1.6764508509420253</v>
      </c>
      <c r="R37" s="173">
        <v>1.6769611215958875</v>
      </c>
      <c r="S37" s="173">
        <v>1.6464672571183883</v>
      </c>
      <c r="T37" s="173">
        <v>1.8529149863455743</v>
      </c>
      <c r="U37" s="173">
        <v>1.5593425013730169</v>
      </c>
      <c r="V37" s="173">
        <v>1.5271442836365594</v>
      </c>
      <c r="W37" s="174">
        <v>2.6596274221476364</v>
      </c>
      <c r="X37" s="173">
        <v>1.0144614428573604</v>
      </c>
      <c r="Y37" s="173">
        <v>0.76283706522468719</v>
      </c>
      <c r="Z37" s="173">
        <v>0.73638762756780096</v>
      </c>
      <c r="AA37" s="173">
        <v>0.59632028909145873</v>
      </c>
      <c r="AB37" s="173">
        <v>0.53327017471296756</v>
      </c>
      <c r="AC37" s="176">
        <v>0.91180943485903043</v>
      </c>
      <c r="AD37" s="157"/>
      <c r="AE37" s="157"/>
      <c r="AF37" s="158"/>
      <c r="AG37" s="96">
        <v>1456.8072866821287</v>
      </c>
      <c r="AH37" s="182">
        <v>1308.694696044922</v>
      </c>
      <c r="AI37" s="182">
        <v>1342.7201266479492</v>
      </c>
      <c r="AJ37" s="182">
        <v>1301.1740109252928</v>
      </c>
      <c r="AK37" s="182">
        <v>1314.0443701171876</v>
      </c>
      <c r="AL37" s="182">
        <v>1217.3893098975386</v>
      </c>
      <c r="AM37" s="182">
        <v>1132.7280655134973</v>
      </c>
      <c r="AN37" s="182">
        <v>1149.4817436498302</v>
      </c>
      <c r="AO37" s="182">
        <v>1045.1748143494847</v>
      </c>
      <c r="AP37" s="182">
        <v>1309.9659390856787</v>
      </c>
      <c r="AQ37" s="182">
        <v>1238.5656370013342</v>
      </c>
      <c r="AR37" s="182">
        <v>1390.0076842524697</v>
      </c>
      <c r="AS37" s="182">
        <v>1173.6582731538106</v>
      </c>
      <c r="AT37" s="182">
        <v>1038.6969322133552</v>
      </c>
      <c r="AU37" s="182">
        <v>1055.9474700278099</v>
      </c>
      <c r="AV37" s="182">
        <v>1054.2657731256272</v>
      </c>
      <c r="AW37" s="182">
        <v>1006.4219781104094</v>
      </c>
      <c r="AX37" s="182">
        <v>1013.7726773671338</v>
      </c>
      <c r="AY37" s="182">
        <v>1070.770606796475</v>
      </c>
      <c r="AZ37" s="182">
        <v>1032.7298059207219</v>
      </c>
      <c r="BA37" s="182">
        <v>1032.0773293576726</v>
      </c>
      <c r="BB37" s="182">
        <v>1134.7358224897812</v>
      </c>
      <c r="BC37" s="182">
        <v>998.22016702388498</v>
      </c>
      <c r="BD37" s="182">
        <v>1201.4996450056215</v>
      </c>
      <c r="BE37" s="182">
        <v>1074.0445420267408</v>
      </c>
      <c r="BF37" s="182">
        <v>997.26925675674136</v>
      </c>
      <c r="BG37" s="182">
        <v>1099.8695672887889</v>
      </c>
      <c r="BH37" s="182">
        <v>989.45093445830059</v>
      </c>
      <c r="BI37" s="182">
        <v>903.86300069114327</v>
      </c>
      <c r="BJ37" s="182">
        <v>1006.4431418989629</v>
      </c>
      <c r="BK37" s="182">
        <v>974.52600835631142</v>
      </c>
      <c r="BL37" s="182">
        <v>1033.2166876443027</v>
      </c>
      <c r="BM37" s="182">
        <v>984.44786609662287</v>
      </c>
      <c r="BN37" s="182">
        <v>984.53605838385511</v>
      </c>
      <c r="BO37" s="182">
        <v>1053.1282352775593</v>
      </c>
      <c r="BP37" s="182">
        <v>1192.5486501737121</v>
      </c>
      <c r="BQ37" s="182">
        <v>1073.4188481538313</v>
      </c>
      <c r="BR37" s="182">
        <v>997.28125702819193</v>
      </c>
      <c r="BS37" s="182">
        <v>1101.0698235980258</v>
      </c>
      <c r="BT37" s="182">
        <v>947.02427306866275</v>
      </c>
      <c r="BU37" s="182">
        <v>951.28290930203775</v>
      </c>
      <c r="BV37" s="182">
        <v>1008.2255977975324</v>
      </c>
      <c r="BW37" s="182">
        <v>929.27733421782568</v>
      </c>
      <c r="BX37" s="182">
        <v>1081.136572541734</v>
      </c>
      <c r="BY37" s="182">
        <v>985.34749884812038</v>
      </c>
      <c r="BZ37" s="182">
        <v>985.39320922459046</v>
      </c>
      <c r="CA37" s="182">
        <v>1050.7232938952011</v>
      </c>
      <c r="CB37" s="182">
        <v>1085.851454646534</v>
      </c>
      <c r="CC37" s="182">
        <v>978.0069619789333</v>
      </c>
      <c r="CD37" s="182">
        <v>909.69519266929569</v>
      </c>
      <c r="CE37" s="182">
        <v>1005.9386360492932</v>
      </c>
      <c r="CF37" s="182">
        <v>824.55398902946195</v>
      </c>
      <c r="CG37" s="182">
        <v>911.52941792907029</v>
      </c>
      <c r="CH37" s="182">
        <v>922.49886138893669</v>
      </c>
      <c r="CI37" s="182">
        <v>850.39211565616029</v>
      </c>
      <c r="CJ37" s="182">
        <v>989.45977723421936</v>
      </c>
      <c r="CK37" s="182">
        <v>859.2386137927424</v>
      </c>
      <c r="CL37" s="182">
        <v>945.56012803405429</v>
      </c>
      <c r="CM37" s="182">
        <v>962.45057551260038</v>
      </c>
      <c r="CN37" s="182">
        <v>946.45362999918916</v>
      </c>
      <c r="CO37" s="182">
        <v>1054.4674996219178</v>
      </c>
      <c r="CP37" s="182">
        <v>936.53134197841882</v>
      </c>
      <c r="CQ37" s="182">
        <v>991.33264852946081</v>
      </c>
      <c r="CR37" s="182">
        <v>890.47908072998109</v>
      </c>
      <c r="CS37" s="182">
        <v>937.14123895434818</v>
      </c>
      <c r="CT37" s="182">
        <v>904.75762439105006</v>
      </c>
      <c r="CU37" s="182">
        <v>916.84083732912597</v>
      </c>
      <c r="CV37" s="182">
        <v>1015.3460479959083</v>
      </c>
      <c r="CW37" s="182">
        <v>837.36332570943819</v>
      </c>
      <c r="CX37" s="182">
        <v>1013.7081936412347</v>
      </c>
      <c r="CY37" s="182">
        <v>986.57209781040547</v>
      </c>
      <c r="CZ37" s="182">
        <v>969.43758972702381</v>
      </c>
      <c r="DA37" s="182">
        <v>1080.4468567496706</v>
      </c>
      <c r="DB37" s="182">
        <v>1008.1272037100324</v>
      </c>
      <c r="DC37" s="182">
        <v>971.00585305151196</v>
      </c>
      <c r="DD37" s="182">
        <v>958.74166900621185</v>
      </c>
      <c r="DE37" s="182">
        <v>919.21931851287695</v>
      </c>
      <c r="DF37" s="182">
        <v>929.42859829602219</v>
      </c>
      <c r="DG37" s="182">
        <v>986.34239945590753</v>
      </c>
      <c r="DH37" s="182">
        <v>951.71783377578424</v>
      </c>
      <c r="DI37" s="182">
        <v>950.15689286810505</v>
      </c>
      <c r="DJ37" s="182">
        <v>1040.6934822628377</v>
      </c>
      <c r="DK37" s="182">
        <v>910.21342105569545</v>
      </c>
      <c r="DL37" s="182">
        <v>1087.3491980699025</v>
      </c>
      <c r="DM37" s="182">
        <v>1052.6142735254728</v>
      </c>
      <c r="DN37" s="182">
        <v>980.89784652140963</v>
      </c>
      <c r="DO37" s="182">
        <v>1040.5446710346332</v>
      </c>
      <c r="DP37" s="182">
        <v>972.60998121385114</v>
      </c>
      <c r="DQ37" s="182">
        <v>888.58294328385</v>
      </c>
      <c r="DR37" s="182">
        <v>988.78477967446008</v>
      </c>
      <c r="DS37" s="182">
        <v>1002.1046258295147</v>
      </c>
      <c r="DT37" s="182">
        <v>967.43378638187653</v>
      </c>
      <c r="DU37" s="182">
        <v>966.49191447073383</v>
      </c>
      <c r="DV37" s="182">
        <v>1013.209020783041</v>
      </c>
      <c r="DW37" s="182">
        <v>984.1628321471602</v>
      </c>
      <c r="DX37" s="182">
        <v>1116.4178959632336</v>
      </c>
      <c r="DY37" s="182">
        <v>1029.8233911155958</v>
      </c>
      <c r="DZ37" s="182">
        <v>1008.2101061711063</v>
      </c>
      <c r="EA37" s="182">
        <v>1119.0760282752692</v>
      </c>
      <c r="EB37" s="182">
        <v>992.15228427631234</v>
      </c>
      <c r="EC37" s="182">
        <v>906.51400668890255</v>
      </c>
      <c r="ED37" s="182">
        <v>1008.7536919007629</v>
      </c>
      <c r="EE37" s="182">
        <v>975.86451120850529</v>
      </c>
      <c r="EF37" s="182">
        <v>1033.9837503851622</v>
      </c>
      <c r="EG37" s="182">
        <v>986.17854081751591</v>
      </c>
      <c r="EH37" s="182">
        <v>986.98667054331372</v>
      </c>
      <c r="EI37" s="182">
        <v>1045.8056597761947</v>
      </c>
      <c r="EJ37" s="182">
        <v>1181.2762419595574</v>
      </c>
    </row>
    <row r="38" spans="1:140" ht="36" customHeight="1" x14ac:dyDescent="0.2">
      <c r="A38" s="168"/>
      <c r="B38" s="13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100"/>
      <c r="V38" s="100"/>
      <c r="W38" s="100"/>
      <c r="X38" s="100"/>
      <c r="Y38" s="100"/>
      <c r="Z38" s="100"/>
      <c r="AA38" s="100"/>
      <c r="AB38" s="100"/>
      <c r="AC38" s="100"/>
      <c r="AD38" s="157"/>
      <c r="AE38" s="157"/>
      <c r="AF38" s="158"/>
      <c r="AG38" s="96">
        <v>0</v>
      </c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  <c r="BA38" s="96"/>
      <c r="BB38" s="96"/>
      <c r="BC38" s="96"/>
      <c r="BD38" s="96"/>
      <c r="BE38" s="96"/>
      <c r="BF38" s="96"/>
      <c r="BG38" s="96"/>
      <c r="BH38" s="96"/>
      <c r="BI38" s="96"/>
      <c r="BJ38" s="96"/>
      <c r="BK38" s="96"/>
      <c r="BL38" s="96"/>
      <c r="BM38" s="96"/>
      <c r="BN38" s="96"/>
      <c r="BO38" s="96"/>
      <c r="BP38" s="96"/>
      <c r="BQ38" s="96"/>
      <c r="BR38" s="96"/>
      <c r="BS38" s="96"/>
      <c r="BT38" s="96"/>
      <c r="BU38" s="96"/>
      <c r="BV38" s="96"/>
      <c r="BW38" s="96"/>
      <c r="BX38" s="96"/>
      <c r="BY38" s="96"/>
      <c r="BZ38" s="96"/>
      <c r="CA38" s="96"/>
      <c r="CB38" s="96"/>
      <c r="CC38" s="96"/>
      <c r="CD38" s="96"/>
      <c r="CE38" s="96"/>
      <c r="CF38" s="96"/>
      <c r="CG38" s="96"/>
      <c r="CH38" s="96"/>
      <c r="CI38" s="96"/>
      <c r="CJ38" s="96"/>
      <c r="CK38" s="96"/>
      <c r="CL38" s="96"/>
      <c r="CM38" s="96"/>
      <c r="CN38" s="96"/>
      <c r="CO38" s="96"/>
      <c r="CP38" s="96"/>
      <c r="CQ38" s="96"/>
      <c r="CR38" s="96"/>
      <c r="CS38" s="96"/>
      <c r="CT38" s="96"/>
      <c r="CU38" s="96"/>
      <c r="CV38" s="96"/>
      <c r="CW38" s="96"/>
      <c r="CX38" s="96"/>
      <c r="CY38" s="96"/>
      <c r="CZ38" s="96"/>
      <c r="DA38" s="96"/>
      <c r="DB38" s="96"/>
      <c r="DC38" s="96"/>
      <c r="DD38" s="96"/>
      <c r="DE38" s="96"/>
      <c r="DF38" s="96"/>
      <c r="DG38" s="96"/>
      <c r="DH38" s="96"/>
      <c r="DI38" s="96"/>
      <c r="DJ38" s="96"/>
      <c r="DK38" s="96"/>
      <c r="DL38" s="96"/>
      <c r="DM38" s="96"/>
      <c r="DN38" s="96"/>
      <c r="DO38" s="96"/>
      <c r="DP38" s="96"/>
      <c r="DQ38" s="96"/>
      <c r="DR38" s="96"/>
      <c r="DS38" s="96"/>
      <c r="DT38" s="96"/>
      <c r="DU38" s="96"/>
      <c r="DV38" s="96"/>
      <c r="DW38" s="96"/>
      <c r="DX38" s="96"/>
      <c r="DY38" s="96"/>
      <c r="DZ38" s="96"/>
      <c r="EA38" s="96"/>
      <c r="EB38" s="96"/>
      <c r="EC38" s="96"/>
      <c r="ED38" s="96"/>
      <c r="EE38" s="96"/>
      <c r="EF38" s="96"/>
      <c r="EG38" s="96"/>
      <c r="EH38" s="96"/>
      <c r="EI38" s="96"/>
      <c r="EJ38" s="96"/>
    </row>
    <row r="39" spans="1:140" ht="11.25" hidden="1" customHeight="1" x14ac:dyDescent="0.2">
      <c r="A39" s="159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162"/>
      <c r="AD39" s="157"/>
      <c r="AE39" s="157"/>
      <c r="AF39" s="158"/>
      <c r="AG39" s="96">
        <v>0</v>
      </c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6"/>
      <c r="BA39" s="96"/>
      <c r="BB39" s="96"/>
      <c r="BC39" s="96"/>
      <c r="BD39" s="96"/>
      <c r="BE39" s="96"/>
      <c r="BF39" s="96"/>
      <c r="BG39" s="96"/>
      <c r="BH39" s="96"/>
      <c r="BI39" s="96"/>
      <c r="BJ39" s="96"/>
      <c r="BK39" s="96"/>
      <c r="BL39" s="96"/>
      <c r="BM39" s="96"/>
      <c r="BN39" s="96"/>
      <c r="BO39" s="96"/>
      <c r="BP39" s="96"/>
      <c r="BQ39" s="96"/>
      <c r="BR39" s="96"/>
      <c r="BS39" s="96"/>
      <c r="BT39" s="96"/>
      <c r="BU39" s="96"/>
      <c r="BV39" s="96"/>
      <c r="BW39" s="96"/>
      <c r="BX39" s="96"/>
      <c r="BY39" s="96"/>
      <c r="BZ39" s="96"/>
      <c r="CA39" s="96"/>
      <c r="CB39" s="96"/>
      <c r="CC39" s="96"/>
      <c r="CD39" s="96"/>
      <c r="CE39" s="96"/>
      <c r="CF39" s="96"/>
      <c r="CG39" s="96"/>
      <c r="CH39" s="96"/>
      <c r="CI39" s="96"/>
      <c r="CJ39" s="96"/>
      <c r="CK39" s="96"/>
      <c r="CL39" s="96"/>
      <c r="CM39" s="96"/>
      <c r="CN39" s="96"/>
      <c r="CO39" s="96"/>
      <c r="CP39" s="96"/>
      <c r="CQ39" s="96"/>
      <c r="CR39" s="96"/>
      <c r="CS39" s="96"/>
      <c r="CT39" s="96"/>
      <c r="CU39" s="96"/>
      <c r="CV39" s="96"/>
      <c r="CW39" s="96"/>
      <c r="CX39" s="96"/>
      <c r="CY39" s="96"/>
      <c r="CZ39" s="96"/>
      <c r="DA39" s="96"/>
      <c r="DB39" s="96"/>
      <c r="DC39" s="96"/>
      <c r="DD39" s="96"/>
      <c r="DE39" s="96"/>
      <c r="DF39" s="96"/>
      <c r="DG39" s="96"/>
      <c r="DH39" s="96"/>
      <c r="DI39" s="96"/>
      <c r="DJ39" s="96"/>
      <c r="DK39" s="96"/>
      <c r="DL39" s="96"/>
      <c r="DM39" s="96"/>
      <c r="DN39" s="96"/>
      <c r="DO39" s="96"/>
      <c r="DP39" s="96"/>
      <c r="DQ39" s="96"/>
      <c r="DR39" s="96"/>
      <c r="DS39" s="96"/>
      <c r="DT39" s="96"/>
      <c r="DU39" s="96"/>
      <c r="DV39" s="96"/>
      <c r="DW39" s="96"/>
      <c r="DX39" s="96"/>
      <c r="DY39" s="96"/>
      <c r="DZ39" s="96"/>
      <c r="EA39" s="96"/>
      <c r="EB39" s="96"/>
      <c r="EC39" s="96"/>
      <c r="ED39" s="96"/>
      <c r="EE39" s="96"/>
      <c r="EF39" s="96"/>
      <c r="EG39" s="96"/>
      <c r="EH39" s="96"/>
      <c r="EI39" s="96"/>
      <c r="EJ39" s="96"/>
    </row>
    <row r="40" spans="1:140" ht="11.25" hidden="1" customHeight="1" x14ac:dyDescent="0.2">
      <c r="A40" s="159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162"/>
      <c r="AD40" s="157"/>
      <c r="AE40" s="157"/>
      <c r="AF40" s="158"/>
      <c r="AG40" s="96">
        <v>0</v>
      </c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  <c r="BA40" s="96"/>
      <c r="BB40" s="96"/>
      <c r="BC40" s="96"/>
      <c r="BD40" s="96"/>
      <c r="BE40" s="96"/>
      <c r="BF40" s="96"/>
      <c r="BG40" s="96"/>
      <c r="BH40" s="96"/>
      <c r="BI40" s="96"/>
      <c r="BJ40" s="96"/>
      <c r="BK40" s="96"/>
      <c r="BL40" s="96"/>
      <c r="BM40" s="96"/>
      <c r="BN40" s="96"/>
      <c r="BO40" s="96"/>
      <c r="BP40" s="96"/>
      <c r="BQ40" s="96"/>
      <c r="BR40" s="96"/>
      <c r="BS40" s="96"/>
      <c r="BT40" s="96"/>
      <c r="BU40" s="96"/>
      <c r="BV40" s="96"/>
      <c r="BW40" s="96"/>
      <c r="BX40" s="96"/>
      <c r="BY40" s="96"/>
      <c r="BZ40" s="96"/>
      <c r="CA40" s="96"/>
      <c r="CB40" s="96"/>
      <c r="CC40" s="96"/>
      <c r="CD40" s="96"/>
      <c r="CE40" s="96"/>
      <c r="CF40" s="96"/>
      <c r="CG40" s="96"/>
      <c r="CH40" s="96"/>
      <c r="CI40" s="96"/>
      <c r="CJ40" s="96"/>
      <c r="CK40" s="96"/>
      <c r="CL40" s="96"/>
      <c r="CM40" s="96"/>
      <c r="CN40" s="96"/>
      <c r="CO40" s="96"/>
      <c r="CP40" s="96"/>
      <c r="CQ40" s="96"/>
      <c r="CR40" s="96"/>
      <c r="CS40" s="96"/>
      <c r="CT40" s="96"/>
      <c r="CU40" s="96"/>
      <c r="CV40" s="96"/>
      <c r="CW40" s="96"/>
      <c r="CX40" s="96"/>
      <c r="CY40" s="96"/>
      <c r="CZ40" s="96"/>
      <c r="DA40" s="96"/>
      <c r="DB40" s="96"/>
      <c r="DC40" s="96"/>
      <c r="DD40" s="96"/>
      <c r="DE40" s="96"/>
      <c r="DF40" s="96"/>
      <c r="DG40" s="96"/>
      <c r="DH40" s="96"/>
      <c r="DI40" s="96"/>
      <c r="DJ40" s="96"/>
      <c r="DK40" s="96"/>
      <c r="DL40" s="96"/>
      <c r="DM40" s="96"/>
      <c r="DN40" s="96"/>
      <c r="DO40" s="96"/>
      <c r="DP40" s="96"/>
      <c r="DQ40" s="96"/>
      <c r="DR40" s="96"/>
      <c r="DS40" s="96"/>
      <c r="DT40" s="96"/>
      <c r="DU40" s="96"/>
      <c r="DV40" s="96"/>
      <c r="DW40" s="96"/>
      <c r="DX40" s="96"/>
      <c r="DY40" s="96"/>
      <c r="DZ40" s="96"/>
      <c r="EA40" s="96"/>
      <c r="EB40" s="96"/>
      <c r="EC40" s="96"/>
      <c r="ED40" s="96"/>
      <c r="EE40" s="96"/>
      <c r="EF40" s="96"/>
      <c r="EG40" s="96"/>
      <c r="EH40" s="96"/>
      <c r="EI40" s="96"/>
      <c r="EJ40" s="96"/>
    </row>
    <row r="41" spans="1:140" ht="11.25" hidden="1" customHeight="1" x14ac:dyDescent="0.2">
      <c r="A41" s="159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162"/>
      <c r="AD41" s="157"/>
      <c r="AE41" s="157"/>
      <c r="AF41" s="158"/>
      <c r="AG41" s="96">
        <v>0</v>
      </c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  <c r="BA41" s="96"/>
      <c r="BB41" s="96"/>
      <c r="BC41" s="96"/>
      <c r="BD41" s="96"/>
      <c r="BE41" s="96"/>
      <c r="BF41" s="96"/>
      <c r="BG41" s="96"/>
      <c r="BH41" s="96"/>
      <c r="BI41" s="96"/>
      <c r="BJ41" s="96"/>
      <c r="BK41" s="96"/>
      <c r="BL41" s="96"/>
      <c r="BM41" s="96"/>
      <c r="BN41" s="96"/>
      <c r="BO41" s="96"/>
      <c r="BP41" s="96"/>
      <c r="BQ41" s="96"/>
      <c r="BR41" s="96"/>
      <c r="BS41" s="96"/>
      <c r="BT41" s="96"/>
      <c r="BU41" s="96"/>
      <c r="BV41" s="96"/>
      <c r="BW41" s="96"/>
      <c r="BX41" s="96"/>
      <c r="BY41" s="96"/>
      <c r="BZ41" s="96"/>
      <c r="CA41" s="96"/>
      <c r="CB41" s="96"/>
      <c r="CC41" s="96"/>
      <c r="CD41" s="96"/>
      <c r="CE41" s="96"/>
      <c r="CF41" s="96"/>
      <c r="CG41" s="96"/>
      <c r="CH41" s="96"/>
      <c r="CI41" s="96"/>
      <c r="CJ41" s="96"/>
      <c r="CK41" s="96"/>
      <c r="CL41" s="96"/>
      <c r="CM41" s="96"/>
      <c r="CN41" s="96"/>
      <c r="CO41" s="96"/>
      <c r="CP41" s="96"/>
      <c r="CQ41" s="96"/>
      <c r="CR41" s="96"/>
      <c r="CS41" s="96"/>
      <c r="CT41" s="96"/>
      <c r="CU41" s="96"/>
      <c r="CV41" s="96"/>
      <c r="CW41" s="96"/>
      <c r="CX41" s="96"/>
      <c r="CY41" s="96"/>
      <c r="CZ41" s="96"/>
      <c r="DA41" s="96"/>
      <c r="DB41" s="96"/>
      <c r="DC41" s="96"/>
      <c r="DD41" s="96"/>
      <c r="DE41" s="96"/>
      <c r="DF41" s="96"/>
      <c r="DG41" s="96"/>
      <c r="DH41" s="96"/>
      <c r="DI41" s="96"/>
      <c r="DJ41" s="96"/>
      <c r="DK41" s="96"/>
      <c r="DL41" s="96"/>
      <c r="DM41" s="96"/>
      <c r="DN41" s="96"/>
      <c r="DO41" s="96"/>
      <c r="DP41" s="96"/>
      <c r="DQ41" s="96"/>
      <c r="DR41" s="96"/>
      <c r="DS41" s="96"/>
      <c r="DT41" s="96"/>
      <c r="DU41" s="96"/>
      <c r="DV41" s="96"/>
      <c r="DW41" s="96"/>
      <c r="DX41" s="96"/>
      <c r="DY41" s="96"/>
      <c r="DZ41" s="96"/>
      <c r="EA41" s="96"/>
      <c r="EB41" s="96"/>
      <c r="EC41" s="96"/>
      <c r="ED41" s="96"/>
      <c r="EE41" s="96"/>
      <c r="EF41" s="96"/>
      <c r="EG41" s="96"/>
      <c r="EH41" s="96"/>
      <c r="EI41" s="96"/>
      <c r="EJ41" s="96"/>
    </row>
    <row r="42" spans="1:140" ht="11.25" hidden="1" customHeight="1" x14ac:dyDescent="0.2">
      <c r="A42" s="159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162"/>
      <c r="AD42" s="157"/>
      <c r="AE42" s="157"/>
      <c r="AF42" s="158"/>
      <c r="AG42" s="96">
        <v>0</v>
      </c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96"/>
      <c r="BC42" s="96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  <c r="CL42" s="96"/>
      <c r="CM42" s="96"/>
      <c r="CN42" s="96"/>
      <c r="CO42" s="96"/>
      <c r="CP42" s="96"/>
      <c r="CQ42" s="96"/>
      <c r="CR42" s="96"/>
      <c r="CS42" s="96"/>
      <c r="CT42" s="96"/>
      <c r="CU42" s="96"/>
      <c r="CV42" s="96"/>
      <c r="CW42" s="96"/>
      <c r="CX42" s="96"/>
      <c r="CY42" s="96"/>
      <c r="CZ42" s="96"/>
      <c r="DA42" s="96"/>
      <c r="DB42" s="96"/>
      <c r="DC42" s="96"/>
      <c r="DD42" s="96"/>
      <c r="DE42" s="96"/>
      <c r="DF42" s="96"/>
      <c r="DG42" s="96"/>
      <c r="DH42" s="96"/>
      <c r="DI42" s="96"/>
      <c r="DJ42" s="96"/>
      <c r="DK42" s="96"/>
      <c r="DL42" s="96"/>
      <c r="DM42" s="96"/>
      <c r="DN42" s="96"/>
      <c r="DO42" s="96"/>
      <c r="DP42" s="96"/>
      <c r="DQ42" s="96"/>
      <c r="DR42" s="96"/>
      <c r="DS42" s="96"/>
      <c r="DT42" s="96"/>
      <c r="DU42" s="96"/>
      <c r="DV42" s="96"/>
      <c r="DW42" s="96"/>
      <c r="DX42" s="96"/>
      <c r="DY42" s="96"/>
      <c r="DZ42" s="96"/>
      <c r="EA42" s="96"/>
      <c r="EB42" s="96"/>
      <c r="EC42" s="96"/>
      <c r="ED42" s="96"/>
      <c r="EE42" s="96"/>
      <c r="EF42" s="96"/>
      <c r="EG42" s="96"/>
      <c r="EH42" s="96"/>
      <c r="EI42" s="96"/>
      <c r="EJ42" s="96"/>
    </row>
    <row r="43" spans="1:140" ht="11.25" hidden="1" customHeight="1" x14ac:dyDescent="0.2">
      <c r="A43" s="159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162"/>
      <c r="AD43" s="157"/>
      <c r="AE43" s="157"/>
      <c r="AF43" s="158"/>
      <c r="AG43" s="96">
        <v>0</v>
      </c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  <c r="BA43" s="96"/>
      <c r="BB43" s="96"/>
      <c r="BC43" s="96"/>
      <c r="BD43" s="96"/>
      <c r="BE43" s="96"/>
      <c r="BF43" s="96"/>
      <c r="BG43" s="96"/>
      <c r="BH43" s="96"/>
      <c r="BI43" s="96"/>
      <c r="BJ43" s="96"/>
      <c r="BK43" s="96"/>
      <c r="BL43" s="96"/>
      <c r="BM43" s="96"/>
      <c r="BN43" s="96"/>
      <c r="BO43" s="96"/>
      <c r="BP43" s="96"/>
      <c r="BQ43" s="96"/>
      <c r="BR43" s="96"/>
      <c r="BS43" s="96"/>
      <c r="BT43" s="96"/>
      <c r="BU43" s="96"/>
      <c r="BV43" s="96"/>
      <c r="BW43" s="96"/>
      <c r="BX43" s="96"/>
      <c r="BY43" s="96"/>
      <c r="BZ43" s="96"/>
      <c r="CA43" s="96"/>
      <c r="CB43" s="96"/>
      <c r="CC43" s="96"/>
      <c r="CD43" s="96"/>
      <c r="CE43" s="96"/>
      <c r="CF43" s="96"/>
      <c r="CG43" s="96"/>
      <c r="CH43" s="96"/>
      <c r="CI43" s="96"/>
      <c r="CJ43" s="96"/>
      <c r="CK43" s="96"/>
      <c r="CL43" s="96"/>
      <c r="CM43" s="96"/>
      <c r="CN43" s="96"/>
      <c r="CO43" s="96"/>
      <c r="CP43" s="96"/>
      <c r="CQ43" s="96"/>
      <c r="CR43" s="96"/>
      <c r="CS43" s="96"/>
      <c r="CT43" s="96"/>
      <c r="CU43" s="96"/>
      <c r="CV43" s="96"/>
      <c r="CW43" s="96"/>
      <c r="CX43" s="96"/>
      <c r="CY43" s="96"/>
      <c r="CZ43" s="96"/>
      <c r="DA43" s="96"/>
      <c r="DB43" s="96"/>
      <c r="DC43" s="96"/>
      <c r="DD43" s="96"/>
      <c r="DE43" s="96"/>
      <c r="DF43" s="96"/>
      <c r="DG43" s="96"/>
      <c r="DH43" s="96"/>
      <c r="DI43" s="96"/>
      <c r="DJ43" s="96"/>
      <c r="DK43" s="96"/>
      <c r="DL43" s="96"/>
      <c r="DM43" s="96"/>
      <c r="DN43" s="96"/>
      <c r="DO43" s="96"/>
      <c r="DP43" s="96"/>
      <c r="DQ43" s="96"/>
      <c r="DR43" s="96"/>
      <c r="DS43" s="96"/>
      <c r="DT43" s="96"/>
      <c r="DU43" s="96"/>
      <c r="DV43" s="96"/>
      <c r="DW43" s="96"/>
      <c r="DX43" s="96"/>
      <c r="DY43" s="96"/>
      <c r="DZ43" s="96"/>
      <c r="EA43" s="96"/>
      <c r="EB43" s="96"/>
      <c r="EC43" s="96"/>
      <c r="ED43" s="96"/>
      <c r="EE43" s="96"/>
      <c r="EF43" s="96"/>
      <c r="EG43" s="96"/>
      <c r="EH43" s="96"/>
      <c r="EI43" s="96"/>
      <c r="EJ43" s="96"/>
    </row>
    <row r="44" spans="1:140" s="136" customFormat="1" ht="12" hidden="1" customHeight="1" thickBot="1" x14ac:dyDescent="0.25">
      <c r="A44" s="164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67"/>
    </row>
    <row r="45" spans="1:140" s="136" customFormat="1" ht="11.25" hidden="1" customHeight="1" x14ac:dyDescent="0.2">
      <c r="A45" s="180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</row>
    <row r="46" spans="1:140" s="136" customFormat="1" ht="12" hidden="1" thickBot="1" x14ac:dyDescent="0.25">
      <c r="A46" s="184">
        <v>37183</v>
      </c>
      <c r="B46" s="136" t="s">
        <v>10</v>
      </c>
      <c r="C46" s="96"/>
      <c r="D46" s="96"/>
      <c r="E46" s="96"/>
      <c r="F46" s="96"/>
      <c r="G46" s="165"/>
      <c r="H46" s="96"/>
      <c r="I46" s="96"/>
      <c r="J46" s="165"/>
      <c r="K46" s="96"/>
      <c r="L46" s="96"/>
      <c r="M46" s="96"/>
      <c r="N46" s="96"/>
      <c r="O46" s="165"/>
      <c r="P46" s="96"/>
      <c r="Q46" s="96"/>
      <c r="R46" s="96"/>
      <c r="S46" s="165"/>
      <c r="T46" s="96"/>
      <c r="U46" s="96"/>
      <c r="V46" s="96"/>
      <c r="W46" s="96"/>
      <c r="X46" s="96"/>
      <c r="Y46" s="96"/>
      <c r="Z46" s="96"/>
      <c r="AA46" s="96"/>
      <c r="AB46" s="108"/>
      <c r="AC46" s="96"/>
    </row>
    <row r="47" spans="1:140" s="136" customFormat="1" ht="11.25" hidden="1" customHeight="1" x14ac:dyDescent="0.2">
      <c r="A47" s="154" t="s">
        <v>57</v>
      </c>
      <c r="B47" s="160" t="s">
        <v>10</v>
      </c>
      <c r="C47" s="185">
        <v>28.144444444444446</v>
      </c>
      <c r="D47" s="185">
        <v>28.75</v>
      </c>
      <c r="E47" s="185">
        <v>36.75</v>
      </c>
      <c r="F47" s="100">
        <v>31.916439909297054</v>
      </c>
      <c r="G47" s="100">
        <v>35.75</v>
      </c>
      <c r="H47" s="100">
        <v>36.75</v>
      </c>
      <c r="I47" s="100">
        <v>34.75</v>
      </c>
      <c r="J47" s="100">
        <v>30.375</v>
      </c>
      <c r="K47" s="100">
        <v>31.5</v>
      </c>
      <c r="L47" s="100">
        <v>29.25</v>
      </c>
      <c r="M47" s="100">
        <v>27.5</v>
      </c>
      <c r="N47" s="100">
        <v>28.75</v>
      </c>
      <c r="O47" s="100">
        <v>44.875</v>
      </c>
      <c r="P47" s="100">
        <v>41.25</v>
      </c>
      <c r="Q47" s="100">
        <v>48.5</v>
      </c>
      <c r="R47" s="100">
        <v>41.5</v>
      </c>
      <c r="S47" s="100">
        <v>35.75</v>
      </c>
      <c r="T47" s="100">
        <v>37</v>
      </c>
      <c r="U47" s="100">
        <v>34</v>
      </c>
      <c r="V47" s="100">
        <v>36.25</v>
      </c>
      <c r="W47" s="185">
        <v>35.628431372549016</v>
      </c>
      <c r="X47" s="185">
        <v>38.741176470588236</v>
      </c>
      <c r="Y47" s="185">
        <v>39.316711409395964</v>
      </c>
      <c r="Z47" s="185">
        <v>39.527215686274509</v>
      </c>
      <c r="AA47" s="185">
        <v>40.683068627450979</v>
      </c>
      <c r="AB47" s="186">
        <v>41.905507812499998</v>
      </c>
      <c r="AC47" s="101">
        <v>39.574902239265263</v>
      </c>
      <c r="AG47" s="136">
        <v>36.75</v>
      </c>
      <c r="AH47" s="136">
        <v>34.75</v>
      </c>
    </row>
    <row r="48" spans="1:140" s="136" customFormat="1" ht="11.25" hidden="1" customHeight="1" x14ac:dyDescent="0.2">
      <c r="A48" s="159" t="s">
        <v>58</v>
      </c>
      <c r="B48" s="136" t="s">
        <v>11</v>
      </c>
      <c r="C48" s="186">
        <v>29</v>
      </c>
      <c r="D48" s="186">
        <v>29.5</v>
      </c>
      <c r="E48" s="186">
        <v>37</v>
      </c>
      <c r="F48" s="96">
        <v>32.479591836734691</v>
      </c>
      <c r="G48" s="96">
        <v>35.700000000000003</v>
      </c>
      <c r="H48" s="96">
        <v>36.75</v>
      </c>
      <c r="I48" s="96">
        <v>34.65</v>
      </c>
      <c r="J48" s="96">
        <v>31.375</v>
      </c>
      <c r="K48" s="96">
        <v>31.5</v>
      </c>
      <c r="L48" s="96">
        <v>31.25</v>
      </c>
      <c r="M48" s="96">
        <v>30</v>
      </c>
      <c r="N48" s="96">
        <v>31.25</v>
      </c>
      <c r="O48" s="96">
        <v>47.625</v>
      </c>
      <c r="P48" s="96">
        <v>44.25</v>
      </c>
      <c r="Q48" s="96">
        <v>51</v>
      </c>
      <c r="R48" s="96">
        <v>45</v>
      </c>
      <c r="S48" s="96">
        <v>35.75</v>
      </c>
      <c r="T48" s="96">
        <v>37</v>
      </c>
      <c r="U48" s="96">
        <v>34</v>
      </c>
      <c r="V48" s="96">
        <v>36.25</v>
      </c>
      <c r="W48" s="186">
        <v>36.95392156862745</v>
      </c>
      <c r="X48" s="186">
        <v>40.666666666666664</v>
      </c>
      <c r="Y48" s="186">
        <v>41.059127516778524</v>
      </c>
      <c r="Z48" s="186">
        <v>41.547058823529412</v>
      </c>
      <c r="AA48" s="186">
        <v>43.402921568627441</v>
      </c>
      <c r="AB48" s="186">
        <v>45.476132812500012</v>
      </c>
      <c r="AC48" s="97">
        <v>41.940238602471233</v>
      </c>
      <c r="AG48" s="136">
        <v>36.75</v>
      </c>
      <c r="AH48" s="136">
        <v>34.65</v>
      </c>
    </row>
    <row r="49" spans="1:34" s="136" customFormat="1" ht="11.25" hidden="1" customHeight="1" x14ac:dyDescent="0.2">
      <c r="A49" s="159" t="s">
        <v>60</v>
      </c>
      <c r="C49" s="186">
        <v>28.317777777777778</v>
      </c>
      <c r="D49" s="186">
        <v>29.73</v>
      </c>
      <c r="E49" s="186">
        <v>36.75</v>
      </c>
      <c r="F49" s="96">
        <v>32.364739229024941</v>
      </c>
      <c r="G49" s="96">
        <v>36.25</v>
      </c>
      <c r="H49" s="96">
        <v>36.75</v>
      </c>
      <c r="I49" s="96">
        <v>35.75</v>
      </c>
      <c r="J49" s="96">
        <v>33</v>
      </c>
      <c r="K49" s="96">
        <v>34.5</v>
      </c>
      <c r="L49" s="96">
        <v>31.5</v>
      </c>
      <c r="M49" s="96">
        <v>31.25</v>
      </c>
      <c r="N49" s="96">
        <v>37.75</v>
      </c>
      <c r="O49" s="96">
        <v>49.875</v>
      </c>
      <c r="P49" s="96">
        <v>46.25</v>
      </c>
      <c r="Q49" s="96">
        <v>53.5</v>
      </c>
      <c r="R49" s="96">
        <v>44.75</v>
      </c>
      <c r="S49" s="96">
        <v>37.833333333333336</v>
      </c>
      <c r="T49" s="96">
        <v>38.25</v>
      </c>
      <c r="U49" s="96">
        <v>36</v>
      </c>
      <c r="V49" s="96">
        <v>39.25</v>
      </c>
      <c r="W49" s="186">
        <v>38.811764705882354</v>
      </c>
      <c r="X49" s="186">
        <v>43.570588235294117</v>
      </c>
      <c r="Y49" s="186">
        <v>43.859362416107388</v>
      </c>
      <c r="Z49" s="186">
        <v>44.358431372549028</v>
      </c>
      <c r="AA49" s="186">
        <v>45.080990196078417</v>
      </c>
      <c r="AB49" s="186">
        <v>45.916718750000001</v>
      </c>
      <c r="AC49" s="97">
        <v>43.860951095961759</v>
      </c>
      <c r="AG49" s="136">
        <v>36.75</v>
      </c>
      <c r="AH49" s="136">
        <v>35.75</v>
      </c>
    </row>
    <row r="50" spans="1:34" s="136" customFormat="1" ht="11.25" hidden="1" customHeight="1" x14ac:dyDescent="0.2">
      <c r="A50" s="159" t="s">
        <v>62</v>
      </c>
      <c r="B50" s="160"/>
      <c r="C50" s="186">
        <v>26.963611111111113</v>
      </c>
      <c r="D50" s="186">
        <v>23.304999649047833</v>
      </c>
      <c r="E50" s="186">
        <v>32.5</v>
      </c>
      <c r="F50" s="96">
        <v>27.655385337120272</v>
      </c>
      <c r="G50" s="96">
        <v>33.25</v>
      </c>
      <c r="H50" s="96">
        <v>33.25</v>
      </c>
      <c r="I50" s="96">
        <v>33.25</v>
      </c>
      <c r="J50" s="96">
        <v>30.375</v>
      </c>
      <c r="K50" s="96">
        <v>31</v>
      </c>
      <c r="L50" s="96">
        <v>29.75</v>
      </c>
      <c r="M50" s="96">
        <v>29.75</v>
      </c>
      <c r="N50" s="96">
        <v>36.5</v>
      </c>
      <c r="O50" s="96">
        <v>48.75</v>
      </c>
      <c r="P50" s="96">
        <v>45.25</v>
      </c>
      <c r="Q50" s="96">
        <v>52.25</v>
      </c>
      <c r="R50" s="96">
        <v>40.25</v>
      </c>
      <c r="S50" s="96">
        <v>36.5</v>
      </c>
      <c r="T50" s="96">
        <v>36.25</v>
      </c>
      <c r="U50" s="96">
        <v>35.5</v>
      </c>
      <c r="V50" s="96">
        <v>37.75</v>
      </c>
      <c r="W50" s="186">
        <v>36.75686274509804</v>
      </c>
      <c r="X50" s="186">
        <v>30.337254901960783</v>
      </c>
      <c r="Y50" s="186">
        <v>27.354026845637584</v>
      </c>
      <c r="Z50" s="186">
        <v>25.497058823529411</v>
      </c>
      <c r="AA50" s="186">
        <v>35.516813725490202</v>
      </c>
      <c r="AB50" s="186">
        <v>39.886328124999999</v>
      </c>
      <c r="AC50" s="97">
        <v>33.541186144660784</v>
      </c>
      <c r="AG50" s="136">
        <v>33.25</v>
      </c>
      <c r="AH50" s="136">
        <v>33.25</v>
      </c>
    </row>
    <row r="51" spans="1:34" s="136" customFormat="1" ht="11.25" hidden="1" customHeight="1" x14ac:dyDescent="0.2">
      <c r="A51" s="159" t="s">
        <v>61</v>
      </c>
      <c r="B51" s="136" t="s">
        <v>8</v>
      </c>
      <c r="C51" s="186">
        <v>28.773333333333337</v>
      </c>
      <c r="D51" s="186">
        <v>28.856000000000005</v>
      </c>
      <c r="E51" s="186">
        <v>34.1</v>
      </c>
      <c r="F51" s="96">
        <v>30.982911564625855</v>
      </c>
      <c r="G51" s="96">
        <v>34.625</v>
      </c>
      <c r="H51" s="96">
        <v>35</v>
      </c>
      <c r="I51" s="96">
        <v>34.25</v>
      </c>
      <c r="J51" s="96">
        <v>32.5</v>
      </c>
      <c r="K51" s="96">
        <v>33.5</v>
      </c>
      <c r="L51" s="96">
        <v>31.5</v>
      </c>
      <c r="M51" s="96">
        <v>33</v>
      </c>
      <c r="N51" s="96">
        <v>39</v>
      </c>
      <c r="O51" s="96">
        <v>50</v>
      </c>
      <c r="P51" s="96">
        <v>46</v>
      </c>
      <c r="Q51" s="96">
        <v>54</v>
      </c>
      <c r="R51" s="96">
        <v>45.5</v>
      </c>
      <c r="S51" s="96">
        <v>38.333333333333336</v>
      </c>
      <c r="T51" s="96">
        <v>38</v>
      </c>
      <c r="U51" s="96">
        <v>37.5</v>
      </c>
      <c r="V51" s="96">
        <v>39.5</v>
      </c>
      <c r="W51" s="186">
        <v>38.905882352941177</v>
      </c>
      <c r="X51" s="186">
        <v>42.537254901960786</v>
      </c>
      <c r="Y51" s="186">
        <v>42.425805369127517</v>
      </c>
      <c r="Z51" s="186">
        <v>43.184392156862749</v>
      </c>
      <c r="AA51" s="186">
        <v>43.898754901960778</v>
      </c>
      <c r="AB51" s="186">
        <v>44.6474609375</v>
      </c>
      <c r="AC51" s="97">
        <v>42.826336883965332</v>
      </c>
      <c r="AG51" s="136">
        <v>35</v>
      </c>
      <c r="AH51" s="136">
        <v>34.25</v>
      </c>
    </row>
    <row r="52" spans="1:34" s="136" customFormat="1" ht="11.25" hidden="1" customHeight="1" x14ac:dyDescent="0.2">
      <c r="A52" s="187" t="s">
        <v>59</v>
      </c>
      <c r="B52" s="73"/>
      <c r="C52" s="186">
        <v>27.705555555555556</v>
      </c>
      <c r="D52" s="186">
        <v>27.75</v>
      </c>
      <c r="E52" s="186">
        <v>32.1</v>
      </c>
      <c r="F52" s="163">
        <v>29.518253968253966</v>
      </c>
      <c r="G52" s="163">
        <v>32.5</v>
      </c>
      <c r="H52" s="96">
        <v>32.75</v>
      </c>
      <c r="I52" s="96">
        <v>32.25</v>
      </c>
      <c r="J52" s="163">
        <v>31.375</v>
      </c>
      <c r="K52" s="96">
        <v>31.75</v>
      </c>
      <c r="L52" s="96">
        <v>31</v>
      </c>
      <c r="M52" s="96">
        <v>35</v>
      </c>
      <c r="N52" s="96">
        <v>43</v>
      </c>
      <c r="O52" s="163">
        <v>54.875</v>
      </c>
      <c r="P52" s="96">
        <v>50.25</v>
      </c>
      <c r="Q52" s="96">
        <v>59.5</v>
      </c>
      <c r="R52" s="96">
        <v>48.75</v>
      </c>
      <c r="S52" s="163">
        <v>35.333333333333336</v>
      </c>
      <c r="T52" s="96">
        <v>36</v>
      </c>
      <c r="U52" s="96">
        <v>34.75</v>
      </c>
      <c r="V52" s="96">
        <v>35.25</v>
      </c>
      <c r="W52" s="186">
        <v>39.20392156862745</v>
      </c>
      <c r="X52" s="186">
        <v>40.251960784313724</v>
      </c>
      <c r="Y52" s="186">
        <v>39.946409395973156</v>
      </c>
      <c r="Z52" s="186">
        <v>40.90501960784313</v>
      </c>
      <c r="AA52" s="186">
        <v>41.615676470588234</v>
      </c>
      <c r="AB52" s="186">
        <v>42.36328125</v>
      </c>
      <c r="AC52" s="97">
        <v>40.84015102021494</v>
      </c>
      <c r="AG52" s="136">
        <v>32.75</v>
      </c>
      <c r="AH52" s="136">
        <v>32.25</v>
      </c>
    </row>
    <row r="53" spans="1:34" s="136" customFormat="1" ht="11.25" hidden="1" customHeight="1" x14ac:dyDescent="0.2">
      <c r="A53" s="159" t="s">
        <v>63</v>
      </c>
      <c r="B53" s="73">
        <v>55</v>
      </c>
      <c r="C53" s="186">
        <v>28.705555555555559</v>
      </c>
      <c r="D53" s="186">
        <v>28.75</v>
      </c>
      <c r="E53" s="186">
        <v>34.1</v>
      </c>
      <c r="F53" s="186">
        <v>30.926417233560095</v>
      </c>
      <c r="G53" s="96">
        <v>33.875</v>
      </c>
      <c r="H53" s="186">
        <v>34.25</v>
      </c>
      <c r="I53" s="186">
        <v>33.5</v>
      </c>
      <c r="J53" s="96">
        <v>33</v>
      </c>
      <c r="K53" s="186">
        <v>33</v>
      </c>
      <c r="L53" s="186">
        <v>33</v>
      </c>
      <c r="M53" s="186">
        <v>38</v>
      </c>
      <c r="N53" s="186">
        <v>48</v>
      </c>
      <c r="O53" s="96">
        <v>63.375</v>
      </c>
      <c r="P53" s="186">
        <v>57.25</v>
      </c>
      <c r="Q53" s="186">
        <v>69.5</v>
      </c>
      <c r="R53" s="186">
        <v>55.75</v>
      </c>
      <c r="S53" s="96">
        <v>37.5</v>
      </c>
      <c r="T53" s="186">
        <v>38.5</v>
      </c>
      <c r="U53" s="186">
        <v>36.75</v>
      </c>
      <c r="V53" s="186">
        <v>37.25</v>
      </c>
      <c r="W53" s="186">
        <v>42.920588235294119</v>
      </c>
      <c r="X53" s="186">
        <v>43.587254901960783</v>
      </c>
      <c r="Y53" s="186">
        <v>43.141979865771809</v>
      </c>
      <c r="Z53" s="186">
        <v>44.204235294117645</v>
      </c>
      <c r="AA53" s="186">
        <v>44.776666666666664</v>
      </c>
      <c r="AB53" s="186">
        <v>45.349414062499996</v>
      </c>
      <c r="AC53" s="97">
        <v>44.058885574965664</v>
      </c>
      <c r="AG53" s="136">
        <v>34.25</v>
      </c>
      <c r="AH53" s="136">
        <v>33.5</v>
      </c>
    </row>
    <row r="54" spans="1:34" s="136" customFormat="1" ht="11.25" hidden="1" customHeight="1" x14ac:dyDescent="0.2">
      <c r="A54" s="159"/>
      <c r="B54" s="73"/>
      <c r="C54" s="186"/>
      <c r="D54" s="186"/>
      <c r="E54" s="186"/>
      <c r="F54" s="186"/>
      <c r="G54" s="96"/>
      <c r="H54" s="186"/>
      <c r="I54" s="186"/>
      <c r="J54" s="96"/>
      <c r="K54" s="186"/>
      <c r="L54" s="186"/>
      <c r="M54" s="186"/>
      <c r="N54" s="186"/>
      <c r="O54" s="96"/>
      <c r="P54" s="186"/>
      <c r="Q54" s="186"/>
      <c r="R54" s="186"/>
      <c r="S54" s="96"/>
      <c r="T54" s="186"/>
      <c r="U54" s="186"/>
      <c r="V54" s="186"/>
      <c r="W54" s="186"/>
      <c r="X54" s="186"/>
      <c r="Y54" s="186"/>
      <c r="Z54" s="186"/>
      <c r="AA54" s="186"/>
      <c r="AB54" s="186"/>
      <c r="AC54" s="97"/>
    </row>
    <row r="55" spans="1:34" s="136" customFormat="1" ht="11.25" hidden="1" customHeight="1" x14ac:dyDescent="0.2">
      <c r="A55" s="159" t="s">
        <v>56</v>
      </c>
      <c r="B55" s="73"/>
      <c r="C55" s="186"/>
      <c r="D55" s="186"/>
      <c r="E55" s="186"/>
      <c r="F55" s="186"/>
      <c r="G55" s="96"/>
      <c r="H55" s="186"/>
      <c r="I55" s="186"/>
      <c r="J55" s="96"/>
      <c r="K55" s="186"/>
      <c r="L55" s="186"/>
      <c r="M55" s="186"/>
      <c r="N55" s="186"/>
      <c r="O55" s="96"/>
      <c r="P55" s="186"/>
      <c r="Q55" s="186"/>
      <c r="R55" s="186"/>
      <c r="S55" s="96"/>
      <c r="T55" s="186"/>
      <c r="U55" s="186"/>
      <c r="V55" s="186"/>
      <c r="W55" s="186"/>
      <c r="X55" s="186"/>
      <c r="Y55" s="186"/>
      <c r="Z55" s="186"/>
      <c r="AA55" s="186"/>
      <c r="AB55" s="186"/>
      <c r="AC55" s="97"/>
    </row>
    <row r="56" spans="1:34" s="136" customFormat="1" ht="11.25" hidden="1" customHeight="1" x14ac:dyDescent="0.2">
      <c r="A56" s="159" t="s">
        <v>56</v>
      </c>
      <c r="B56" s="73">
        <v>44.875</v>
      </c>
      <c r="C56" s="186">
        <v>56.611111111111114</v>
      </c>
      <c r="D56" s="186">
        <v>52.999996199834925</v>
      </c>
      <c r="E56" s="186">
        <v>59.049999237060547</v>
      </c>
      <c r="F56" s="186">
        <v>56.058954976053741</v>
      </c>
      <c r="G56" s="96">
        <v>61.45162452697754</v>
      </c>
      <c r="H56" s="186">
        <v>61.698513336181641</v>
      </c>
      <c r="I56" s="186">
        <v>61.204735717773438</v>
      </c>
      <c r="J56" s="96">
        <v>57.949164199829099</v>
      </c>
      <c r="K56" s="186">
        <v>59.819054718017576</v>
      </c>
      <c r="L56" s="186">
        <v>56.079273681640629</v>
      </c>
      <c r="M56" s="186">
        <v>56.709289398193363</v>
      </c>
      <c r="N56" s="186">
        <v>57.837271662033018</v>
      </c>
      <c r="O56" s="96">
        <v>50.192995138762555</v>
      </c>
      <c r="P56" s="186">
        <v>49.813270962565767</v>
      </c>
      <c r="Q56" s="186">
        <v>50.572719314959343</v>
      </c>
      <c r="R56" s="186">
        <v>50.581779595878352</v>
      </c>
      <c r="S56" s="96">
        <v>60.044921005261379</v>
      </c>
      <c r="T56" s="186">
        <v>55.102125843466538</v>
      </c>
      <c r="U56" s="186">
        <v>60.368939348693694</v>
      </c>
      <c r="V56" s="186">
        <v>64.663697823623906</v>
      </c>
      <c r="W56" s="186">
        <v>56.974700751057519</v>
      </c>
      <c r="X56" s="186">
        <v>49.231799265347753</v>
      </c>
      <c r="Y56" s="186">
        <v>47.438653049658086</v>
      </c>
      <c r="Z56" s="186">
        <v>47.091189126637261</v>
      </c>
      <c r="AA56" s="186">
        <v>44.822358851434096</v>
      </c>
      <c r="AB56" s="186">
        <v>47.414483274967495</v>
      </c>
      <c r="AC56" s="97">
        <v>47.629031509845603</v>
      </c>
      <c r="AG56" s="136">
        <v>61.698513336181641</v>
      </c>
      <c r="AH56" s="136">
        <v>61.204735717773438</v>
      </c>
    </row>
    <row r="57" spans="1:34" s="136" customFormat="1" ht="11.25" hidden="1" customHeight="1" x14ac:dyDescent="0.2">
      <c r="A57" s="159"/>
      <c r="B57" s="73"/>
      <c r="C57" s="186"/>
      <c r="D57" s="186"/>
      <c r="E57" s="186"/>
      <c r="F57" s="186"/>
      <c r="G57" s="96"/>
      <c r="H57" s="186"/>
      <c r="I57" s="186"/>
      <c r="J57" s="96"/>
      <c r="K57" s="186"/>
      <c r="L57" s="186"/>
      <c r="M57" s="186"/>
      <c r="N57" s="186"/>
      <c r="O57" s="96"/>
      <c r="P57" s="186"/>
      <c r="Q57" s="186"/>
      <c r="R57" s="186"/>
      <c r="S57" s="96"/>
      <c r="T57" s="186"/>
      <c r="U57" s="186"/>
      <c r="V57" s="186"/>
      <c r="W57" s="186"/>
      <c r="X57" s="186"/>
      <c r="Y57" s="186"/>
      <c r="Z57" s="186"/>
      <c r="AA57" s="186"/>
      <c r="AB57" s="186"/>
      <c r="AC57" s="97"/>
    </row>
    <row r="58" spans="1:34" s="136" customFormat="1" ht="11.25" hidden="1" customHeight="1" x14ac:dyDescent="0.2">
      <c r="A58" s="159"/>
      <c r="B58" s="73"/>
      <c r="C58" s="186"/>
      <c r="D58" s="186"/>
      <c r="E58" s="186"/>
      <c r="F58" s="186"/>
      <c r="G58" s="96"/>
      <c r="H58" s="186"/>
      <c r="I58" s="186"/>
      <c r="J58" s="96"/>
      <c r="K58" s="186"/>
      <c r="L58" s="186"/>
      <c r="M58" s="186"/>
      <c r="N58" s="186"/>
      <c r="O58" s="96"/>
      <c r="P58" s="186"/>
      <c r="Q58" s="186"/>
      <c r="R58" s="186"/>
      <c r="S58" s="96"/>
      <c r="T58" s="186"/>
      <c r="U58" s="186"/>
      <c r="V58" s="186"/>
      <c r="W58" s="186"/>
      <c r="X58" s="186"/>
      <c r="Y58" s="186"/>
      <c r="Z58" s="186"/>
      <c r="AA58" s="186"/>
      <c r="AB58" s="186"/>
      <c r="AC58" s="97"/>
    </row>
    <row r="59" spans="1:34" s="136" customFormat="1" ht="11.25" hidden="1" customHeight="1" x14ac:dyDescent="0.2">
      <c r="A59" s="159"/>
      <c r="B59" s="73"/>
      <c r="C59" s="186"/>
      <c r="D59" s="186"/>
      <c r="E59" s="186"/>
      <c r="F59" s="186"/>
      <c r="G59" s="96"/>
      <c r="H59" s="186"/>
      <c r="I59" s="186"/>
      <c r="J59" s="96"/>
      <c r="K59" s="186"/>
      <c r="L59" s="186"/>
      <c r="M59" s="186"/>
      <c r="N59" s="186"/>
      <c r="O59" s="96"/>
      <c r="P59" s="186"/>
      <c r="Q59" s="186"/>
      <c r="R59" s="186"/>
      <c r="S59" s="96"/>
      <c r="T59" s="186"/>
      <c r="U59" s="186"/>
      <c r="V59" s="186"/>
      <c r="W59" s="186"/>
      <c r="X59" s="186"/>
      <c r="Y59" s="186"/>
      <c r="Z59" s="186"/>
      <c r="AA59" s="186"/>
      <c r="AB59" s="186"/>
      <c r="AC59" s="97"/>
    </row>
    <row r="60" spans="1:34" s="136" customFormat="1" ht="11.25" hidden="1" customHeight="1" x14ac:dyDescent="0.2">
      <c r="A60" s="159"/>
      <c r="B60" s="73"/>
      <c r="C60" s="186"/>
      <c r="D60" s="186"/>
      <c r="E60" s="186"/>
      <c r="F60" s="186"/>
      <c r="G60" s="96"/>
      <c r="H60" s="186"/>
      <c r="I60" s="186"/>
      <c r="J60" s="96"/>
      <c r="K60" s="186"/>
      <c r="L60" s="186"/>
      <c r="M60" s="186"/>
      <c r="N60" s="186"/>
      <c r="O60" s="96"/>
      <c r="P60" s="186"/>
      <c r="Q60" s="186"/>
      <c r="R60" s="186"/>
      <c r="S60" s="96"/>
      <c r="T60" s="186"/>
      <c r="U60" s="186"/>
      <c r="V60" s="186"/>
      <c r="W60" s="186"/>
      <c r="X60" s="186"/>
      <c r="Y60" s="186"/>
      <c r="Z60" s="186"/>
      <c r="AA60" s="186"/>
      <c r="AB60" s="186"/>
      <c r="AC60" s="97"/>
    </row>
    <row r="61" spans="1:34" ht="11.25" hidden="1" customHeight="1" x14ac:dyDescent="0.2">
      <c r="A61" s="159"/>
      <c r="C61" s="186"/>
      <c r="D61" s="186"/>
      <c r="E61" s="186"/>
      <c r="F61" s="186"/>
      <c r="G61" s="96"/>
      <c r="H61" s="186"/>
      <c r="I61" s="186"/>
      <c r="J61" s="96"/>
      <c r="K61" s="186"/>
      <c r="L61" s="186"/>
      <c r="M61" s="186"/>
      <c r="N61" s="186"/>
      <c r="O61" s="96"/>
      <c r="P61" s="186"/>
      <c r="Q61" s="186"/>
      <c r="R61" s="186"/>
      <c r="S61" s="96"/>
      <c r="T61" s="186"/>
      <c r="U61" s="186"/>
      <c r="V61" s="186"/>
      <c r="W61" s="186"/>
      <c r="X61" s="186"/>
      <c r="Y61" s="186"/>
      <c r="Z61" s="186"/>
      <c r="AA61" s="186"/>
      <c r="AB61" s="186"/>
      <c r="AC61" s="97"/>
    </row>
    <row r="62" spans="1:34" ht="12" hidden="1" customHeight="1" thickBot="1" x14ac:dyDescent="0.25">
      <c r="A62" s="159"/>
      <c r="B62" s="177"/>
      <c r="C62" s="186"/>
      <c r="D62" s="186"/>
      <c r="E62" s="186"/>
      <c r="F62" s="186"/>
      <c r="G62" s="96"/>
      <c r="H62" s="186"/>
      <c r="I62" s="186"/>
      <c r="J62" s="96"/>
      <c r="K62" s="186"/>
      <c r="L62" s="186"/>
      <c r="M62" s="186"/>
      <c r="N62" s="186"/>
      <c r="O62" s="96"/>
      <c r="P62" s="186"/>
      <c r="Q62" s="186"/>
      <c r="R62" s="186"/>
      <c r="S62" s="96"/>
      <c r="T62" s="186"/>
      <c r="U62" s="186"/>
      <c r="V62" s="186"/>
      <c r="W62" s="186"/>
      <c r="X62" s="186"/>
      <c r="Y62" s="186"/>
      <c r="Z62" s="186"/>
      <c r="AA62" s="186"/>
      <c r="AB62" s="186"/>
      <c r="AC62" s="97"/>
    </row>
    <row r="63" spans="1:34" ht="12" hidden="1" customHeight="1" thickBot="1" x14ac:dyDescent="0.25">
      <c r="A63" s="164"/>
      <c r="C63" s="188"/>
      <c r="D63" s="188"/>
      <c r="E63" s="188"/>
      <c r="F63" s="188"/>
      <c r="G63" s="108"/>
      <c r="H63" s="188"/>
      <c r="I63" s="188"/>
      <c r="J63" s="108"/>
      <c r="K63" s="188"/>
      <c r="L63" s="188"/>
      <c r="M63" s="188"/>
      <c r="N63" s="188"/>
      <c r="O63" s="108"/>
      <c r="P63" s="188"/>
      <c r="Q63" s="188"/>
      <c r="R63" s="188"/>
      <c r="S63" s="108"/>
      <c r="T63" s="188"/>
      <c r="U63" s="188"/>
      <c r="V63" s="188"/>
      <c r="W63" s="188"/>
      <c r="X63" s="188"/>
      <c r="Y63" s="188"/>
      <c r="Z63" s="188"/>
      <c r="AA63" s="188"/>
      <c r="AB63" s="188"/>
      <c r="AC63" s="109"/>
    </row>
    <row r="64" spans="1:34" hidden="1" x14ac:dyDescent="0.2"/>
    <row r="65" spans="1:31" ht="13.5" customHeight="1" x14ac:dyDescent="0.25">
      <c r="A65" s="189" t="s">
        <v>95</v>
      </c>
      <c r="F65" s="73" t="s">
        <v>33</v>
      </c>
    </row>
    <row r="66" spans="1:31" s="152" customFormat="1" ht="11.25" customHeight="1" thickBot="1" x14ac:dyDescent="0.2">
      <c r="A66" s="190" t="s">
        <v>33</v>
      </c>
      <c r="B66" s="191"/>
      <c r="C66" s="192" t="s">
        <v>43</v>
      </c>
      <c r="D66" s="192" t="s">
        <v>44</v>
      </c>
      <c r="E66" s="192" t="s">
        <v>45</v>
      </c>
      <c r="F66" s="192" t="s">
        <v>9</v>
      </c>
      <c r="G66" s="192" t="s">
        <v>39</v>
      </c>
      <c r="H66" s="192">
        <v>37257</v>
      </c>
      <c r="I66" s="192">
        <v>37288</v>
      </c>
      <c r="J66" s="192" t="s">
        <v>40</v>
      </c>
      <c r="K66" s="192">
        <v>37316</v>
      </c>
      <c r="L66" s="192">
        <v>37347</v>
      </c>
      <c r="M66" s="192">
        <v>37377</v>
      </c>
      <c r="N66" s="192">
        <v>37408</v>
      </c>
      <c r="O66" s="192" t="s">
        <v>41</v>
      </c>
      <c r="P66" s="192">
        <v>37438</v>
      </c>
      <c r="Q66" s="192">
        <v>37469</v>
      </c>
      <c r="R66" s="192">
        <v>37500</v>
      </c>
      <c r="S66" s="192" t="s">
        <v>42</v>
      </c>
      <c r="T66" s="192">
        <v>37530</v>
      </c>
      <c r="U66" s="192">
        <v>37561</v>
      </c>
      <c r="V66" s="192">
        <v>37591</v>
      </c>
      <c r="W66" s="192" t="s">
        <v>17</v>
      </c>
      <c r="X66" s="192" t="s">
        <v>18</v>
      </c>
      <c r="Y66" s="192" t="s">
        <v>34</v>
      </c>
      <c r="Z66" s="192" t="s">
        <v>35</v>
      </c>
      <c r="AA66" s="192" t="s">
        <v>102</v>
      </c>
      <c r="AB66" s="192" t="s">
        <v>103</v>
      </c>
      <c r="AC66" s="193" t="s">
        <v>93</v>
      </c>
      <c r="AD66" s="194"/>
      <c r="AE66" s="194"/>
    </row>
    <row r="67" spans="1:31" ht="13.7" customHeight="1" x14ac:dyDescent="0.2">
      <c r="A67" s="154" t="s">
        <v>57</v>
      </c>
      <c r="B67" s="73" t="s">
        <v>1</v>
      </c>
      <c r="C67" s="195">
        <v>5163.4472511144122</v>
      </c>
      <c r="D67" s="195">
        <v>5929.2578204866086</v>
      </c>
      <c r="E67" s="195">
        <v>10032.102728731943</v>
      </c>
      <c r="F67" s="195">
        <v>7041.6026001109885</v>
      </c>
      <c r="G67" s="195">
        <v>11497.193619699698</v>
      </c>
      <c r="H67" s="195">
        <v>11785.040854808298</v>
      </c>
      <c r="I67" s="195">
        <v>11209.346384591096</v>
      </c>
      <c r="J67" s="195">
        <v>15277.3313332619</v>
      </c>
      <c r="K67" s="195">
        <v>14161.220043572985</v>
      </c>
      <c r="L67" s="195">
        <v>16393.442622950817</v>
      </c>
      <c r="M67" s="195">
        <v>10153.188457427859</v>
      </c>
      <c r="N67" s="195">
        <v>9556.2034337544519</v>
      </c>
      <c r="O67" s="195">
        <v>13969.910961007061</v>
      </c>
      <c r="P67" s="195">
        <v>12895.30242554498</v>
      </c>
      <c r="Q67" s="195">
        <v>15044.519496469142</v>
      </c>
      <c r="R67" s="195">
        <v>12940.442781415652</v>
      </c>
      <c r="S67" s="195">
        <v>11738.466147577825</v>
      </c>
      <c r="T67" s="195">
        <v>12238.325281803542</v>
      </c>
      <c r="U67" s="195">
        <v>11341.853035143771</v>
      </c>
      <c r="V67" s="195">
        <v>11635.220125786162</v>
      </c>
      <c r="W67" s="195">
        <v>12310.129098958192</v>
      </c>
      <c r="X67" s="195">
        <v>11310.892095676483</v>
      </c>
      <c r="Y67" s="195">
        <v>10957.655670851063</v>
      </c>
      <c r="Z67" s="195">
        <v>10735.244781189524</v>
      </c>
      <c r="AA67" s="195">
        <v>10353.848273765427</v>
      </c>
      <c r="AB67" s="195">
        <v>10018.350950904492</v>
      </c>
      <c r="AC67" s="196">
        <v>10538.250862829387</v>
      </c>
    </row>
    <row r="68" spans="1:31" ht="13.7" customHeight="1" x14ac:dyDescent="0.2">
      <c r="A68" s="159" t="s">
        <v>58</v>
      </c>
      <c r="B68" s="73" t="s">
        <v>1</v>
      </c>
      <c r="C68" s="195">
        <v>5218.0070579494795</v>
      </c>
      <c r="D68" s="195">
        <v>6082.600695154365</v>
      </c>
      <c r="E68" s="195">
        <v>10098.983413590155</v>
      </c>
      <c r="F68" s="232">
        <v>7133.1970555646667</v>
      </c>
      <c r="G68" s="195">
        <v>11481.405807890413</v>
      </c>
      <c r="H68" s="195">
        <v>11785.040854808298</v>
      </c>
      <c r="I68" s="195">
        <v>11177.770760972528</v>
      </c>
      <c r="J68" s="195">
        <v>15823.779420693594</v>
      </c>
      <c r="K68" s="195">
        <v>14161.220043572985</v>
      </c>
      <c r="L68" s="195">
        <v>17486.338797814205</v>
      </c>
      <c r="M68" s="195">
        <v>11043.819023868899</v>
      </c>
      <c r="N68" s="195">
        <v>10366.051182377712</v>
      </c>
      <c r="O68" s="195">
        <v>14814.246238870124</v>
      </c>
      <c r="P68" s="195">
        <v>13816.39545594105</v>
      </c>
      <c r="Q68" s="195">
        <v>15812.0970217992</v>
      </c>
      <c r="R68" s="195">
        <v>14031.80542563143</v>
      </c>
      <c r="S68" s="195">
        <v>11738.466147577825</v>
      </c>
      <c r="T68" s="195">
        <v>12238.325281803542</v>
      </c>
      <c r="U68" s="195">
        <v>11341.853035143771</v>
      </c>
      <c r="V68" s="195">
        <v>11635.220125786162</v>
      </c>
      <c r="W68" s="232">
        <v>12758.13164382472</v>
      </c>
      <c r="X68" s="195">
        <v>11841.800570444209</v>
      </c>
      <c r="Y68" s="195">
        <v>11423.294586476268</v>
      </c>
      <c r="Z68" s="195">
        <v>11267.036536606991</v>
      </c>
      <c r="AA68" s="195">
        <v>11056.072577670209</v>
      </c>
      <c r="AB68" s="195">
        <v>10891.179817718619</v>
      </c>
      <c r="AC68" s="196">
        <v>11164.956673899273</v>
      </c>
    </row>
    <row r="69" spans="1:31" ht="13.7" customHeight="1" x14ac:dyDescent="0.2">
      <c r="A69" s="159" t="s">
        <v>60</v>
      </c>
      <c r="B69" s="73" t="s">
        <v>1</v>
      </c>
      <c r="C69" s="195">
        <v>5126.3001485884097</v>
      </c>
      <c r="D69" s="195">
        <v>6082.600695154365</v>
      </c>
      <c r="E69" s="195">
        <v>9991.9743178170138</v>
      </c>
      <c r="F69" s="232">
        <v>7066.9583871865952</v>
      </c>
      <c r="G69" s="195">
        <v>11654.885677785347</v>
      </c>
      <c r="H69" s="195">
        <v>11863.607793840352</v>
      </c>
      <c r="I69" s="195">
        <v>11446.163561730342</v>
      </c>
      <c r="J69" s="195">
        <v>16382.28151005393</v>
      </c>
      <c r="K69" s="195">
        <v>15141.612200435731</v>
      </c>
      <c r="L69" s="195">
        <v>17622.950819672129</v>
      </c>
      <c r="M69" s="195">
        <v>11400.071250445315</v>
      </c>
      <c r="N69" s="195">
        <v>12471.655328798186</v>
      </c>
      <c r="O69" s="195">
        <v>15543.444887933681</v>
      </c>
      <c r="P69" s="195">
        <v>14430.457476205096</v>
      </c>
      <c r="Q69" s="195">
        <v>16656.432299662265</v>
      </c>
      <c r="R69" s="195">
        <v>14265.668849391954</v>
      </c>
      <c r="S69" s="195">
        <v>12585.86187155494</v>
      </c>
      <c r="T69" s="195">
        <v>12721.417069243156</v>
      </c>
      <c r="U69" s="195">
        <v>12300.319488817891</v>
      </c>
      <c r="V69" s="195">
        <v>12735.849056603773</v>
      </c>
      <c r="W69" s="232">
        <v>13440.407708824852</v>
      </c>
      <c r="X69" s="195">
        <v>12622.34898760272</v>
      </c>
      <c r="Y69" s="195">
        <v>12128.230162758942</v>
      </c>
      <c r="Z69" s="195">
        <v>11972.471572333168</v>
      </c>
      <c r="AA69" s="195">
        <v>11428.340858492202</v>
      </c>
      <c r="AB69" s="195">
        <v>10940.844952207914</v>
      </c>
      <c r="AC69" s="196">
        <v>11628.76696830927</v>
      </c>
    </row>
    <row r="70" spans="1:31" ht="13.7" customHeight="1" x14ac:dyDescent="0.2">
      <c r="A70" s="159" t="s">
        <v>62</v>
      </c>
      <c r="B70" s="73" t="s">
        <v>1</v>
      </c>
      <c r="C70" s="195">
        <v>5021.8355312035656</v>
      </c>
      <c r="D70" s="195">
        <v>4669.597135148776</v>
      </c>
      <c r="E70" s="195">
        <v>9336.5436062065273</v>
      </c>
      <c r="F70" s="232">
        <v>6342.6587575196236</v>
      </c>
      <c r="G70" s="195">
        <v>10985.764275962614</v>
      </c>
      <c r="H70" s="195">
        <v>11077.938403519798</v>
      </c>
      <c r="I70" s="195">
        <v>10893.59014840543</v>
      </c>
      <c r="J70" s="195">
        <v>16164.416586306654</v>
      </c>
      <c r="K70" s="195">
        <v>14705.882352941178</v>
      </c>
      <c r="L70" s="195">
        <v>17622.950819672129</v>
      </c>
      <c r="M70" s="195">
        <v>11400.071250445315</v>
      </c>
      <c r="N70" s="195">
        <v>12471.655328798186</v>
      </c>
      <c r="O70" s="195">
        <v>15505.066011667179</v>
      </c>
      <c r="P70" s="195">
        <v>14353.699723672091</v>
      </c>
      <c r="Q70" s="195">
        <v>16656.432299662265</v>
      </c>
      <c r="R70" s="195">
        <v>14265.668849391954</v>
      </c>
      <c r="S70" s="195">
        <v>12267.190065447336</v>
      </c>
      <c r="T70" s="195">
        <v>12399.355877616747</v>
      </c>
      <c r="U70" s="195">
        <v>11980.830670926518</v>
      </c>
      <c r="V70" s="195">
        <v>12421.383647798741</v>
      </c>
      <c r="W70" s="232">
        <v>13201.163746255597</v>
      </c>
      <c r="X70" s="195">
        <v>9429.2733896246918</v>
      </c>
      <c r="Y70" s="195">
        <v>8181.8513143631644</v>
      </c>
      <c r="Z70" s="195">
        <v>7494.6683734888238</v>
      </c>
      <c r="AA70" s="195">
        <v>9562.6221538123136</v>
      </c>
      <c r="AB70" s="195">
        <v>10027.358253021564</v>
      </c>
      <c r="AC70" s="196">
        <v>9451.2411937825764</v>
      </c>
    </row>
    <row r="71" spans="1:31" ht="13.7" customHeight="1" x14ac:dyDescent="0.2">
      <c r="A71" s="159" t="s">
        <v>61</v>
      </c>
      <c r="B71" s="73" t="s">
        <v>1</v>
      </c>
      <c r="C71" s="195">
        <v>5159.5003714710247</v>
      </c>
      <c r="D71" s="195">
        <v>5929.2578204866086</v>
      </c>
      <c r="E71" s="195">
        <v>9336.5436062065273</v>
      </c>
      <c r="F71" s="232">
        <v>6808.4339327213866</v>
      </c>
      <c r="G71" s="195">
        <v>10985.764275962614</v>
      </c>
      <c r="H71" s="195">
        <v>11077.938403519798</v>
      </c>
      <c r="I71" s="195">
        <v>10893.59014840543</v>
      </c>
      <c r="J71" s="195">
        <v>16301.028608164577</v>
      </c>
      <c r="K71" s="195">
        <v>14705.882352941178</v>
      </c>
      <c r="L71" s="195">
        <v>17896.174863387976</v>
      </c>
      <c r="M71" s="195">
        <v>12201.638760242253</v>
      </c>
      <c r="N71" s="195">
        <v>13038.548752834466</v>
      </c>
      <c r="O71" s="195">
        <v>15581.823764200184</v>
      </c>
      <c r="P71" s="195">
        <v>14353.699723672091</v>
      </c>
      <c r="Q71" s="195">
        <v>16809.947804728279</v>
      </c>
      <c r="R71" s="195">
        <v>14421.577798565635</v>
      </c>
      <c r="S71" s="195">
        <v>12309.78857449952</v>
      </c>
      <c r="T71" s="195">
        <v>12399.355877616747</v>
      </c>
      <c r="U71" s="195">
        <v>12108.626198083068</v>
      </c>
      <c r="V71" s="195">
        <v>12421.383647798741</v>
      </c>
      <c r="W71" s="232">
        <v>13366.182435119155</v>
      </c>
      <c r="X71" s="195">
        <v>12613.142808731747</v>
      </c>
      <c r="Y71" s="195">
        <v>12008.466497621717</v>
      </c>
      <c r="Z71" s="195">
        <v>11924.340239998841</v>
      </c>
      <c r="AA71" s="195">
        <v>11381.878692420483</v>
      </c>
      <c r="AB71" s="195">
        <v>10876.479308199698</v>
      </c>
      <c r="AC71" s="196">
        <v>11576.606896734125</v>
      </c>
    </row>
    <row r="72" spans="1:31" ht="13.7" customHeight="1" x14ac:dyDescent="0.2">
      <c r="A72" s="159" t="s">
        <v>59</v>
      </c>
      <c r="B72" s="73" t="s">
        <v>1</v>
      </c>
      <c r="C72" s="195">
        <v>5043.8800148588407</v>
      </c>
      <c r="D72" s="195">
        <v>5673.6863627070124</v>
      </c>
      <c r="E72" s="195">
        <v>8761.3697164258974</v>
      </c>
      <c r="F72" s="232">
        <v>6492.9786979972514</v>
      </c>
      <c r="G72" s="195">
        <v>10355.740283648729</v>
      </c>
      <c r="H72" s="195">
        <v>10449.402891263357</v>
      </c>
      <c r="I72" s="195">
        <v>10262.077676034101</v>
      </c>
      <c r="J72" s="195">
        <v>15441.622915104112</v>
      </c>
      <c r="K72" s="195">
        <v>13943.355119825708</v>
      </c>
      <c r="L72" s="195">
        <v>16939.890710382515</v>
      </c>
      <c r="M72" s="195">
        <v>12468.827930174564</v>
      </c>
      <c r="N72" s="195">
        <v>13929.381276320051</v>
      </c>
      <c r="O72" s="195">
        <v>16925.084433527787</v>
      </c>
      <c r="P72" s="195">
        <v>15505.066011667179</v>
      </c>
      <c r="Q72" s="195">
        <v>18345.102855388395</v>
      </c>
      <c r="R72" s="195">
        <v>15434.985968194573</v>
      </c>
      <c r="S72" s="195">
        <v>11233.824258726827</v>
      </c>
      <c r="T72" s="195">
        <v>11594.202898550724</v>
      </c>
      <c r="U72" s="195">
        <v>11022.364217252398</v>
      </c>
      <c r="V72" s="195">
        <v>11084.905660377357</v>
      </c>
      <c r="W72" s="232">
        <v>13306.537125891364</v>
      </c>
      <c r="X72" s="195">
        <v>11733.077292366777</v>
      </c>
      <c r="Y72" s="195">
        <v>11116.227192349395</v>
      </c>
      <c r="Z72" s="195">
        <v>11107.181151631325</v>
      </c>
      <c r="AA72" s="195">
        <v>10612.771410863788</v>
      </c>
      <c r="AB72" s="195">
        <v>10153.516026147403</v>
      </c>
      <c r="AC72" s="196">
        <v>10864.192158421358</v>
      </c>
    </row>
    <row r="73" spans="1:31" ht="13.7" customHeight="1" thickBot="1" x14ac:dyDescent="0.25">
      <c r="A73" s="164" t="s">
        <v>63</v>
      </c>
      <c r="B73" s="165" t="s">
        <v>1</v>
      </c>
      <c r="C73" s="197">
        <v>5229.6155274888552</v>
      </c>
      <c r="D73" s="197">
        <v>5878.1435289306892</v>
      </c>
      <c r="E73" s="197">
        <v>9296.4151952916</v>
      </c>
      <c r="F73" s="233">
        <v>6801.3914172370487</v>
      </c>
      <c r="G73" s="197">
        <v>10788.788748360936</v>
      </c>
      <c r="H73" s="197">
        <v>10920.804525455689</v>
      </c>
      <c r="I73" s="197">
        <v>10656.772971266182</v>
      </c>
      <c r="J73" s="197">
        <v>16260.4021572199</v>
      </c>
      <c r="K73" s="197">
        <v>14488.0174291939</v>
      </c>
      <c r="L73" s="197">
        <v>18032.7868852459</v>
      </c>
      <c r="M73" s="197">
        <v>13537.584609903812</v>
      </c>
      <c r="N73" s="197">
        <v>15549.076773566569</v>
      </c>
      <c r="O73" s="197">
        <v>19534.84801964998</v>
      </c>
      <c r="P73" s="197">
        <v>17654.283082591341</v>
      </c>
      <c r="Q73" s="197">
        <v>21415.412956708624</v>
      </c>
      <c r="R73" s="197">
        <v>17617.711256626131</v>
      </c>
      <c r="S73" s="197">
        <v>11924.844736213103</v>
      </c>
      <c r="T73" s="197">
        <v>12399.355877616747</v>
      </c>
      <c r="U73" s="197">
        <v>11661.341853035145</v>
      </c>
      <c r="V73" s="197">
        <v>11713.836477987421</v>
      </c>
      <c r="W73" s="233">
        <v>14562.733610794472</v>
      </c>
      <c r="X73" s="197">
        <v>12693.795713196463</v>
      </c>
      <c r="Y73" s="197">
        <v>11994.875443789118</v>
      </c>
      <c r="Z73" s="197">
        <v>11992.658735118479</v>
      </c>
      <c r="AA73" s="197">
        <v>11409.68480840659</v>
      </c>
      <c r="AB73" s="197">
        <v>10861.186334821074</v>
      </c>
      <c r="AC73" s="198">
        <v>11711.309174233696</v>
      </c>
    </row>
    <row r="74" spans="1:31" ht="13.5" customHeight="1" x14ac:dyDescent="0.2">
      <c r="A74" s="168"/>
      <c r="B74" s="169"/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201"/>
      <c r="AA74" s="201"/>
      <c r="AB74" s="234"/>
      <c r="AC74" s="201"/>
    </row>
    <row r="75" spans="1:31" ht="13.7" hidden="1" customHeight="1" x14ac:dyDescent="0.2">
      <c r="A75" s="180"/>
      <c r="B75" s="136"/>
      <c r="C75" s="195"/>
      <c r="D75" s="195"/>
      <c r="E75" s="195"/>
      <c r="F75" s="195"/>
      <c r="G75" s="195"/>
      <c r="H75" s="195"/>
      <c r="I75" s="195"/>
      <c r="J75" s="195"/>
      <c r="K75" s="195"/>
      <c r="L75" s="195"/>
      <c r="M75" s="195"/>
      <c r="N75" s="195"/>
      <c r="O75" s="195"/>
      <c r="P75" s="195"/>
      <c r="Q75" s="195"/>
      <c r="R75" s="195"/>
      <c r="S75" s="195"/>
      <c r="T75" s="195"/>
      <c r="U75" s="195"/>
      <c r="V75" s="195"/>
      <c r="W75" s="195"/>
      <c r="X75" s="195"/>
      <c r="Y75" s="195"/>
      <c r="Z75" s="195"/>
      <c r="AA75" s="195"/>
      <c r="AB75" s="220"/>
      <c r="AC75" s="195"/>
    </row>
    <row r="76" spans="1:31" ht="13.7" hidden="1" customHeight="1" x14ac:dyDescent="0.2">
      <c r="A76" s="180"/>
      <c r="B76" s="136"/>
      <c r="C76" s="195"/>
      <c r="D76" s="195"/>
      <c r="E76" s="195"/>
      <c r="F76" s="195"/>
      <c r="G76" s="195"/>
      <c r="H76" s="195"/>
      <c r="I76" s="195"/>
      <c r="J76" s="195"/>
      <c r="K76" s="195"/>
      <c r="L76" s="195"/>
      <c r="M76" s="1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195"/>
      <c r="Y76" s="195"/>
      <c r="Z76" s="195"/>
      <c r="AA76" s="195"/>
      <c r="AB76" s="220"/>
      <c r="AC76" s="195"/>
    </row>
    <row r="77" spans="1:31" ht="13.7" hidden="1" customHeight="1" x14ac:dyDescent="0.2">
      <c r="A77" s="180"/>
      <c r="B77" s="136"/>
      <c r="C77" s="195"/>
      <c r="D77" s="195"/>
      <c r="E77" s="195"/>
      <c r="F77" s="195"/>
      <c r="G77" s="195"/>
      <c r="H77" s="195"/>
      <c r="I77" s="195"/>
      <c r="J77" s="195"/>
      <c r="K77" s="195"/>
      <c r="L77" s="195"/>
      <c r="M77" s="195"/>
      <c r="N77" s="195"/>
      <c r="O77" s="195"/>
      <c r="P77" s="195"/>
      <c r="Q77" s="195"/>
      <c r="R77" s="195"/>
      <c r="S77" s="195"/>
      <c r="T77" s="195"/>
      <c r="U77" s="195"/>
      <c r="V77" s="195"/>
      <c r="W77" s="195"/>
      <c r="X77" s="195"/>
      <c r="Y77" s="195"/>
      <c r="Z77" s="195"/>
      <c r="AA77" s="195"/>
      <c r="AB77" s="220"/>
      <c r="AC77" s="195"/>
    </row>
    <row r="78" spans="1:31" ht="13.7" hidden="1" customHeight="1" x14ac:dyDescent="0.2">
      <c r="A78" s="180"/>
      <c r="B78" s="136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195"/>
      <c r="P78" s="195"/>
      <c r="Q78" s="195"/>
      <c r="R78" s="195"/>
      <c r="S78" s="195"/>
      <c r="T78" s="195"/>
      <c r="U78" s="195"/>
      <c r="V78" s="195"/>
      <c r="W78" s="195"/>
      <c r="X78" s="195"/>
      <c r="Y78" s="195"/>
      <c r="Z78" s="195"/>
      <c r="AA78" s="195"/>
      <c r="AB78" s="220"/>
      <c r="AC78" s="195"/>
    </row>
    <row r="79" spans="1:31" ht="13.7" hidden="1" customHeight="1" x14ac:dyDescent="0.2">
      <c r="A79" s="180"/>
      <c r="B79" s="136"/>
      <c r="C79" s="195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95"/>
      <c r="AB79" s="220"/>
      <c r="AC79" s="195"/>
    </row>
    <row r="80" spans="1:31" ht="13.7" hidden="1" customHeight="1" x14ac:dyDescent="0.2">
      <c r="A80" s="180"/>
      <c r="B80" s="136"/>
      <c r="C80" s="195"/>
      <c r="D80" s="195"/>
      <c r="E80" s="195"/>
      <c r="F80" s="195"/>
      <c r="G80" s="195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195"/>
      <c r="AB80" s="220"/>
      <c r="AC80" s="195"/>
    </row>
    <row r="81" spans="1:29" ht="13.7" hidden="1" customHeight="1" x14ac:dyDescent="0.2">
      <c r="A81" s="180"/>
      <c r="B81" s="136"/>
      <c r="C81" s="195"/>
      <c r="D81" s="195"/>
      <c r="E81" s="195"/>
      <c r="F81" s="195"/>
      <c r="G81" s="195"/>
      <c r="H81" s="195"/>
      <c r="I81" s="195"/>
      <c r="J81" s="195"/>
      <c r="K81" s="195"/>
      <c r="L81" s="195"/>
      <c r="M81" s="195"/>
      <c r="N81" s="195"/>
      <c r="O81" s="195"/>
      <c r="P81" s="195"/>
      <c r="Q81" s="195"/>
      <c r="R81" s="195"/>
      <c r="S81" s="195"/>
      <c r="T81" s="195"/>
      <c r="U81" s="195"/>
      <c r="V81" s="195"/>
      <c r="W81" s="195"/>
      <c r="X81" s="195"/>
      <c r="Y81" s="195"/>
      <c r="Z81" s="195"/>
      <c r="AA81" s="195"/>
      <c r="AB81" s="220"/>
      <c r="AC81" s="195"/>
    </row>
    <row r="82" spans="1:29" ht="13.7" hidden="1" customHeight="1" x14ac:dyDescent="0.2">
      <c r="A82" s="180"/>
      <c r="B82" s="136"/>
      <c r="C82" s="195"/>
      <c r="D82" s="195"/>
      <c r="E82" s="195"/>
      <c r="F82" s="195"/>
      <c r="G82" s="195"/>
      <c r="H82" s="195"/>
      <c r="I82" s="195"/>
      <c r="J82" s="195"/>
      <c r="K82" s="195"/>
      <c r="L82" s="195"/>
      <c r="M82" s="195"/>
      <c r="N82" s="195"/>
      <c r="O82" s="195"/>
      <c r="P82" s="195"/>
      <c r="Q82" s="195"/>
      <c r="R82" s="195"/>
      <c r="S82" s="195"/>
      <c r="T82" s="195"/>
      <c r="U82" s="195"/>
      <c r="V82" s="195"/>
      <c r="W82" s="195"/>
      <c r="X82" s="195"/>
      <c r="Y82" s="195"/>
      <c r="Z82" s="195"/>
      <c r="AA82" s="195"/>
      <c r="AB82" s="220"/>
      <c r="AC82" s="195"/>
    </row>
    <row r="83" spans="1:29" ht="13.7" hidden="1" customHeight="1" x14ac:dyDescent="0.2">
      <c r="A83" s="180"/>
      <c r="B83" s="180"/>
      <c r="C83" s="195"/>
      <c r="D83" s="195"/>
      <c r="E83" s="195"/>
      <c r="F83" s="195"/>
      <c r="G83" s="195"/>
      <c r="H83" s="195"/>
      <c r="I83" s="195"/>
      <c r="J83" s="195"/>
      <c r="K83" s="195"/>
      <c r="L83" s="195"/>
      <c r="M83" s="195"/>
      <c r="N83" s="195"/>
      <c r="O83" s="195"/>
      <c r="P83" s="195"/>
      <c r="Q83" s="195"/>
      <c r="R83" s="195"/>
      <c r="S83" s="195"/>
      <c r="T83" s="195"/>
      <c r="U83" s="195"/>
      <c r="V83" s="195"/>
      <c r="W83" s="195"/>
      <c r="X83" s="195"/>
      <c r="Y83" s="195"/>
      <c r="Z83" s="195"/>
      <c r="AA83" s="195"/>
      <c r="AB83" s="220"/>
      <c r="AC83" s="195"/>
    </row>
    <row r="84" spans="1:29" ht="13.5" hidden="1" customHeight="1" x14ac:dyDescent="0.2">
      <c r="A84" s="180"/>
      <c r="B84" s="180"/>
      <c r="C84" s="195"/>
      <c r="D84" s="195"/>
      <c r="E84" s="195"/>
      <c r="F84" s="195"/>
      <c r="G84" s="199"/>
      <c r="H84" s="195"/>
      <c r="I84" s="195"/>
      <c r="J84" s="199"/>
      <c r="K84" s="195"/>
      <c r="L84" s="195"/>
      <c r="M84" s="195"/>
      <c r="N84" s="195"/>
      <c r="O84" s="199"/>
      <c r="P84" s="195"/>
      <c r="Q84" s="195"/>
      <c r="R84" s="195"/>
      <c r="S84" s="199"/>
      <c r="T84" s="195"/>
      <c r="U84" s="195"/>
      <c r="V84" s="195"/>
      <c r="W84" s="195"/>
      <c r="X84" s="195"/>
      <c r="Y84" s="195"/>
      <c r="Z84" s="195"/>
      <c r="AA84" s="195"/>
      <c r="AB84" s="195"/>
      <c r="AC84" s="195"/>
    </row>
    <row r="85" spans="1:29" ht="12" customHeight="1" x14ac:dyDescent="0.2">
      <c r="C85" s="199"/>
      <c r="D85" s="199"/>
      <c r="E85" s="199"/>
      <c r="F85" s="199"/>
      <c r="G85" s="199"/>
      <c r="H85" s="199"/>
      <c r="I85" s="199"/>
      <c r="J85" s="199"/>
      <c r="K85" s="199"/>
      <c r="L85" s="199"/>
      <c r="M85" s="199"/>
      <c r="N85" s="199"/>
      <c r="O85" s="199"/>
      <c r="P85" s="199"/>
      <c r="Q85" s="199"/>
      <c r="R85" s="199"/>
      <c r="S85" s="199"/>
      <c r="T85" s="199"/>
      <c r="U85" s="199"/>
      <c r="V85" s="199"/>
      <c r="W85" s="199"/>
      <c r="X85" s="199"/>
      <c r="Y85" s="199"/>
      <c r="Z85" s="199"/>
      <c r="AA85" s="199"/>
      <c r="AB85" s="199"/>
      <c r="AC85" s="199"/>
    </row>
    <row r="86" spans="1:29" ht="17.25" customHeight="1" thickBot="1" x14ac:dyDescent="0.3">
      <c r="A86" s="170" t="s">
        <v>31</v>
      </c>
      <c r="B86" s="177"/>
      <c r="C86" s="200"/>
      <c r="D86" s="200"/>
      <c r="E86" s="200"/>
      <c r="F86" s="200"/>
      <c r="G86" s="200"/>
      <c r="H86" s="200"/>
      <c r="I86" s="200"/>
      <c r="J86" s="200"/>
      <c r="K86" s="200"/>
      <c r="L86" s="200"/>
      <c r="M86" s="200"/>
      <c r="N86" s="200"/>
      <c r="O86" s="200"/>
      <c r="P86" s="200"/>
      <c r="Q86" s="200"/>
      <c r="R86" s="200"/>
      <c r="S86" s="200"/>
      <c r="T86" s="200"/>
      <c r="U86" s="200"/>
      <c r="V86" s="200"/>
      <c r="W86" s="200"/>
      <c r="X86" s="200"/>
      <c r="Y86" s="200"/>
      <c r="Z86" s="200"/>
      <c r="AA86" s="200"/>
      <c r="AB86" s="200"/>
      <c r="AC86" s="200"/>
    </row>
    <row r="87" spans="1:29" x14ac:dyDescent="0.2">
      <c r="A87" s="154" t="s">
        <v>57</v>
      </c>
      <c r="B87" s="136"/>
      <c r="C87" s="195">
        <v>-83.580980683507732</v>
      </c>
      <c r="D87" s="195">
        <v>51.114291555919408</v>
      </c>
      <c r="E87" s="195">
        <v>200.64205457463868</v>
      </c>
      <c r="F87" s="232">
        <v>56.058455149017391</v>
      </c>
      <c r="G87" s="195">
        <v>236.25899711770944</v>
      </c>
      <c r="H87" s="195">
        <v>235.70081709616716</v>
      </c>
      <c r="I87" s="195">
        <v>236.81717713924991</v>
      </c>
      <c r="J87" s="195">
        <v>422.78295653415989</v>
      </c>
      <c r="K87" s="195">
        <v>435.72984749455281</v>
      </c>
      <c r="L87" s="195">
        <v>409.83606557376697</v>
      </c>
      <c r="M87" s="195">
        <v>-104.17819680563662</v>
      </c>
      <c r="N87" s="195">
        <v>-59.181181630163337</v>
      </c>
      <c r="O87" s="195">
        <v>-176.95588887133272</v>
      </c>
      <c r="P87" s="195">
        <v>-113.2122385988223</v>
      </c>
      <c r="Q87" s="195">
        <v>-240.69953914384314</v>
      </c>
      <c r="R87" s="195">
        <v>-335.30897802132677</v>
      </c>
      <c r="S87" s="195">
        <v>77.921688268423168</v>
      </c>
      <c r="T87" s="195">
        <v>31.132936043066366</v>
      </c>
      <c r="U87" s="195">
        <v>227.10965495416713</v>
      </c>
      <c r="V87" s="195">
        <v>-24.477526191965808</v>
      </c>
      <c r="W87" s="232">
        <v>29.403630164370043</v>
      </c>
      <c r="X87" s="195">
        <v>-58.214007061498705</v>
      </c>
      <c r="Y87" s="195">
        <v>5.6712489111032482</v>
      </c>
      <c r="Z87" s="201">
        <v>-6.3329224042572605</v>
      </c>
      <c r="AA87" s="201">
        <v>9.709033172328418</v>
      </c>
      <c r="AB87" s="195">
        <v>37.482528023758277</v>
      </c>
      <c r="AC87" s="202">
        <v>12.865227202406459</v>
      </c>
    </row>
    <row r="88" spans="1:29" x14ac:dyDescent="0.2">
      <c r="A88" s="159" t="s">
        <v>58</v>
      </c>
      <c r="B88" s="160"/>
      <c r="C88" s="195">
        <v>-168.32280832095057</v>
      </c>
      <c r="D88" s="195">
        <v>51.114291555918498</v>
      </c>
      <c r="E88" s="195">
        <v>200.64205457463868</v>
      </c>
      <c r="F88" s="232">
        <v>27.811179269869172</v>
      </c>
      <c r="G88" s="195">
        <v>236.25899711770762</v>
      </c>
      <c r="H88" s="195">
        <v>235.70081709616716</v>
      </c>
      <c r="I88" s="195">
        <v>236.81717713924809</v>
      </c>
      <c r="J88" s="195">
        <v>422.78295653415989</v>
      </c>
      <c r="K88" s="195">
        <v>435.72984749455281</v>
      </c>
      <c r="L88" s="195">
        <v>409.83606557377061</v>
      </c>
      <c r="M88" s="195">
        <v>-146.03550802218524</v>
      </c>
      <c r="N88" s="195">
        <v>-85.453834344694769</v>
      </c>
      <c r="O88" s="195">
        <v>-199.60645210305665</v>
      </c>
      <c r="P88" s="195">
        <v>-138.19300195866526</v>
      </c>
      <c r="Q88" s="195">
        <v>-261.01990224744441</v>
      </c>
      <c r="R88" s="195">
        <v>-363.58804845686063</v>
      </c>
      <c r="S88" s="195">
        <v>77.921688268423168</v>
      </c>
      <c r="T88" s="195">
        <v>31.132936043066366</v>
      </c>
      <c r="U88" s="195">
        <v>227.10965495416713</v>
      </c>
      <c r="V88" s="195">
        <v>-24.477526191965808</v>
      </c>
      <c r="W88" s="232">
        <v>20.524393191946729</v>
      </c>
      <c r="X88" s="195">
        <v>-92.365872049247628</v>
      </c>
      <c r="Y88" s="195">
        <v>-14.053778187309945</v>
      </c>
      <c r="Z88" s="195">
        <v>-23.436444106650015</v>
      </c>
      <c r="AA88" s="195">
        <v>20.379369132762804</v>
      </c>
      <c r="AB88" s="195">
        <v>59.875732015103495</v>
      </c>
      <c r="AC88" s="196">
        <v>10.58492185643081</v>
      </c>
    </row>
    <row r="89" spans="1:29" x14ac:dyDescent="0.2">
      <c r="A89" s="159" t="s">
        <v>60</v>
      </c>
      <c r="B89" s="136"/>
      <c r="C89" s="195">
        <v>-167.16196136701365</v>
      </c>
      <c r="D89" s="195">
        <v>4.089143324473298</v>
      </c>
      <c r="E89" s="195">
        <v>160.51364365970949</v>
      </c>
      <c r="F89" s="232">
        <v>-0.85305812761180277</v>
      </c>
      <c r="G89" s="195">
        <v>236.07293711052625</v>
      </c>
      <c r="H89" s="195">
        <v>314.26775612822166</v>
      </c>
      <c r="I89" s="195">
        <v>157.87811809283085</v>
      </c>
      <c r="J89" s="195">
        <v>259.38426372370486</v>
      </c>
      <c r="K89" s="195">
        <v>108.93246187363911</v>
      </c>
      <c r="L89" s="195">
        <v>409.83606557377061</v>
      </c>
      <c r="M89" s="195">
        <v>-256.02722027456548</v>
      </c>
      <c r="N89" s="195">
        <v>-153.76273140248122</v>
      </c>
      <c r="O89" s="195">
        <v>-179.71467850829868</v>
      </c>
      <c r="P89" s="195">
        <v>-154.84684419856058</v>
      </c>
      <c r="Q89" s="195">
        <v>-204.58251281803678</v>
      </c>
      <c r="R89" s="195">
        <v>-49.750216506958168</v>
      </c>
      <c r="S89" s="195">
        <v>248.26605348515477</v>
      </c>
      <c r="T89" s="195">
        <v>101.81957666644848</v>
      </c>
      <c r="U89" s="195">
        <v>531.76767449948784</v>
      </c>
      <c r="V89" s="195">
        <v>111.21090928952435</v>
      </c>
      <c r="W89" s="232">
        <v>62.422516931126665</v>
      </c>
      <c r="X89" s="195">
        <v>-164.01130741401721</v>
      </c>
      <c r="Y89" s="195">
        <v>-89.146029661695138</v>
      </c>
      <c r="Z89" s="195">
        <v>-81.995941380955628</v>
      </c>
      <c r="AA89" s="195">
        <v>-34.020645315169531</v>
      </c>
      <c r="AB89" s="195">
        <v>4.6040574616690719</v>
      </c>
      <c r="AC89" s="196">
        <v>-36.600193920259699</v>
      </c>
    </row>
    <row r="90" spans="1:29" x14ac:dyDescent="0.2">
      <c r="A90" s="159" t="s">
        <v>62</v>
      </c>
      <c r="B90" s="136"/>
      <c r="C90" s="195">
        <v>11.329866270431012</v>
      </c>
      <c r="D90" s="195">
        <v>-95.277051939310695</v>
      </c>
      <c r="E90" s="195">
        <v>642.05457463884522</v>
      </c>
      <c r="F90" s="232">
        <v>186.03579632332185</v>
      </c>
      <c r="G90" s="195">
        <v>511.61540374426113</v>
      </c>
      <c r="H90" s="195">
        <v>628.53551225644151</v>
      </c>
      <c r="I90" s="195">
        <v>394.69529523208075</v>
      </c>
      <c r="J90" s="195">
        <v>1282.1886495946273</v>
      </c>
      <c r="K90" s="195">
        <v>1198.257080610023</v>
      </c>
      <c r="L90" s="195">
        <v>1366.1202185792317</v>
      </c>
      <c r="M90" s="195">
        <v>303.46550631998798</v>
      </c>
      <c r="N90" s="195">
        <v>264.29746926641383</v>
      </c>
      <c r="O90" s="195">
        <v>136.55988295960015</v>
      </c>
      <c r="P90" s="195">
        <v>83.753334520404678</v>
      </c>
      <c r="Q90" s="195">
        <v>189.36643139879379</v>
      </c>
      <c r="R90" s="195">
        <v>1389.7891309018723</v>
      </c>
      <c r="S90" s="195">
        <v>364.85111107962621</v>
      </c>
      <c r="T90" s="195">
        <v>439.60661994601105</v>
      </c>
      <c r="U90" s="195">
        <v>375.73096514031386</v>
      </c>
      <c r="V90" s="195">
        <v>279.2157481525519</v>
      </c>
      <c r="W90" s="232">
        <v>531.48048833704706</v>
      </c>
      <c r="X90" s="195">
        <v>526.40824023902314</v>
      </c>
      <c r="Y90" s="195">
        <v>562.16835636388441</v>
      </c>
      <c r="Z90" s="195">
        <v>565.80597296450378</v>
      </c>
      <c r="AA90" s="195">
        <v>532.06278468003802</v>
      </c>
      <c r="AB90" s="195">
        <v>527.40911343082735</v>
      </c>
      <c r="AC90" s="196">
        <v>530.65885682372209</v>
      </c>
    </row>
    <row r="91" spans="1:29" x14ac:dyDescent="0.2">
      <c r="A91" s="159" t="s">
        <v>61</v>
      </c>
      <c r="B91" s="160"/>
      <c r="C91" s="195">
        <v>-226.82949479940544</v>
      </c>
      <c r="D91" s="195">
        <v>29.441831936208473</v>
      </c>
      <c r="E91" s="195">
        <v>214.01819154627992</v>
      </c>
      <c r="F91" s="232">
        <v>5.5435095610273493</v>
      </c>
      <c r="G91" s="195">
        <v>78.752999039235874</v>
      </c>
      <c r="H91" s="195">
        <v>78.566939032054506</v>
      </c>
      <c r="I91" s="195">
        <v>78.939059046415423</v>
      </c>
      <c r="J91" s="195">
        <v>395.9962855816284</v>
      </c>
      <c r="K91" s="195">
        <v>108.93246187363911</v>
      </c>
      <c r="L91" s="195">
        <v>683.06010928961769</v>
      </c>
      <c r="M91" s="195">
        <v>-107.20122483794148</v>
      </c>
      <c r="N91" s="195">
        <v>-4.929508035098479</v>
      </c>
      <c r="O91" s="195">
        <v>-180.70584967866671</v>
      </c>
      <c r="P91" s="195">
        <v>-152.76511391857457</v>
      </c>
      <c r="Q91" s="195">
        <v>-208.64658543875703</v>
      </c>
      <c r="R91" s="195">
        <v>-133.76449190141466</v>
      </c>
      <c r="S91" s="195">
        <v>-190.56957829627572</v>
      </c>
      <c r="T91" s="195">
        <v>-137.76058559671401</v>
      </c>
      <c r="U91" s="195">
        <v>-150.28194183193591</v>
      </c>
      <c r="V91" s="195">
        <v>-283.66620746018452</v>
      </c>
      <c r="W91" s="232">
        <v>-44.244066727631434</v>
      </c>
      <c r="X91" s="195">
        <v>130.02772659804214</v>
      </c>
      <c r="Y91" s="195">
        <v>190.419086364951</v>
      </c>
      <c r="Z91" s="195">
        <v>188.9195714370162</v>
      </c>
      <c r="AA91" s="195">
        <v>220.1141423356421</v>
      </c>
      <c r="AB91" s="195">
        <v>242.54462288917421</v>
      </c>
      <c r="AC91" s="196">
        <v>186.36410453094322</v>
      </c>
    </row>
    <row r="92" spans="1:29" x14ac:dyDescent="0.2">
      <c r="A92" s="159" t="s">
        <v>59</v>
      </c>
      <c r="B92" s="136"/>
      <c r="C92" s="195">
        <v>-110.28046062407066</v>
      </c>
      <c r="D92" s="195">
        <v>0</v>
      </c>
      <c r="E92" s="195">
        <v>173.88978063135437</v>
      </c>
      <c r="F92" s="232">
        <v>21.203106669096087</v>
      </c>
      <c r="G92" s="195">
        <v>118.03646855526313</v>
      </c>
      <c r="H92" s="195">
        <v>157.13387806411083</v>
      </c>
      <c r="I92" s="195">
        <v>78.939059046415423</v>
      </c>
      <c r="J92" s="195">
        <v>54.466230936819557</v>
      </c>
      <c r="K92" s="195">
        <v>108.93246187363911</v>
      </c>
      <c r="L92" s="195">
        <v>0</v>
      </c>
      <c r="M92" s="195">
        <v>-586.00235703170256</v>
      </c>
      <c r="N92" s="195">
        <v>-451.88962668998101</v>
      </c>
      <c r="O92" s="195">
        <v>-374.26846153852603</v>
      </c>
      <c r="P92" s="195">
        <v>-341.67003374436172</v>
      </c>
      <c r="Q92" s="195">
        <v>-406.86688933269033</v>
      </c>
      <c r="R92" s="195">
        <v>-160.0236287344087</v>
      </c>
      <c r="S92" s="195">
        <v>-291.25593843811293</v>
      </c>
      <c r="T92" s="195">
        <v>-283.065329756766</v>
      </c>
      <c r="U92" s="195">
        <v>-337.55732573550631</v>
      </c>
      <c r="V92" s="195">
        <v>-253.14515982206285</v>
      </c>
      <c r="W92" s="232">
        <v>-206.6201908067851</v>
      </c>
      <c r="X92" s="195">
        <v>-79.388272470587253</v>
      </c>
      <c r="Y92" s="195">
        <v>-11.164640136916205</v>
      </c>
      <c r="Z92" s="195">
        <v>-8.8167489556035434</v>
      </c>
      <c r="AA92" s="195">
        <v>31.505873957543372</v>
      </c>
      <c r="AB92" s="195">
        <v>63.617151526992529</v>
      </c>
      <c r="AC92" s="196">
        <v>2.3579894926588167</v>
      </c>
    </row>
    <row r="93" spans="1:29" ht="13.7" customHeight="1" thickBot="1" x14ac:dyDescent="0.25">
      <c r="A93" s="164" t="s">
        <v>63</v>
      </c>
      <c r="B93" s="165"/>
      <c r="C93" s="197">
        <v>-110.28046062407157</v>
      </c>
      <c r="D93" s="197">
        <v>0</v>
      </c>
      <c r="E93" s="197">
        <v>173.88978063135255</v>
      </c>
      <c r="F93" s="233">
        <v>21.203106669094268</v>
      </c>
      <c r="G93" s="197">
        <v>118.03646855526495</v>
      </c>
      <c r="H93" s="197">
        <v>157.13387806411083</v>
      </c>
      <c r="I93" s="197">
        <v>78.939059046417242</v>
      </c>
      <c r="J93" s="197">
        <v>54.466230936819557</v>
      </c>
      <c r="K93" s="197">
        <v>108.93246187363911</v>
      </c>
      <c r="L93" s="197">
        <v>0</v>
      </c>
      <c r="M93" s="197">
        <v>-636.231130491562</v>
      </c>
      <c r="N93" s="197">
        <v>-504.43493211904934</v>
      </c>
      <c r="O93" s="197">
        <v>-444.05341166554717</v>
      </c>
      <c r="P93" s="197">
        <v>-399.95848158399895</v>
      </c>
      <c r="Q93" s="197">
        <v>-488.1483417470954</v>
      </c>
      <c r="R93" s="197">
        <v>-216.5817696054728</v>
      </c>
      <c r="S93" s="197">
        <v>-307.53959139139624</v>
      </c>
      <c r="T93" s="197">
        <v>-302.72264432320662</v>
      </c>
      <c r="U93" s="197">
        <v>-352.388124081559</v>
      </c>
      <c r="V93" s="197">
        <v>-267.50800576941401</v>
      </c>
      <c r="W93" s="233">
        <v>-231.51751873759349</v>
      </c>
      <c r="X93" s="197">
        <v>-97.45563364096779</v>
      </c>
      <c r="Y93" s="197">
        <v>-22.668101540662974</v>
      </c>
      <c r="Z93" s="197">
        <v>-19.90577254517666</v>
      </c>
      <c r="AA93" s="197">
        <v>24.701070550232544</v>
      </c>
      <c r="AB93" s="197">
        <v>60.063560274102201</v>
      </c>
      <c r="AC93" s="198">
        <v>-6.5754844201655942</v>
      </c>
    </row>
    <row r="94" spans="1:29" ht="13.7" customHeight="1" x14ac:dyDescent="0.2">
      <c r="A94" s="168"/>
      <c r="C94" s="19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195"/>
      <c r="P94" s="195"/>
      <c r="Q94" s="195"/>
      <c r="R94" s="201"/>
      <c r="S94" s="201"/>
      <c r="T94" s="201"/>
      <c r="U94" s="201"/>
      <c r="V94" s="201"/>
      <c r="W94" s="201"/>
      <c r="X94" s="201"/>
      <c r="Y94" s="201"/>
      <c r="Z94" s="201"/>
      <c r="AA94" s="201"/>
      <c r="AB94" s="201"/>
      <c r="AC94" s="201"/>
    </row>
    <row r="95" spans="1:29" ht="13.7" customHeight="1" x14ac:dyDescent="0.2">
      <c r="A95" s="228"/>
      <c r="C95" s="195"/>
      <c r="D95" s="195"/>
      <c r="E95" s="195"/>
      <c r="F95" s="195"/>
      <c r="G95" s="195"/>
      <c r="H95" s="195"/>
      <c r="I95" s="195"/>
      <c r="J95" s="195"/>
      <c r="K95" s="195"/>
      <c r="L95" s="195"/>
      <c r="M95" s="195"/>
      <c r="N95" s="195"/>
      <c r="O95" s="195"/>
      <c r="P95" s="195"/>
      <c r="Q95" s="195"/>
      <c r="R95" s="195"/>
      <c r="S95" s="195"/>
      <c r="T95" s="195"/>
      <c r="U95" s="195"/>
      <c r="V95" s="195"/>
      <c r="W95" s="195"/>
      <c r="X95" s="195"/>
      <c r="Y95" s="195"/>
      <c r="Z95" s="195"/>
      <c r="AA95" s="195"/>
      <c r="AB95" s="195"/>
      <c r="AC95" s="195"/>
    </row>
    <row r="96" spans="1:29" ht="13.7" customHeight="1" x14ac:dyDescent="0.2">
      <c r="A96" s="228"/>
      <c r="C96" s="195"/>
      <c r="D96" s="195"/>
      <c r="E96" s="195"/>
      <c r="F96" s="195"/>
      <c r="G96" s="195"/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95"/>
      <c r="AB96" s="195"/>
      <c r="AC96" s="195"/>
    </row>
    <row r="97" spans="1:29" ht="13.7" customHeight="1" x14ac:dyDescent="0.2">
      <c r="A97" s="228"/>
      <c r="C97" s="195"/>
      <c r="D97" s="195"/>
      <c r="E97" s="195"/>
      <c r="F97" s="195"/>
      <c r="G97" s="195"/>
      <c r="H97" s="195"/>
      <c r="I97" s="195"/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95"/>
      <c r="AB97" s="195"/>
      <c r="AC97" s="195"/>
    </row>
    <row r="98" spans="1:29" ht="13.7" customHeight="1" x14ac:dyDescent="0.2">
      <c r="A98" s="228"/>
      <c r="C98" s="195"/>
      <c r="D98" s="195"/>
      <c r="E98" s="195"/>
      <c r="F98" s="195"/>
      <c r="G98" s="195"/>
      <c r="H98" s="195"/>
      <c r="I98" s="195"/>
      <c r="J98" s="195"/>
      <c r="K98" s="195"/>
      <c r="L98" s="195"/>
      <c r="M98" s="195"/>
      <c r="N98" s="195"/>
      <c r="O98" s="195"/>
      <c r="P98" s="195"/>
      <c r="Q98" s="195"/>
      <c r="R98" s="195"/>
      <c r="S98" s="195"/>
      <c r="T98" s="195"/>
      <c r="U98" s="195"/>
      <c r="V98" s="195"/>
      <c r="W98" s="195"/>
      <c r="X98" s="195"/>
      <c r="Y98" s="195"/>
      <c r="Z98" s="195"/>
      <c r="AA98" s="195"/>
      <c r="AB98" s="195"/>
      <c r="AC98" s="195"/>
    </row>
    <row r="99" spans="1:29" ht="13.7" customHeight="1" x14ac:dyDescent="0.2">
      <c r="A99" s="228"/>
      <c r="C99" s="195"/>
      <c r="D99" s="195"/>
      <c r="E99" s="195"/>
      <c r="F99" s="195"/>
      <c r="G99" s="195"/>
      <c r="H99" s="195"/>
      <c r="I99" s="195"/>
      <c r="J99" s="195"/>
      <c r="K99" s="195"/>
      <c r="L99" s="195"/>
      <c r="M99" s="195"/>
      <c r="N99" s="195"/>
      <c r="O99" s="195"/>
      <c r="P99" s="195"/>
      <c r="Q99" s="195"/>
      <c r="R99" s="195"/>
      <c r="S99" s="195"/>
      <c r="T99" s="195"/>
      <c r="U99" s="195"/>
      <c r="V99" s="195"/>
      <c r="W99" s="195"/>
      <c r="X99" s="195"/>
      <c r="Y99" s="195"/>
      <c r="Z99" s="195"/>
      <c r="AA99" s="195"/>
      <c r="AB99" s="195"/>
      <c r="AC99" s="195"/>
    </row>
    <row r="100" spans="1:29" ht="13.7" customHeight="1" x14ac:dyDescent="0.2">
      <c r="A100" s="228"/>
      <c r="C100" s="195"/>
      <c r="D100" s="195"/>
      <c r="E100" s="195"/>
      <c r="F100" s="195"/>
      <c r="G100" s="195"/>
      <c r="H100" s="195"/>
      <c r="I100" s="195"/>
      <c r="J100" s="195"/>
      <c r="K100" s="195"/>
      <c r="L100" s="195"/>
      <c r="M100" s="195"/>
      <c r="N100" s="195"/>
      <c r="O100" s="195"/>
      <c r="P100" s="195"/>
      <c r="Q100" s="195"/>
      <c r="R100" s="195"/>
      <c r="S100" s="195"/>
      <c r="T100" s="195"/>
      <c r="U100" s="195"/>
      <c r="V100" s="195"/>
      <c r="W100" s="195"/>
      <c r="X100" s="195"/>
      <c r="Y100" s="195"/>
      <c r="Z100" s="195"/>
      <c r="AA100" s="195"/>
      <c r="AB100" s="195"/>
      <c r="AC100" s="195"/>
    </row>
    <row r="101" spans="1:29" ht="13.7" customHeight="1" x14ac:dyDescent="0.2">
      <c r="A101" s="228"/>
      <c r="C101" s="195"/>
      <c r="D101" s="195"/>
      <c r="E101" s="195"/>
      <c r="F101" s="195"/>
      <c r="G101" s="195"/>
      <c r="H101" s="195"/>
      <c r="I101" s="195"/>
      <c r="J101" s="195"/>
      <c r="K101" s="195"/>
      <c r="L101" s="195"/>
      <c r="M101" s="195"/>
      <c r="N101" s="195"/>
      <c r="O101" s="195"/>
      <c r="P101" s="195"/>
      <c r="Q101" s="195"/>
      <c r="R101" s="195"/>
      <c r="S101" s="195"/>
      <c r="T101" s="195"/>
      <c r="U101" s="195"/>
      <c r="V101" s="195"/>
      <c r="W101" s="195"/>
      <c r="X101" s="195"/>
      <c r="Y101" s="195"/>
      <c r="Z101" s="195"/>
      <c r="AA101" s="195"/>
      <c r="AB101" s="195"/>
      <c r="AC101" s="195"/>
    </row>
    <row r="102" spans="1:29" ht="13.7" customHeight="1" x14ac:dyDescent="0.2">
      <c r="A102" s="228"/>
      <c r="C102" s="195"/>
      <c r="D102" s="195"/>
      <c r="E102" s="195"/>
      <c r="F102" s="195"/>
      <c r="G102" s="195"/>
      <c r="H102" s="195"/>
      <c r="I102" s="195"/>
      <c r="J102" s="195"/>
      <c r="K102" s="195"/>
      <c r="L102" s="195"/>
      <c r="M102" s="195"/>
      <c r="N102" s="195"/>
      <c r="O102" s="195"/>
      <c r="P102" s="195"/>
      <c r="Q102" s="195"/>
      <c r="R102" s="195"/>
      <c r="S102" s="195"/>
      <c r="T102" s="195"/>
      <c r="U102" s="195"/>
      <c r="V102" s="195"/>
      <c r="W102" s="195"/>
      <c r="X102" s="195"/>
      <c r="Y102" s="195"/>
      <c r="Z102" s="195"/>
      <c r="AA102" s="195"/>
      <c r="AB102" s="195"/>
      <c r="AC102" s="195"/>
    </row>
    <row r="103" spans="1:29" ht="13.7" customHeight="1" thickBot="1" x14ac:dyDescent="0.25">
      <c r="A103" s="229"/>
      <c r="B103" s="136"/>
      <c r="C103" s="197"/>
      <c r="D103" s="197"/>
      <c r="E103" s="197"/>
      <c r="F103" s="197"/>
      <c r="G103" s="197"/>
      <c r="H103" s="197"/>
      <c r="I103" s="197"/>
      <c r="J103" s="197"/>
      <c r="K103" s="197"/>
      <c r="L103" s="197"/>
      <c r="M103" s="197"/>
      <c r="N103" s="197"/>
      <c r="O103" s="197"/>
      <c r="P103" s="197"/>
      <c r="Q103" s="197"/>
      <c r="R103" s="197"/>
      <c r="S103" s="197"/>
      <c r="T103" s="197"/>
      <c r="U103" s="197"/>
      <c r="V103" s="197"/>
      <c r="W103" s="197"/>
      <c r="X103" s="197"/>
      <c r="Y103" s="197"/>
      <c r="Z103" s="197"/>
      <c r="AA103" s="197"/>
      <c r="AB103" s="197"/>
      <c r="AC103" s="198"/>
    </row>
    <row r="104" spans="1:29" x14ac:dyDescent="0.2">
      <c r="A104" s="136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99"/>
      <c r="AA104" s="199"/>
      <c r="AB104" s="199"/>
      <c r="AC104" s="199"/>
    </row>
    <row r="105" spans="1:29" ht="13.5" customHeight="1" x14ac:dyDescent="0.2"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9"/>
      <c r="AA105" s="199"/>
      <c r="AB105" s="199"/>
      <c r="AC105" s="199"/>
    </row>
    <row r="106" spans="1:29" ht="12" thickBot="1" x14ac:dyDescent="0.25">
      <c r="A106" s="203">
        <v>37183</v>
      </c>
      <c r="B106" s="180"/>
      <c r="C106" s="181"/>
      <c r="D106" s="181"/>
      <c r="E106" s="181"/>
      <c r="F106" s="181"/>
      <c r="G106" s="181"/>
      <c r="H106" s="181"/>
      <c r="I106" s="181"/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  <c r="AC106" s="181"/>
    </row>
    <row r="107" spans="1:29" x14ac:dyDescent="0.2">
      <c r="A107" s="154" t="s">
        <v>57</v>
      </c>
      <c r="B107" s="136"/>
      <c r="C107" s="195">
        <v>5247.0282317979199</v>
      </c>
      <c r="D107" s="195">
        <v>5878.1435289306892</v>
      </c>
      <c r="E107" s="195">
        <v>9831.4606741573043</v>
      </c>
      <c r="F107" s="195">
        <v>6985.5441449619711</v>
      </c>
      <c r="G107" s="201">
        <v>11260.934622581988</v>
      </c>
      <c r="H107" s="201">
        <v>11549.340037712131</v>
      </c>
      <c r="I107" s="201">
        <v>10972.529207451846</v>
      </c>
      <c r="J107" s="201">
        <v>14854.54837672774</v>
      </c>
      <c r="K107" s="201">
        <v>13725.490196078432</v>
      </c>
      <c r="L107" s="201">
        <v>15983.60655737705</v>
      </c>
      <c r="M107" s="201">
        <v>10257.366654233496</v>
      </c>
      <c r="N107" s="201">
        <v>9615.3846153846152</v>
      </c>
      <c r="O107" s="201">
        <v>14146.866849878394</v>
      </c>
      <c r="P107" s="201">
        <v>13008.514664143802</v>
      </c>
      <c r="Q107" s="201">
        <v>15285.219035612985</v>
      </c>
      <c r="R107" s="201">
        <v>13275.751759436978</v>
      </c>
      <c r="S107" s="201">
        <v>11660.544459309402</v>
      </c>
      <c r="T107" s="201">
        <v>12207.192345760475</v>
      </c>
      <c r="U107" s="201">
        <v>11114.743380189604</v>
      </c>
      <c r="V107" s="201">
        <v>11659.697651978127</v>
      </c>
      <c r="W107" s="201">
        <v>12280.725468793822</v>
      </c>
      <c r="X107" s="201">
        <v>11369.106102737982</v>
      </c>
      <c r="Y107" s="201">
        <v>10951.98442193996</v>
      </c>
      <c r="Z107" s="201">
        <v>10741.577703593781</v>
      </c>
      <c r="AA107" s="201">
        <v>10344.139240593098</v>
      </c>
      <c r="AB107" s="201">
        <v>9980.8684228807342</v>
      </c>
      <c r="AC107" s="202">
        <v>10525.385635626981</v>
      </c>
    </row>
    <row r="108" spans="1:29" x14ac:dyDescent="0.2">
      <c r="A108" s="159" t="s">
        <v>58</v>
      </c>
      <c r="B108" s="160"/>
      <c r="C108" s="195">
        <v>5386.3298662704301</v>
      </c>
      <c r="D108" s="195">
        <v>6031.4864035984465</v>
      </c>
      <c r="E108" s="195">
        <v>9898.341359015516</v>
      </c>
      <c r="F108" s="232">
        <v>7105.3858762947975</v>
      </c>
      <c r="G108" s="195">
        <v>11245.146810772705</v>
      </c>
      <c r="H108" s="195">
        <v>11549.340037712131</v>
      </c>
      <c r="I108" s="195">
        <v>10940.953583833279</v>
      </c>
      <c r="J108" s="195">
        <v>15400.996464159434</v>
      </c>
      <c r="K108" s="195">
        <v>13725.490196078432</v>
      </c>
      <c r="L108" s="195">
        <v>17076.502732240435</v>
      </c>
      <c r="M108" s="195">
        <v>11189.854531891084</v>
      </c>
      <c r="N108" s="195">
        <v>10451.505016722407</v>
      </c>
      <c r="O108" s="195">
        <v>15013.852690973181</v>
      </c>
      <c r="P108" s="195">
        <v>13954.588457899716</v>
      </c>
      <c r="Q108" s="195">
        <v>16073.116924046644</v>
      </c>
      <c r="R108" s="195">
        <v>14395.393474088291</v>
      </c>
      <c r="S108" s="195">
        <v>11660.544459309402</v>
      </c>
      <c r="T108" s="195">
        <v>12207.192345760475</v>
      </c>
      <c r="U108" s="195">
        <v>11114.743380189604</v>
      </c>
      <c r="V108" s="195">
        <v>11659.697651978127</v>
      </c>
      <c r="W108" s="195">
        <v>12737.607250632773</v>
      </c>
      <c r="X108" s="195">
        <v>11934.166442493457</v>
      </c>
      <c r="Y108" s="195">
        <v>11437.348364663578</v>
      </c>
      <c r="Z108" s="195">
        <v>11290.472980713641</v>
      </c>
      <c r="AA108" s="195">
        <v>11035.693208537446</v>
      </c>
      <c r="AB108" s="195">
        <v>10831.304085703516</v>
      </c>
      <c r="AC108" s="196">
        <v>11154.371752042842</v>
      </c>
    </row>
    <row r="109" spans="1:29" x14ac:dyDescent="0.2">
      <c r="A109" s="159" t="s">
        <v>60</v>
      </c>
      <c r="B109" s="136"/>
      <c r="C109" s="195">
        <v>5293.4621099554233</v>
      </c>
      <c r="D109" s="195">
        <v>6078.5115518298917</v>
      </c>
      <c r="E109" s="195">
        <v>9831.4606741573043</v>
      </c>
      <c r="F109" s="232">
        <v>7067.811445314207</v>
      </c>
      <c r="G109" s="195">
        <v>11418.812740674821</v>
      </c>
      <c r="H109" s="195">
        <v>11549.340037712131</v>
      </c>
      <c r="I109" s="195">
        <v>11288.285443637511</v>
      </c>
      <c r="J109" s="195">
        <v>16122.897246330225</v>
      </c>
      <c r="K109" s="195">
        <v>15032.679738562092</v>
      </c>
      <c r="L109" s="195">
        <v>17213.114754098358</v>
      </c>
      <c r="M109" s="195">
        <v>11656.09847071988</v>
      </c>
      <c r="N109" s="195">
        <v>12625.418060200667</v>
      </c>
      <c r="O109" s="195">
        <v>15723.15956644198</v>
      </c>
      <c r="P109" s="195">
        <v>14585.304320403657</v>
      </c>
      <c r="Q109" s="195">
        <v>16861.014812480302</v>
      </c>
      <c r="R109" s="195">
        <v>14315.419065898912</v>
      </c>
      <c r="S109" s="195">
        <v>12337.595818069785</v>
      </c>
      <c r="T109" s="195">
        <v>12619.597492576708</v>
      </c>
      <c r="U109" s="195">
        <v>11768.551814318404</v>
      </c>
      <c r="V109" s="195">
        <v>12624.638147314248</v>
      </c>
      <c r="W109" s="195">
        <v>13377.985191893726</v>
      </c>
      <c r="X109" s="195">
        <v>12786.360295016737</v>
      </c>
      <c r="Y109" s="195">
        <v>12217.376192420637</v>
      </c>
      <c r="Z109" s="195">
        <v>12054.467513714124</v>
      </c>
      <c r="AA109" s="195">
        <v>11462.361503807371</v>
      </c>
      <c r="AB109" s="195">
        <v>10936.240894746245</v>
      </c>
      <c r="AC109" s="196">
        <v>11665.36716222953</v>
      </c>
    </row>
    <row r="110" spans="1:29" x14ac:dyDescent="0.2">
      <c r="A110" s="159" t="s">
        <v>62</v>
      </c>
      <c r="B110" s="136"/>
      <c r="C110" s="195">
        <v>5010.5056649331345</v>
      </c>
      <c r="D110" s="195">
        <v>4764.8741870880867</v>
      </c>
      <c r="E110" s="195">
        <v>8694.4890315676821</v>
      </c>
      <c r="F110" s="232">
        <v>6156.6229611963017</v>
      </c>
      <c r="G110" s="195">
        <v>10474.148872218353</v>
      </c>
      <c r="H110" s="195">
        <v>10449.402891263357</v>
      </c>
      <c r="I110" s="195">
        <v>10498.894853173349</v>
      </c>
      <c r="J110" s="195">
        <v>14882.227936712026</v>
      </c>
      <c r="K110" s="195">
        <v>13507.625272331155</v>
      </c>
      <c r="L110" s="195">
        <v>16256.830601092897</v>
      </c>
      <c r="M110" s="195">
        <v>11096.605744125327</v>
      </c>
      <c r="N110" s="195">
        <v>12207.357859531772</v>
      </c>
      <c r="O110" s="195">
        <v>15368.506128707579</v>
      </c>
      <c r="P110" s="195">
        <v>14269.946389151686</v>
      </c>
      <c r="Q110" s="195">
        <v>16467.065868263471</v>
      </c>
      <c r="R110" s="195">
        <v>12875.879718490081</v>
      </c>
      <c r="S110" s="195">
        <v>11902.338954367709</v>
      </c>
      <c r="T110" s="195">
        <v>11959.749257670735</v>
      </c>
      <c r="U110" s="195">
        <v>11605.099705786204</v>
      </c>
      <c r="V110" s="195">
        <v>12142.167899646189</v>
      </c>
      <c r="W110" s="195">
        <v>12669.68325791855</v>
      </c>
      <c r="X110" s="195">
        <v>8902.8651493856687</v>
      </c>
      <c r="Y110" s="195">
        <v>7619.68295799928</v>
      </c>
      <c r="Z110" s="195">
        <v>6928.86240052432</v>
      </c>
      <c r="AA110" s="195">
        <v>9030.5593691322756</v>
      </c>
      <c r="AB110" s="195">
        <v>9499.9491395907371</v>
      </c>
      <c r="AC110" s="196">
        <v>8920.5823369588543</v>
      </c>
    </row>
    <row r="111" spans="1:29" x14ac:dyDescent="0.2">
      <c r="A111" s="159" t="s">
        <v>61</v>
      </c>
      <c r="B111" s="160"/>
      <c r="C111" s="195">
        <v>5386.3298662704301</v>
      </c>
      <c r="D111" s="195">
        <v>5899.8159885504001</v>
      </c>
      <c r="E111" s="195">
        <v>9122.5254146602474</v>
      </c>
      <c r="F111" s="232">
        <v>6802.8904231603592</v>
      </c>
      <c r="G111" s="195">
        <v>10907.011276923378</v>
      </c>
      <c r="H111" s="195">
        <v>10999.371464487744</v>
      </c>
      <c r="I111" s="195">
        <v>10814.651089359015</v>
      </c>
      <c r="J111" s="195">
        <v>15905.032322582949</v>
      </c>
      <c r="K111" s="195">
        <v>14596.949891067539</v>
      </c>
      <c r="L111" s="195">
        <v>17213.114754098358</v>
      </c>
      <c r="M111" s="195">
        <v>12308.839985080194</v>
      </c>
      <c r="N111" s="195">
        <v>13043.478260869564</v>
      </c>
      <c r="O111" s="195">
        <v>15762.529613878851</v>
      </c>
      <c r="P111" s="195">
        <v>14506.464837590665</v>
      </c>
      <c r="Q111" s="195">
        <v>17018.594390167036</v>
      </c>
      <c r="R111" s="195">
        <v>14555.34229046705</v>
      </c>
      <c r="S111" s="195">
        <v>12500.358152795796</v>
      </c>
      <c r="T111" s="195">
        <v>12537.116463213461</v>
      </c>
      <c r="U111" s="195">
        <v>12258.908139915004</v>
      </c>
      <c r="V111" s="195">
        <v>12705.049855258925</v>
      </c>
      <c r="W111" s="195">
        <v>13410.426501846787</v>
      </c>
      <c r="X111" s="195">
        <v>12483.115082133705</v>
      </c>
      <c r="Y111" s="195">
        <v>11818.047411256766</v>
      </c>
      <c r="Z111" s="195">
        <v>11735.420668561825</v>
      </c>
      <c r="AA111" s="195">
        <v>11161.764550084841</v>
      </c>
      <c r="AB111" s="195">
        <v>10633.934685310523</v>
      </c>
      <c r="AC111" s="196">
        <v>11390.242792203182</v>
      </c>
    </row>
    <row r="112" spans="1:29" x14ac:dyDescent="0.2">
      <c r="A112" s="159" t="s">
        <v>59</v>
      </c>
      <c r="B112" s="136"/>
      <c r="C112" s="195">
        <v>5154.1604754829114</v>
      </c>
      <c r="D112" s="195">
        <v>5673.6863627070124</v>
      </c>
      <c r="E112" s="195">
        <v>8587.4799357945431</v>
      </c>
      <c r="F112" s="232">
        <v>6471.7755913281553</v>
      </c>
      <c r="G112" s="195">
        <v>10237.703815093466</v>
      </c>
      <c r="H112" s="195">
        <v>10292.269013199246</v>
      </c>
      <c r="I112" s="195">
        <v>10183.138616987686</v>
      </c>
      <c r="J112" s="195">
        <v>15387.156684167292</v>
      </c>
      <c r="K112" s="195">
        <v>13834.422657952069</v>
      </c>
      <c r="L112" s="195">
        <v>16939.890710382515</v>
      </c>
      <c r="M112" s="195">
        <v>13054.830287206267</v>
      </c>
      <c r="N112" s="195">
        <v>14381.270903010032</v>
      </c>
      <c r="O112" s="195">
        <v>17299.352895066313</v>
      </c>
      <c r="P112" s="195">
        <v>15846.736045411541</v>
      </c>
      <c r="Q112" s="195">
        <v>18751.969744721086</v>
      </c>
      <c r="R112" s="195">
        <v>15595.009596928981</v>
      </c>
      <c r="S112" s="195">
        <v>11525.08019716494</v>
      </c>
      <c r="T112" s="195">
        <v>11877.26822830749</v>
      </c>
      <c r="U112" s="195">
        <v>11359.921542987904</v>
      </c>
      <c r="V112" s="195">
        <v>11338.05082019942</v>
      </c>
      <c r="W112" s="195">
        <v>13513.157316698149</v>
      </c>
      <c r="X112" s="195">
        <v>11812.465564837365</v>
      </c>
      <c r="Y112" s="195">
        <v>11127.391832486312</v>
      </c>
      <c r="Z112" s="195">
        <v>11115.997900586928</v>
      </c>
      <c r="AA112" s="195">
        <v>10581.265536906245</v>
      </c>
      <c r="AB112" s="195">
        <v>10089.89887462041</v>
      </c>
      <c r="AC112" s="196">
        <v>10861.834168928699</v>
      </c>
    </row>
    <row r="113" spans="1:29" ht="12" thickBot="1" x14ac:dyDescent="0.25">
      <c r="A113" s="159" t="s">
        <v>63</v>
      </c>
      <c r="C113" s="197">
        <v>5339.8959881129267</v>
      </c>
      <c r="D113" s="197">
        <v>5878.1435289306892</v>
      </c>
      <c r="E113" s="197">
        <v>9122.5254146602474</v>
      </c>
      <c r="F113" s="233">
        <v>6780.1883105679544</v>
      </c>
      <c r="G113" s="195">
        <v>10670.752279805671</v>
      </c>
      <c r="H113" s="195">
        <v>10763.670647391578</v>
      </c>
      <c r="I113" s="195">
        <v>10577.833912219765</v>
      </c>
      <c r="J113" s="195">
        <v>16205.93592628308</v>
      </c>
      <c r="K113" s="195">
        <v>14379.084967320261</v>
      </c>
      <c r="L113" s="195">
        <v>18032.7868852459</v>
      </c>
      <c r="M113" s="195">
        <v>14173.815740395374</v>
      </c>
      <c r="N113" s="195">
        <v>16053.511705685618</v>
      </c>
      <c r="O113" s="195">
        <v>19978.901431315528</v>
      </c>
      <c r="P113" s="195">
        <v>18054.24156417534</v>
      </c>
      <c r="Q113" s="195">
        <v>21903.561298455719</v>
      </c>
      <c r="R113" s="195">
        <v>17834.293026231604</v>
      </c>
      <c r="S113" s="195">
        <v>12232.384327604499</v>
      </c>
      <c r="T113" s="195">
        <v>12702.078521939953</v>
      </c>
      <c r="U113" s="195">
        <v>12013.729977116704</v>
      </c>
      <c r="V113" s="195">
        <v>11981.344483756835</v>
      </c>
      <c r="W113" s="195">
        <v>14794.251129532066</v>
      </c>
      <c r="X113" s="195">
        <v>12791.251346837431</v>
      </c>
      <c r="Y113" s="195">
        <v>12017.543545329781</v>
      </c>
      <c r="Z113" s="195">
        <v>12012.564507663656</v>
      </c>
      <c r="AA113" s="195">
        <v>11384.983737856357</v>
      </c>
      <c r="AB113" s="195">
        <v>10801.122774546971</v>
      </c>
      <c r="AC113" s="196">
        <v>11717.884658653862</v>
      </c>
    </row>
    <row r="114" spans="1:29" x14ac:dyDescent="0.2">
      <c r="A114" s="159"/>
      <c r="C114" s="195"/>
      <c r="D114" s="195"/>
      <c r="E114" s="195"/>
      <c r="F114" s="195"/>
      <c r="G114" s="195"/>
      <c r="H114" s="195"/>
      <c r="I114" s="195"/>
      <c r="J114" s="195"/>
      <c r="K114" s="195"/>
      <c r="L114" s="195"/>
      <c r="M114" s="195"/>
      <c r="N114" s="195"/>
      <c r="O114" s="195"/>
      <c r="P114" s="195"/>
      <c r="Q114" s="195"/>
      <c r="R114" s="195"/>
      <c r="S114" s="195"/>
      <c r="T114" s="195"/>
      <c r="U114" s="195"/>
      <c r="V114" s="195"/>
      <c r="W114" s="195"/>
      <c r="X114" s="195"/>
      <c r="Y114" s="195"/>
      <c r="Z114" s="195"/>
      <c r="AA114" s="195"/>
      <c r="AB114" s="195"/>
      <c r="AC114" s="196"/>
    </row>
    <row r="115" spans="1:29" x14ac:dyDescent="0.2">
      <c r="A115" s="159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  <c r="AA115" s="195"/>
      <c r="AB115" s="195"/>
      <c r="AC115" s="196"/>
    </row>
    <row r="116" spans="1:29" x14ac:dyDescent="0.2">
      <c r="A116" s="159"/>
      <c r="C116" s="195"/>
      <c r="D116" s="195"/>
      <c r="E116" s="195"/>
      <c r="F116" s="195"/>
      <c r="G116" s="195"/>
      <c r="H116" s="195"/>
      <c r="I116" s="195"/>
      <c r="J116" s="195"/>
      <c r="K116" s="195"/>
      <c r="L116" s="195"/>
      <c r="M116" s="195"/>
      <c r="N116" s="195"/>
      <c r="O116" s="195"/>
      <c r="P116" s="195"/>
      <c r="Q116" s="195"/>
      <c r="R116" s="195"/>
      <c r="S116" s="195"/>
      <c r="T116" s="195"/>
      <c r="U116" s="195"/>
      <c r="V116" s="195"/>
      <c r="W116" s="195"/>
      <c r="X116" s="195"/>
      <c r="Y116" s="195"/>
      <c r="Z116" s="195"/>
      <c r="AA116" s="195"/>
      <c r="AB116" s="195"/>
      <c r="AC116" s="196"/>
    </row>
    <row r="117" spans="1:29" x14ac:dyDescent="0.2">
      <c r="A117" s="159"/>
      <c r="C117" s="195"/>
      <c r="D117" s="195"/>
      <c r="E117" s="195"/>
      <c r="F117" s="195"/>
      <c r="G117" s="195"/>
      <c r="H117" s="195"/>
      <c r="I117" s="195"/>
      <c r="J117" s="195"/>
      <c r="K117" s="195"/>
      <c r="L117" s="195"/>
      <c r="M117" s="1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95"/>
      <c r="AB117" s="195"/>
      <c r="AC117" s="196"/>
    </row>
    <row r="118" spans="1:29" x14ac:dyDescent="0.2">
      <c r="A118" s="159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195"/>
      <c r="AC118" s="196"/>
    </row>
    <row r="119" spans="1:29" x14ac:dyDescent="0.2">
      <c r="A119" s="159"/>
      <c r="C119" s="195"/>
      <c r="D119" s="195"/>
      <c r="E119" s="195"/>
      <c r="F119" s="195"/>
      <c r="G119" s="195"/>
      <c r="H119" s="195"/>
      <c r="I119" s="195"/>
      <c r="J119" s="195"/>
      <c r="K119" s="195"/>
      <c r="L119" s="195"/>
      <c r="M119" s="195"/>
      <c r="N119" s="195"/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5"/>
      <c r="AC119" s="196"/>
    </row>
    <row r="120" spans="1:29" x14ac:dyDescent="0.2">
      <c r="A120" s="159"/>
      <c r="C120" s="195"/>
      <c r="D120" s="195"/>
      <c r="E120" s="195"/>
      <c r="F120" s="195"/>
      <c r="G120" s="195"/>
      <c r="H120" s="195"/>
      <c r="I120" s="195"/>
      <c r="J120" s="195"/>
      <c r="K120" s="195"/>
      <c r="L120" s="195"/>
      <c r="M120" s="195"/>
      <c r="N120" s="195"/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5"/>
      <c r="AC120" s="196"/>
    </row>
    <row r="121" spans="1:29" x14ac:dyDescent="0.2">
      <c r="A121" s="159"/>
      <c r="C121" s="195"/>
      <c r="D121" s="195"/>
      <c r="E121" s="195"/>
      <c r="F121" s="195"/>
      <c r="G121" s="195"/>
      <c r="H121" s="195"/>
      <c r="I121" s="195"/>
      <c r="J121" s="195"/>
      <c r="K121" s="195"/>
      <c r="L121" s="195"/>
      <c r="M121" s="195"/>
      <c r="N121" s="195"/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5"/>
      <c r="AC121" s="196"/>
    </row>
    <row r="122" spans="1:29" x14ac:dyDescent="0.2">
      <c r="A122" s="159"/>
      <c r="C122" s="195"/>
      <c r="D122" s="195"/>
      <c r="E122" s="195"/>
      <c r="F122" s="195"/>
      <c r="G122" s="195"/>
      <c r="H122" s="195"/>
      <c r="I122" s="195"/>
      <c r="J122" s="195"/>
      <c r="K122" s="195"/>
      <c r="L122" s="195"/>
      <c r="M122" s="195"/>
      <c r="N122" s="195"/>
      <c r="O122" s="195"/>
      <c r="P122" s="195"/>
      <c r="Q122" s="195"/>
      <c r="R122" s="195"/>
      <c r="S122" s="195"/>
      <c r="T122" s="195"/>
      <c r="U122" s="195"/>
      <c r="V122" s="195"/>
      <c r="W122" s="195"/>
      <c r="X122" s="195"/>
      <c r="Y122" s="195"/>
      <c r="Z122" s="195"/>
      <c r="AA122" s="195"/>
      <c r="AB122" s="195"/>
      <c r="AC122" s="196"/>
    </row>
    <row r="123" spans="1:29" ht="12" thickBot="1" x14ac:dyDescent="0.25">
      <c r="A123" s="164"/>
      <c r="B123" s="136"/>
      <c r="C123" s="197"/>
      <c r="D123" s="197"/>
      <c r="E123" s="197"/>
      <c r="F123" s="195"/>
      <c r="G123" s="195"/>
      <c r="H123" s="195"/>
      <c r="I123" s="195"/>
      <c r="J123" s="195"/>
      <c r="K123" s="195"/>
      <c r="L123" s="195"/>
      <c r="M123" s="195"/>
      <c r="N123" s="195"/>
      <c r="O123" s="195"/>
      <c r="P123" s="195"/>
      <c r="Q123" s="195"/>
      <c r="R123" s="195"/>
      <c r="S123" s="195"/>
      <c r="T123" s="195"/>
      <c r="U123" s="195"/>
      <c r="V123" s="195"/>
      <c r="W123" s="197"/>
      <c r="X123" s="197"/>
      <c r="Y123" s="197"/>
      <c r="Z123" s="197"/>
      <c r="AA123" s="197"/>
      <c r="AB123" s="197"/>
      <c r="AC123" s="198"/>
    </row>
  </sheetData>
  <pageMargins left="0.25" right="0.25" top="1" bottom="0.25" header="0.5" footer="0.5"/>
  <pageSetup scale="68" orientation="landscape" r:id="rId1"/>
  <headerFooter alignWithMargins="0">
    <oddHeader>&amp;C&amp;"Times New Roman,Bold"&amp;12WEST POWER DESK PRICE REPORT
Peak Prices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3" r:id="rId4" name="Button 3">
              <controlPr defaultSize="0" print="0" autoFill="0" autoPict="0" macro="[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5" name="Button 4">
              <controlPr defaultSize="0" print="0" autoFill="0" autoPict="0" macro="[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">
    <pageSetUpPr fitToPage="1"/>
  </sheetPr>
  <dimension ref="A1:EJ123"/>
  <sheetViews>
    <sheetView showGridLines="0" zoomScaleNormal="100" workbookViewId="0">
      <pane xSplit="2" ySplit="8" topLeftCell="C9" activePane="bottomRight" state="frozen"/>
      <selection sqref="A1:IV65536"/>
      <selection pane="topRight" sqref="A1:IV65536"/>
      <selection pane="bottomLeft" sqref="A1:IV65536"/>
      <selection pane="bottomRight" activeCell="A17" sqref="A17"/>
    </sheetView>
  </sheetViews>
  <sheetFormatPr defaultColWidth="0" defaultRowHeight="11.25" x14ac:dyDescent="0.2"/>
  <cols>
    <col min="1" max="1" width="30.7109375" style="73" customWidth="1"/>
    <col min="2" max="2" width="10.42578125" style="73" hidden="1" customWidth="1"/>
    <col min="3" max="5" width="9.140625" style="73" customWidth="1"/>
    <col min="6" max="6" width="9.85546875" style="73" customWidth="1"/>
    <col min="7" max="7" width="11.7109375" style="73" customWidth="1"/>
    <col min="8" max="9" width="9.85546875" style="73" hidden="1" customWidth="1"/>
    <col min="10" max="10" width="12.42578125" style="73" customWidth="1"/>
    <col min="11" max="12" width="9.85546875" style="73" hidden="1" customWidth="1"/>
    <col min="13" max="14" width="9.85546875" style="73" customWidth="1"/>
    <col min="15" max="15" width="11.140625" style="73" customWidth="1"/>
    <col min="16" max="16" width="9.85546875" style="73" hidden="1" customWidth="1"/>
    <col min="17" max="17" width="2.5703125" style="73" hidden="1" customWidth="1"/>
    <col min="18" max="18" width="9.85546875" style="73" customWidth="1"/>
    <col min="19" max="19" width="12" style="73" customWidth="1"/>
    <col min="20" max="22" width="9.85546875" style="73" hidden="1" customWidth="1"/>
    <col min="23" max="23" width="10.42578125" style="73" bestFit="1" customWidth="1"/>
    <col min="24" max="27" width="10.42578125" style="73" customWidth="1"/>
    <col min="28" max="28" width="13.28515625" style="204" customWidth="1"/>
    <col min="29" max="29" width="15" style="73" bestFit="1" customWidth="1"/>
    <col min="30" max="30" width="9.85546875" style="136" bestFit="1" customWidth="1"/>
    <col min="31" max="31" width="14.85546875" style="73" customWidth="1"/>
    <col min="32" max="32" width="13" style="73" customWidth="1"/>
    <col min="33" max="140" width="9.140625" style="73" customWidth="1"/>
    <col min="141" max="16384" width="0" style="73" hidden="1"/>
  </cols>
  <sheetData>
    <row r="1" spans="1:140" hidden="1" x14ac:dyDescent="0.2">
      <c r="A1" s="133" t="s">
        <v>4</v>
      </c>
    </row>
    <row r="2" spans="1:140" ht="24" hidden="1" customHeight="1" x14ac:dyDescent="0.2">
      <c r="A2" s="137">
        <v>37186</v>
      </c>
      <c r="B2" s="134"/>
    </row>
    <row r="3" spans="1:140" ht="10.5" hidden="1" customHeight="1" x14ac:dyDescent="0.2">
      <c r="A3" s="137"/>
      <c r="B3" s="134"/>
      <c r="C3" s="73">
        <v>88</v>
      </c>
      <c r="D3" s="73">
        <v>304</v>
      </c>
      <c r="E3" s="73">
        <v>328</v>
      </c>
      <c r="AG3" s="73">
        <v>312</v>
      </c>
      <c r="AH3" s="73">
        <v>288</v>
      </c>
      <c r="AI3" s="73">
        <v>328</v>
      </c>
      <c r="AJ3" s="73">
        <v>304</v>
      </c>
      <c r="AK3" s="73">
        <v>312</v>
      </c>
      <c r="AL3" s="73">
        <v>320</v>
      </c>
      <c r="AM3" s="73">
        <v>312</v>
      </c>
      <c r="AN3" s="73">
        <v>312</v>
      </c>
      <c r="AO3" s="73">
        <v>320</v>
      </c>
      <c r="AP3" s="73">
        <v>312</v>
      </c>
      <c r="AQ3" s="73">
        <v>304</v>
      </c>
      <c r="AR3" s="73">
        <v>328</v>
      </c>
      <c r="AS3" s="73">
        <v>312</v>
      </c>
      <c r="AT3" s="73">
        <v>288</v>
      </c>
      <c r="AU3" s="73">
        <v>328</v>
      </c>
      <c r="AV3" s="73">
        <v>304</v>
      </c>
      <c r="AW3" s="73">
        <v>312</v>
      </c>
      <c r="AX3" s="73">
        <v>320</v>
      </c>
      <c r="AY3" s="73">
        <v>312</v>
      </c>
      <c r="AZ3" s="73">
        <v>328</v>
      </c>
      <c r="BA3" s="73">
        <v>304</v>
      </c>
      <c r="BB3" s="73">
        <v>312</v>
      </c>
      <c r="BC3" s="73">
        <v>320</v>
      </c>
      <c r="BD3" s="73">
        <v>312</v>
      </c>
      <c r="BE3" s="73">
        <v>312</v>
      </c>
      <c r="BF3" s="73">
        <v>312</v>
      </c>
      <c r="BG3" s="73">
        <v>312</v>
      </c>
      <c r="BH3" s="73">
        <v>304</v>
      </c>
      <c r="BI3" s="73">
        <v>328</v>
      </c>
      <c r="BJ3" s="73">
        <v>304</v>
      </c>
      <c r="BK3" s="73">
        <v>312</v>
      </c>
      <c r="BL3" s="73">
        <v>328</v>
      </c>
      <c r="BM3" s="73">
        <v>304</v>
      </c>
      <c r="BN3" s="73">
        <v>328</v>
      </c>
      <c r="BO3" s="73">
        <v>304</v>
      </c>
      <c r="BP3" s="73">
        <v>312</v>
      </c>
      <c r="BQ3" s="73">
        <v>328</v>
      </c>
      <c r="BR3" s="73">
        <v>288</v>
      </c>
      <c r="BS3" s="73">
        <v>312</v>
      </c>
      <c r="BT3" s="73">
        <v>304</v>
      </c>
      <c r="BU3" s="73">
        <v>328</v>
      </c>
      <c r="BV3" s="73">
        <v>304</v>
      </c>
      <c r="BW3" s="73">
        <v>328</v>
      </c>
      <c r="BX3" s="73">
        <v>312</v>
      </c>
      <c r="BY3" s="73">
        <v>304</v>
      </c>
      <c r="BZ3" s="73">
        <v>328</v>
      </c>
      <c r="CA3" s="73">
        <v>304</v>
      </c>
      <c r="CB3" s="73">
        <v>312</v>
      </c>
      <c r="CC3" s="73">
        <v>328</v>
      </c>
      <c r="CD3" s="73">
        <v>288</v>
      </c>
      <c r="CE3" s="73">
        <v>312</v>
      </c>
      <c r="CF3" s="73">
        <v>320</v>
      </c>
      <c r="CG3" s="73">
        <v>312</v>
      </c>
      <c r="CH3" s="73">
        <v>304</v>
      </c>
      <c r="CI3" s="73">
        <v>328</v>
      </c>
      <c r="CJ3" s="73">
        <v>312</v>
      </c>
      <c r="CK3" s="73">
        <v>304</v>
      </c>
      <c r="CL3" s="73">
        <v>328</v>
      </c>
      <c r="CM3" s="73">
        <v>304</v>
      </c>
      <c r="CN3" s="73">
        <v>328</v>
      </c>
      <c r="CO3" s="73">
        <v>312</v>
      </c>
      <c r="CP3" s="73">
        <v>288</v>
      </c>
      <c r="CQ3" s="73">
        <v>312</v>
      </c>
      <c r="CR3" s="73">
        <v>320</v>
      </c>
      <c r="CS3" s="73">
        <v>312</v>
      </c>
      <c r="CT3" s="73">
        <v>304</v>
      </c>
      <c r="CU3" s="73">
        <v>328</v>
      </c>
      <c r="CV3" s="73">
        <v>312</v>
      </c>
      <c r="CW3" s="73">
        <v>320</v>
      </c>
      <c r="CX3" s="73">
        <v>312</v>
      </c>
      <c r="CY3" s="73">
        <v>304</v>
      </c>
      <c r="CZ3" s="73">
        <v>328</v>
      </c>
      <c r="DA3" s="73">
        <v>312</v>
      </c>
      <c r="DB3" s="73">
        <v>296</v>
      </c>
      <c r="DC3" s="73">
        <v>328</v>
      </c>
      <c r="DD3" s="73">
        <v>304</v>
      </c>
      <c r="DE3" s="73">
        <v>312</v>
      </c>
      <c r="DF3" s="73">
        <v>320</v>
      </c>
      <c r="DG3" s="73">
        <v>312</v>
      </c>
      <c r="DH3" s="73">
        <v>328</v>
      </c>
      <c r="DI3" s="73">
        <v>304</v>
      </c>
      <c r="DJ3" s="73">
        <v>312</v>
      </c>
      <c r="DK3" s="73">
        <v>320</v>
      </c>
      <c r="DL3" s="73">
        <v>312</v>
      </c>
      <c r="DM3" s="73">
        <v>312</v>
      </c>
      <c r="DN3" s="73">
        <v>288</v>
      </c>
      <c r="DO3" s="73">
        <v>328</v>
      </c>
      <c r="DP3" s="73">
        <v>304</v>
      </c>
      <c r="DQ3" s="73">
        <v>328</v>
      </c>
      <c r="DR3" s="73">
        <v>304</v>
      </c>
      <c r="DS3" s="73">
        <v>312</v>
      </c>
      <c r="DT3" s="73">
        <v>328</v>
      </c>
      <c r="DU3" s="73">
        <v>304</v>
      </c>
      <c r="DV3" s="73">
        <v>312</v>
      </c>
      <c r="DW3" s="73">
        <v>320</v>
      </c>
      <c r="DX3" s="73">
        <v>312</v>
      </c>
      <c r="DY3" s="73">
        <v>328</v>
      </c>
      <c r="DZ3" s="73">
        <v>288</v>
      </c>
      <c r="EA3" s="73">
        <v>312</v>
      </c>
      <c r="EB3" s="73">
        <v>304</v>
      </c>
      <c r="EC3" s="73">
        <v>328</v>
      </c>
      <c r="ED3" s="73">
        <v>304</v>
      </c>
      <c r="EE3" s="73">
        <v>312</v>
      </c>
      <c r="EF3" s="73">
        <v>328</v>
      </c>
      <c r="EG3" s="73">
        <v>304</v>
      </c>
      <c r="EH3" s="73">
        <v>328</v>
      </c>
      <c r="EI3" s="73">
        <v>304</v>
      </c>
      <c r="EJ3" s="73">
        <v>312</v>
      </c>
    </row>
    <row r="4" spans="1:140" hidden="1" x14ac:dyDescent="0.2">
      <c r="A4" s="138"/>
      <c r="B4" s="134"/>
      <c r="F4" s="139">
        <v>36892</v>
      </c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>
        <v>37257</v>
      </c>
      <c r="X4" s="139">
        <v>37622</v>
      </c>
      <c r="Y4" s="139">
        <v>37987</v>
      </c>
      <c r="Z4" s="139">
        <v>38353</v>
      </c>
      <c r="AA4" s="139">
        <v>38718</v>
      </c>
      <c r="AB4" s="140">
        <v>40179</v>
      </c>
      <c r="AC4" s="140">
        <v>40544</v>
      </c>
    </row>
    <row r="5" spans="1:140" hidden="1" x14ac:dyDescent="0.2">
      <c r="A5" s="138"/>
      <c r="B5" s="134"/>
      <c r="C5" s="73">
        <v>104</v>
      </c>
      <c r="D5" s="73">
        <v>368</v>
      </c>
      <c r="E5" s="73">
        <v>408</v>
      </c>
      <c r="AG5" s="73">
        <v>376</v>
      </c>
      <c r="AH5" s="73">
        <v>352</v>
      </c>
      <c r="AI5" s="73">
        <v>408</v>
      </c>
      <c r="AJ5" s="73">
        <v>368</v>
      </c>
      <c r="AK5" s="73">
        <v>376</v>
      </c>
      <c r="AL5" s="73">
        <v>400</v>
      </c>
      <c r="AM5" s="73">
        <v>376</v>
      </c>
      <c r="AN5" s="73">
        <v>392</v>
      </c>
      <c r="AO5" s="73">
        <v>384</v>
      </c>
      <c r="AP5" s="73">
        <v>376</v>
      </c>
      <c r="AQ5" s="73">
        <v>384</v>
      </c>
      <c r="AR5" s="73">
        <v>392</v>
      </c>
      <c r="AS5" s="73">
        <v>376</v>
      </c>
      <c r="AT5" s="73">
        <v>352</v>
      </c>
      <c r="AU5" s="73">
        <v>408</v>
      </c>
      <c r="AV5" s="73">
        <v>368</v>
      </c>
      <c r="AW5" s="73">
        <v>392</v>
      </c>
      <c r="AX5" s="73">
        <v>384</v>
      </c>
      <c r="AY5" s="73">
        <v>376</v>
      </c>
      <c r="AZ5" s="73">
        <v>408</v>
      </c>
      <c r="BA5" s="73">
        <v>368</v>
      </c>
      <c r="BB5" s="73">
        <v>376</v>
      </c>
      <c r="BC5" s="73">
        <v>400</v>
      </c>
      <c r="BD5" s="73">
        <v>376</v>
      </c>
      <c r="BE5" s="73">
        <v>392</v>
      </c>
      <c r="BF5" s="73">
        <v>376</v>
      </c>
      <c r="BG5" s="73">
        <v>376</v>
      </c>
      <c r="BH5" s="73">
        <v>368</v>
      </c>
      <c r="BI5" s="73">
        <v>408</v>
      </c>
      <c r="BJ5" s="73">
        <v>368</v>
      </c>
      <c r="BK5" s="73">
        <v>392</v>
      </c>
      <c r="BL5" s="73">
        <v>392</v>
      </c>
      <c r="BM5" s="73">
        <v>368</v>
      </c>
      <c r="BN5" s="73">
        <v>408</v>
      </c>
      <c r="BO5" s="73">
        <v>368</v>
      </c>
      <c r="BP5" s="73">
        <v>376</v>
      </c>
      <c r="BQ5" s="73">
        <v>408</v>
      </c>
      <c r="BR5" s="73">
        <v>352</v>
      </c>
      <c r="BS5" s="73">
        <v>376</v>
      </c>
      <c r="BT5" s="73">
        <v>384</v>
      </c>
      <c r="BU5" s="73">
        <v>392</v>
      </c>
      <c r="BV5" s="73">
        <v>368</v>
      </c>
      <c r="BW5" s="73">
        <v>408</v>
      </c>
      <c r="BX5" s="73">
        <v>376</v>
      </c>
      <c r="BY5" s="73">
        <v>368</v>
      </c>
      <c r="BZ5" s="73">
        <v>408</v>
      </c>
      <c r="CA5" s="73">
        <v>368</v>
      </c>
      <c r="CB5" s="73">
        <v>392</v>
      </c>
      <c r="CC5" s="73">
        <v>392</v>
      </c>
      <c r="CD5" s="73">
        <v>352</v>
      </c>
      <c r="CE5" s="73">
        <v>376</v>
      </c>
      <c r="CF5" s="73">
        <v>400</v>
      </c>
      <c r="CG5" s="73">
        <v>376</v>
      </c>
      <c r="CH5" s="73">
        <v>368</v>
      </c>
      <c r="CI5" s="73">
        <v>408</v>
      </c>
      <c r="CJ5" s="73">
        <v>376</v>
      </c>
      <c r="CK5" s="73">
        <v>384</v>
      </c>
      <c r="CL5" s="73">
        <v>392</v>
      </c>
      <c r="CM5" s="73">
        <v>368</v>
      </c>
      <c r="CN5" s="73">
        <v>408</v>
      </c>
      <c r="CO5" s="73">
        <v>376</v>
      </c>
      <c r="CP5" s="73">
        <v>352</v>
      </c>
      <c r="CQ5" s="73">
        <v>392</v>
      </c>
      <c r="CR5" s="73">
        <v>384</v>
      </c>
      <c r="CS5" s="73">
        <v>376</v>
      </c>
      <c r="CT5" s="73">
        <v>384</v>
      </c>
      <c r="CU5" s="73">
        <v>392</v>
      </c>
      <c r="CV5" s="73">
        <v>376</v>
      </c>
      <c r="CW5" s="73">
        <v>400</v>
      </c>
      <c r="CX5" s="73">
        <v>376</v>
      </c>
      <c r="CY5" s="73">
        <v>368</v>
      </c>
      <c r="CZ5" s="73">
        <v>408</v>
      </c>
      <c r="DA5" s="73">
        <v>376</v>
      </c>
      <c r="DB5" s="73">
        <v>360</v>
      </c>
      <c r="DC5" s="73">
        <v>408</v>
      </c>
      <c r="DD5" s="73">
        <v>368</v>
      </c>
      <c r="DE5" s="73">
        <v>392</v>
      </c>
      <c r="DF5" s="73">
        <v>384</v>
      </c>
      <c r="DG5" s="73">
        <v>376</v>
      </c>
      <c r="DH5" s="73">
        <v>408</v>
      </c>
      <c r="DI5" s="73">
        <v>368</v>
      </c>
      <c r="DJ5" s="73">
        <v>376</v>
      </c>
      <c r="DK5" s="73">
        <v>400</v>
      </c>
      <c r="DL5" s="73">
        <v>376</v>
      </c>
      <c r="DM5" s="73">
        <v>392</v>
      </c>
      <c r="DN5" s="73">
        <v>352</v>
      </c>
      <c r="DO5" s="73">
        <v>392</v>
      </c>
      <c r="DP5" s="73">
        <v>368</v>
      </c>
      <c r="DQ5" s="73">
        <v>408</v>
      </c>
      <c r="DR5" s="73">
        <v>368</v>
      </c>
      <c r="DS5" s="73">
        <v>376</v>
      </c>
      <c r="DT5" s="73">
        <v>408</v>
      </c>
      <c r="DU5" s="73">
        <v>368</v>
      </c>
      <c r="DV5" s="73">
        <v>392</v>
      </c>
      <c r="DW5" s="73">
        <v>384</v>
      </c>
      <c r="DX5" s="73">
        <v>376</v>
      </c>
      <c r="DY5" s="73">
        <v>408</v>
      </c>
      <c r="DZ5" s="73">
        <v>352</v>
      </c>
      <c r="EA5" s="73">
        <v>376</v>
      </c>
      <c r="EB5" s="73">
        <v>368</v>
      </c>
      <c r="EC5" s="73">
        <v>408</v>
      </c>
      <c r="ED5" s="73">
        <v>368</v>
      </c>
      <c r="EE5" s="73">
        <v>392</v>
      </c>
      <c r="EF5" s="73">
        <v>392</v>
      </c>
      <c r="EG5" s="73">
        <v>368</v>
      </c>
      <c r="EH5" s="73">
        <v>408</v>
      </c>
      <c r="EI5" s="73">
        <v>368</v>
      </c>
      <c r="EJ5" s="73">
        <v>376</v>
      </c>
    </row>
    <row r="6" spans="1:140" ht="12.75" x14ac:dyDescent="0.2">
      <c r="A6" s="141">
        <v>37186</v>
      </c>
    </row>
    <row r="7" spans="1:140" ht="10.5" hidden="1" customHeight="1" x14ac:dyDescent="0.2">
      <c r="C7" s="142">
        <v>37165</v>
      </c>
      <c r="D7" s="142">
        <v>37196</v>
      </c>
      <c r="E7" s="142">
        <v>37226</v>
      </c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2"/>
      <c r="X7" s="142"/>
      <c r="Y7" s="142"/>
      <c r="Z7" s="142"/>
      <c r="AA7" s="142"/>
      <c r="AG7" s="140">
        <v>37257</v>
      </c>
      <c r="AH7" s="140">
        <v>37288</v>
      </c>
      <c r="AI7" s="140">
        <v>37316</v>
      </c>
      <c r="AJ7" s="140">
        <v>37347</v>
      </c>
      <c r="AK7" s="140">
        <v>37377</v>
      </c>
      <c r="AL7" s="140">
        <v>37408</v>
      </c>
      <c r="AM7" s="140">
        <v>37438</v>
      </c>
      <c r="AN7" s="140">
        <v>37469</v>
      </c>
      <c r="AO7" s="140">
        <v>37500</v>
      </c>
      <c r="AP7" s="140">
        <v>37530</v>
      </c>
      <c r="AQ7" s="140">
        <v>37561</v>
      </c>
      <c r="AR7" s="140">
        <v>37591</v>
      </c>
      <c r="AS7" s="140">
        <v>37622</v>
      </c>
      <c r="AT7" s="140">
        <v>37653</v>
      </c>
      <c r="AU7" s="140">
        <v>37681</v>
      </c>
      <c r="AV7" s="140">
        <v>37712</v>
      </c>
      <c r="AW7" s="140">
        <v>37742</v>
      </c>
      <c r="AX7" s="140">
        <v>37773</v>
      </c>
      <c r="AY7" s="140">
        <v>37803</v>
      </c>
      <c r="AZ7" s="140">
        <v>37834</v>
      </c>
      <c r="BA7" s="140">
        <v>37865</v>
      </c>
      <c r="BB7" s="140">
        <v>37895</v>
      </c>
      <c r="BC7" s="140">
        <v>37926</v>
      </c>
      <c r="BD7" s="140">
        <v>37956</v>
      </c>
      <c r="BE7" s="140">
        <v>37987</v>
      </c>
      <c r="BF7" s="140">
        <v>38018</v>
      </c>
      <c r="BG7" s="140">
        <v>38047</v>
      </c>
      <c r="BH7" s="140">
        <v>38078</v>
      </c>
      <c r="BI7" s="140">
        <v>38108</v>
      </c>
      <c r="BJ7" s="140">
        <v>38139</v>
      </c>
      <c r="BK7" s="140">
        <v>38169</v>
      </c>
      <c r="BL7" s="140">
        <v>38200</v>
      </c>
      <c r="BM7" s="140">
        <v>38231</v>
      </c>
      <c r="BN7" s="140">
        <v>38261</v>
      </c>
      <c r="BO7" s="140">
        <v>38292</v>
      </c>
      <c r="BP7" s="140">
        <v>38322</v>
      </c>
      <c r="BQ7" s="140">
        <v>38353</v>
      </c>
      <c r="BR7" s="140">
        <v>38384</v>
      </c>
      <c r="BS7" s="140">
        <v>38412</v>
      </c>
      <c r="BT7" s="140">
        <v>38443</v>
      </c>
      <c r="BU7" s="140">
        <v>38473</v>
      </c>
      <c r="BV7" s="140">
        <v>38504</v>
      </c>
      <c r="BW7" s="140">
        <v>38534</v>
      </c>
      <c r="BX7" s="140">
        <v>38565</v>
      </c>
      <c r="BY7" s="140">
        <v>38596</v>
      </c>
      <c r="BZ7" s="140">
        <v>38626</v>
      </c>
      <c r="CA7" s="140">
        <v>38657</v>
      </c>
      <c r="CB7" s="140">
        <v>38687</v>
      </c>
      <c r="CC7" s="140">
        <v>38718</v>
      </c>
      <c r="CD7" s="140">
        <v>38749</v>
      </c>
      <c r="CE7" s="140">
        <v>38777</v>
      </c>
      <c r="CF7" s="140">
        <v>38808</v>
      </c>
      <c r="CG7" s="140">
        <v>38838</v>
      </c>
      <c r="CH7" s="140">
        <v>38869</v>
      </c>
      <c r="CI7" s="140">
        <v>38899</v>
      </c>
      <c r="CJ7" s="140">
        <v>38930</v>
      </c>
      <c r="CK7" s="140">
        <v>38961</v>
      </c>
      <c r="CL7" s="140">
        <v>38991</v>
      </c>
      <c r="CM7" s="140">
        <v>39022</v>
      </c>
      <c r="CN7" s="140">
        <v>39052</v>
      </c>
      <c r="CO7" s="140">
        <v>39083</v>
      </c>
      <c r="CP7" s="140">
        <v>39114</v>
      </c>
      <c r="CQ7" s="140">
        <v>39142</v>
      </c>
      <c r="CR7" s="140">
        <v>39173</v>
      </c>
      <c r="CS7" s="140">
        <v>39203</v>
      </c>
      <c r="CT7" s="140">
        <v>39234</v>
      </c>
      <c r="CU7" s="140">
        <v>39264</v>
      </c>
      <c r="CV7" s="140">
        <v>39295</v>
      </c>
      <c r="CW7" s="140">
        <v>39326</v>
      </c>
      <c r="CX7" s="140">
        <v>39356</v>
      </c>
      <c r="CY7" s="140">
        <v>39387</v>
      </c>
      <c r="CZ7" s="140">
        <v>39417</v>
      </c>
      <c r="DA7" s="140">
        <v>39448</v>
      </c>
      <c r="DB7" s="140">
        <v>39479</v>
      </c>
      <c r="DC7" s="140">
        <v>39508</v>
      </c>
      <c r="DD7" s="140">
        <v>39539</v>
      </c>
      <c r="DE7" s="140">
        <v>39569</v>
      </c>
      <c r="DF7" s="140">
        <v>39600</v>
      </c>
      <c r="DG7" s="140">
        <v>39630</v>
      </c>
      <c r="DH7" s="140">
        <v>39661</v>
      </c>
      <c r="DI7" s="140">
        <v>39692</v>
      </c>
      <c r="DJ7" s="140">
        <v>39722</v>
      </c>
      <c r="DK7" s="140">
        <v>39753</v>
      </c>
      <c r="DL7" s="140">
        <v>39783</v>
      </c>
      <c r="DM7" s="140">
        <v>39814</v>
      </c>
      <c r="DN7" s="140">
        <v>39845</v>
      </c>
      <c r="DO7" s="140">
        <v>39873</v>
      </c>
      <c r="DP7" s="140">
        <v>39904</v>
      </c>
      <c r="DQ7" s="140">
        <v>39934</v>
      </c>
      <c r="DR7" s="140">
        <v>39965</v>
      </c>
      <c r="DS7" s="140">
        <v>39995</v>
      </c>
      <c r="DT7" s="140">
        <v>40026</v>
      </c>
      <c r="DU7" s="140">
        <v>40057</v>
      </c>
      <c r="DV7" s="140">
        <v>40087</v>
      </c>
      <c r="DW7" s="140">
        <v>40118</v>
      </c>
      <c r="DX7" s="140">
        <v>40148</v>
      </c>
      <c r="DY7" s="140">
        <v>40179</v>
      </c>
      <c r="DZ7" s="140">
        <v>40210</v>
      </c>
      <c r="EA7" s="140">
        <v>40238</v>
      </c>
      <c r="EB7" s="140">
        <v>40269</v>
      </c>
      <c r="EC7" s="140">
        <v>40299</v>
      </c>
      <c r="ED7" s="140">
        <v>40330</v>
      </c>
      <c r="EE7" s="140">
        <v>40360</v>
      </c>
      <c r="EF7" s="140">
        <v>40391</v>
      </c>
      <c r="EG7" s="140">
        <v>40422</v>
      </c>
      <c r="EH7" s="140">
        <v>40452</v>
      </c>
      <c r="EI7" s="140">
        <v>40483</v>
      </c>
      <c r="EJ7" s="140">
        <v>40513</v>
      </c>
    </row>
    <row r="8" spans="1:140" ht="21" customHeight="1" thickBot="1" x14ac:dyDescent="0.3">
      <c r="A8" s="189" t="s">
        <v>99</v>
      </c>
      <c r="B8" s="180"/>
      <c r="C8" s="205" t="s">
        <v>43</v>
      </c>
      <c r="D8" s="205" t="s">
        <v>44</v>
      </c>
      <c r="E8" s="205" t="s">
        <v>45</v>
      </c>
      <c r="F8" s="206" t="s">
        <v>9</v>
      </c>
      <c r="G8" s="206" t="s">
        <v>39</v>
      </c>
      <c r="H8" s="207">
        <v>37257</v>
      </c>
      <c r="I8" s="207">
        <v>37288</v>
      </c>
      <c r="J8" s="206" t="s">
        <v>40</v>
      </c>
      <c r="K8" s="207">
        <v>37316</v>
      </c>
      <c r="L8" s="207">
        <v>37347</v>
      </c>
      <c r="M8" s="207">
        <v>37377</v>
      </c>
      <c r="N8" s="207">
        <v>37408</v>
      </c>
      <c r="O8" s="207" t="s">
        <v>41</v>
      </c>
      <c r="P8" s="208">
        <v>37438</v>
      </c>
      <c r="Q8" s="207">
        <v>37469</v>
      </c>
      <c r="R8" s="207">
        <v>37500</v>
      </c>
      <c r="S8" s="207" t="s">
        <v>42</v>
      </c>
      <c r="T8" s="207">
        <v>37530</v>
      </c>
      <c r="U8" s="207">
        <v>37561</v>
      </c>
      <c r="V8" s="207">
        <v>37591</v>
      </c>
      <c r="W8" s="205" t="s">
        <v>17</v>
      </c>
      <c r="X8" s="205" t="s">
        <v>18</v>
      </c>
      <c r="Y8" s="205" t="s">
        <v>34</v>
      </c>
      <c r="Z8" s="205" t="s">
        <v>35</v>
      </c>
      <c r="AA8" s="205" t="s">
        <v>102</v>
      </c>
      <c r="AB8" s="209" t="s">
        <v>103</v>
      </c>
      <c r="AC8" s="206" t="s">
        <v>101</v>
      </c>
      <c r="AD8" s="206"/>
      <c r="AG8" s="144">
        <v>37257</v>
      </c>
      <c r="AH8" s="144">
        <v>37288</v>
      </c>
      <c r="AI8" s="144">
        <v>37316</v>
      </c>
      <c r="AJ8" s="144">
        <v>37347</v>
      </c>
      <c r="AK8" s="144">
        <v>37377</v>
      </c>
      <c r="AL8" s="144">
        <v>37408</v>
      </c>
      <c r="AM8" s="144">
        <v>37438</v>
      </c>
      <c r="AN8" s="144">
        <v>37469</v>
      </c>
      <c r="AO8" s="144">
        <v>37500</v>
      </c>
      <c r="AP8" s="144">
        <v>37530</v>
      </c>
      <c r="AQ8" s="144">
        <v>37561</v>
      </c>
      <c r="AR8" s="144">
        <v>37591</v>
      </c>
      <c r="AS8" s="144">
        <v>37622</v>
      </c>
      <c r="AT8" s="144">
        <v>37653</v>
      </c>
      <c r="AU8" s="144">
        <v>37681</v>
      </c>
      <c r="AV8" s="144">
        <v>37712</v>
      </c>
      <c r="AW8" s="144">
        <v>37742</v>
      </c>
      <c r="AX8" s="144">
        <v>37773</v>
      </c>
      <c r="AY8" s="144">
        <v>37803</v>
      </c>
      <c r="AZ8" s="144">
        <v>37834</v>
      </c>
      <c r="BA8" s="144">
        <v>37865</v>
      </c>
      <c r="BB8" s="144">
        <v>37895</v>
      </c>
      <c r="BC8" s="144">
        <v>37926</v>
      </c>
      <c r="BD8" s="144">
        <v>37956</v>
      </c>
      <c r="BE8" s="144">
        <v>37987</v>
      </c>
      <c r="BF8" s="144">
        <v>38018</v>
      </c>
      <c r="BG8" s="144">
        <v>38047</v>
      </c>
      <c r="BH8" s="144">
        <v>38078</v>
      </c>
      <c r="BI8" s="144">
        <v>38108</v>
      </c>
      <c r="BJ8" s="144">
        <v>38139</v>
      </c>
      <c r="BK8" s="144">
        <v>38169</v>
      </c>
      <c r="BL8" s="144">
        <v>38200</v>
      </c>
      <c r="BM8" s="144">
        <v>38231</v>
      </c>
      <c r="BN8" s="144">
        <v>38261</v>
      </c>
      <c r="BO8" s="144">
        <v>38292</v>
      </c>
      <c r="BP8" s="144">
        <v>38322</v>
      </c>
      <c r="BQ8" s="144">
        <v>38353</v>
      </c>
      <c r="BR8" s="144">
        <v>38384</v>
      </c>
      <c r="BS8" s="144">
        <v>38412</v>
      </c>
      <c r="BT8" s="144">
        <v>38443</v>
      </c>
      <c r="BU8" s="144">
        <v>38473</v>
      </c>
      <c r="BV8" s="144">
        <v>38504</v>
      </c>
      <c r="BW8" s="144">
        <v>38534</v>
      </c>
      <c r="BX8" s="144">
        <v>38565</v>
      </c>
      <c r="BY8" s="144">
        <v>38596</v>
      </c>
      <c r="BZ8" s="144">
        <v>38626</v>
      </c>
      <c r="CA8" s="144">
        <v>38657</v>
      </c>
      <c r="CB8" s="144">
        <v>38687</v>
      </c>
      <c r="CC8" s="144">
        <v>38718</v>
      </c>
      <c r="CD8" s="144">
        <v>38749</v>
      </c>
      <c r="CE8" s="144">
        <v>38777</v>
      </c>
      <c r="CF8" s="144">
        <v>38808</v>
      </c>
      <c r="CG8" s="144">
        <v>38838</v>
      </c>
      <c r="CH8" s="144">
        <v>38869</v>
      </c>
      <c r="CI8" s="144">
        <v>38899</v>
      </c>
      <c r="CJ8" s="144">
        <v>38930</v>
      </c>
      <c r="CK8" s="144">
        <v>38961</v>
      </c>
      <c r="CL8" s="144">
        <v>38991</v>
      </c>
      <c r="CM8" s="144">
        <v>39022</v>
      </c>
      <c r="CN8" s="144">
        <v>39052</v>
      </c>
      <c r="CO8" s="144">
        <v>39083</v>
      </c>
      <c r="CP8" s="144">
        <v>39114</v>
      </c>
      <c r="CQ8" s="144">
        <v>39142</v>
      </c>
      <c r="CR8" s="144">
        <v>39173</v>
      </c>
      <c r="CS8" s="144">
        <v>39203</v>
      </c>
      <c r="CT8" s="144">
        <v>39234</v>
      </c>
      <c r="CU8" s="144">
        <v>39264</v>
      </c>
      <c r="CV8" s="144">
        <v>39295</v>
      </c>
      <c r="CW8" s="144">
        <v>39326</v>
      </c>
      <c r="CX8" s="144">
        <v>39356</v>
      </c>
      <c r="CY8" s="144">
        <v>39387</v>
      </c>
      <c r="CZ8" s="144">
        <v>39417</v>
      </c>
      <c r="DA8" s="144">
        <v>39448</v>
      </c>
      <c r="DB8" s="144">
        <v>39479</v>
      </c>
      <c r="DC8" s="144">
        <v>39508</v>
      </c>
      <c r="DD8" s="144">
        <v>39539</v>
      </c>
      <c r="DE8" s="144">
        <v>39569</v>
      </c>
      <c r="DF8" s="144">
        <v>39600</v>
      </c>
      <c r="DG8" s="144">
        <v>39630</v>
      </c>
      <c r="DH8" s="144">
        <v>39661</v>
      </c>
      <c r="DI8" s="144">
        <v>39692</v>
      </c>
      <c r="DJ8" s="144">
        <v>39722</v>
      </c>
      <c r="DK8" s="144">
        <v>39753</v>
      </c>
      <c r="DL8" s="144">
        <v>39783</v>
      </c>
      <c r="DM8" s="144">
        <v>39814</v>
      </c>
      <c r="DN8" s="144">
        <v>39845</v>
      </c>
      <c r="DO8" s="144">
        <v>39873</v>
      </c>
      <c r="DP8" s="144">
        <v>39904</v>
      </c>
      <c r="DQ8" s="144">
        <v>39934</v>
      </c>
      <c r="DR8" s="144">
        <v>39965</v>
      </c>
      <c r="DS8" s="144">
        <v>39995</v>
      </c>
      <c r="DT8" s="144">
        <v>40026</v>
      </c>
      <c r="DU8" s="144">
        <v>40057</v>
      </c>
      <c r="DV8" s="144">
        <v>40087</v>
      </c>
      <c r="DW8" s="144">
        <v>40118</v>
      </c>
      <c r="DX8" s="144">
        <v>40148</v>
      </c>
      <c r="DY8" s="144">
        <v>40179</v>
      </c>
      <c r="DZ8" s="144">
        <v>40210</v>
      </c>
      <c r="EA8" s="144">
        <v>40238</v>
      </c>
      <c r="EB8" s="144">
        <v>40269</v>
      </c>
      <c r="EC8" s="144">
        <v>40299</v>
      </c>
      <c r="ED8" s="144">
        <v>40330</v>
      </c>
      <c r="EE8" s="144">
        <v>40360</v>
      </c>
      <c r="EF8" s="144">
        <v>40391</v>
      </c>
      <c r="EG8" s="144">
        <v>40422</v>
      </c>
      <c r="EH8" s="144">
        <v>40452</v>
      </c>
      <c r="EI8" s="144">
        <v>40483</v>
      </c>
      <c r="EJ8" s="144">
        <v>40513</v>
      </c>
    </row>
    <row r="9" spans="1:140" ht="13.7" customHeight="1" x14ac:dyDescent="0.2">
      <c r="A9" s="154" t="s">
        <v>57</v>
      </c>
      <c r="B9" s="169" t="s">
        <v>10</v>
      </c>
      <c r="C9" s="210">
        <v>23.931818181818183</v>
      </c>
      <c r="D9" s="210">
        <v>25.066605263157893</v>
      </c>
      <c r="E9" s="210">
        <v>29.304512195121948</v>
      </c>
      <c r="F9" s="155">
        <v>26.870625392810243</v>
      </c>
      <c r="G9" s="100">
        <v>26.871923076923078</v>
      </c>
      <c r="H9" s="100">
        <v>27.993846153846157</v>
      </c>
      <c r="I9" s="100">
        <v>25.75</v>
      </c>
      <c r="J9" s="100">
        <v>21.249829268292682</v>
      </c>
      <c r="K9" s="100">
        <v>22.999658536585365</v>
      </c>
      <c r="L9" s="100">
        <v>19.5</v>
      </c>
      <c r="M9" s="100">
        <v>19.929128205128208</v>
      </c>
      <c r="N9" s="100">
        <v>21</v>
      </c>
      <c r="O9" s="100">
        <v>31.961358974358976</v>
      </c>
      <c r="P9" s="96">
        <v>29.922974358974365</v>
      </c>
      <c r="Q9" s="100">
        <v>33.999743589743588</v>
      </c>
      <c r="R9" s="100">
        <v>29.418749999999999</v>
      </c>
      <c r="S9" s="100">
        <v>26.640997399690594</v>
      </c>
      <c r="T9" s="100">
        <v>27.000076923076925</v>
      </c>
      <c r="U9" s="100">
        <v>23.861842105263158</v>
      </c>
      <c r="V9" s="100">
        <v>29.06107317073171</v>
      </c>
      <c r="W9" s="155">
        <v>25.878174926369947</v>
      </c>
      <c r="X9" s="100">
        <v>27.482950745217721</v>
      </c>
      <c r="Y9" s="100">
        <v>27.710514312755489</v>
      </c>
      <c r="Z9" s="100">
        <v>27.89502460603476</v>
      </c>
      <c r="AA9" s="100">
        <v>28.54742622028062</v>
      </c>
      <c r="AB9" s="96">
        <v>29.150776454501944</v>
      </c>
      <c r="AC9" s="211">
        <v>27.989502236579316</v>
      </c>
      <c r="AD9" s="157"/>
      <c r="AE9" s="158"/>
      <c r="AG9" s="212">
        <v>27.993846153846157</v>
      </c>
      <c r="AH9" s="212">
        <v>25.75</v>
      </c>
      <c r="AI9" s="212">
        <v>22.999658536585365</v>
      </c>
      <c r="AJ9" s="212">
        <v>19.5</v>
      </c>
      <c r="AK9" s="212">
        <v>19.929128205128208</v>
      </c>
      <c r="AL9" s="212">
        <v>21</v>
      </c>
      <c r="AM9" s="212">
        <v>29.922974358974365</v>
      </c>
      <c r="AN9" s="212">
        <v>33.999743589743588</v>
      </c>
      <c r="AO9" s="212">
        <v>29.418749999999999</v>
      </c>
      <c r="AP9" s="212">
        <v>27.000076923076925</v>
      </c>
      <c r="AQ9" s="212">
        <v>23.861842105263158</v>
      </c>
      <c r="AR9" s="212">
        <v>29.06107317073171</v>
      </c>
      <c r="AS9" s="212">
        <v>29.416820512820514</v>
      </c>
      <c r="AT9" s="212">
        <v>28.49977777777778</v>
      </c>
      <c r="AU9" s="212">
        <v>25.999731707317071</v>
      </c>
      <c r="AV9" s="212">
        <v>22.999736842105264</v>
      </c>
      <c r="AW9" s="212">
        <v>14.14723076923077</v>
      </c>
      <c r="AX9" s="212">
        <v>17.000250000000001</v>
      </c>
      <c r="AY9" s="212">
        <v>36</v>
      </c>
      <c r="AZ9" s="212">
        <v>38.999804878048785</v>
      </c>
      <c r="BA9" s="212">
        <v>32.911684210526317</v>
      </c>
      <c r="BB9" s="212">
        <v>29.000461538461543</v>
      </c>
      <c r="BC9" s="212">
        <v>24.909499999999998</v>
      </c>
      <c r="BD9" s="212">
        <v>30.096282051282053</v>
      </c>
      <c r="BE9" s="212">
        <v>28.877487179487179</v>
      </c>
      <c r="BF9" s="212">
        <v>28.210333333333331</v>
      </c>
      <c r="BG9" s="212">
        <v>26.190025641025645</v>
      </c>
      <c r="BH9" s="212">
        <v>23.770263157894739</v>
      </c>
      <c r="BI9" s="212">
        <v>16.537878048780485</v>
      </c>
      <c r="BJ9" s="212">
        <v>18.899999999999999</v>
      </c>
      <c r="BK9" s="212">
        <v>34.466230769230776</v>
      </c>
      <c r="BL9" s="212">
        <v>37.020000000000003</v>
      </c>
      <c r="BM9" s="212">
        <v>32.008421052631583</v>
      </c>
      <c r="BN9" s="212">
        <v>28.860219512195119</v>
      </c>
      <c r="BO9" s="212">
        <v>25.489842105263158</v>
      </c>
      <c r="BP9" s="212">
        <v>29.808487179487184</v>
      </c>
      <c r="BQ9" s="212">
        <v>29.121682926829266</v>
      </c>
      <c r="BR9" s="212">
        <v>28.509888888888892</v>
      </c>
      <c r="BS9" s="212">
        <v>26.669692307692312</v>
      </c>
      <c r="BT9" s="212">
        <v>24.45</v>
      </c>
      <c r="BU9" s="212">
        <v>17.841097560975605</v>
      </c>
      <c r="BV9" s="212">
        <v>20.010000000000002</v>
      </c>
      <c r="BW9" s="212">
        <v>34.211512195121948</v>
      </c>
      <c r="BX9" s="212">
        <v>36.520000000000003</v>
      </c>
      <c r="BY9" s="212">
        <v>31.965</v>
      </c>
      <c r="BZ9" s="212">
        <v>29.089682926829269</v>
      </c>
      <c r="CA9" s="212">
        <v>26.006947368421052</v>
      </c>
      <c r="CB9" s="212">
        <v>29.933435897435899</v>
      </c>
      <c r="CC9" s="212">
        <v>29.31226829268293</v>
      </c>
      <c r="CD9" s="212">
        <v>28.759777777777781</v>
      </c>
      <c r="CE9" s="212">
        <v>27.08038461538462</v>
      </c>
      <c r="CF9" s="212">
        <v>25.070250000000001</v>
      </c>
      <c r="CG9" s="212">
        <v>19.023512820512821</v>
      </c>
      <c r="CH9" s="212">
        <v>21.019842105263162</v>
      </c>
      <c r="CI9" s="212">
        <v>33.934926829268292</v>
      </c>
      <c r="CJ9" s="212">
        <v>36.040410256410262</v>
      </c>
      <c r="CK9" s="212">
        <v>31.872736842105269</v>
      </c>
      <c r="CL9" s="212">
        <v>29.270390243902437</v>
      </c>
      <c r="CM9" s="212">
        <v>26.455263157894738</v>
      </c>
      <c r="CN9" s="212">
        <v>30.028073170731709</v>
      </c>
      <c r="CO9" s="212">
        <v>29.434205128205132</v>
      </c>
      <c r="CP9" s="212">
        <v>28.95</v>
      </c>
      <c r="CQ9" s="212">
        <v>27.429871794871794</v>
      </c>
      <c r="CR9" s="212">
        <v>25.59975</v>
      </c>
      <c r="CS9" s="212">
        <v>20.108000000000001</v>
      </c>
      <c r="CT9" s="212">
        <v>21.93</v>
      </c>
      <c r="CU9" s="212">
        <v>33.646390243902438</v>
      </c>
      <c r="CV9" s="212">
        <v>35.569846153846157</v>
      </c>
      <c r="CW9" s="212">
        <v>31.78425</v>
      </c>
      <c r="CX9" s="212">
        <v>29.429948717948722</v>
      </c>
      <c r="CY9" s="212">
        <v>26.862631578947369</v>
      </c>
      <c r="CZ9" s="212">
        <v>30.103341463414637</v>
      </c>
      <c r="DA9" s="212">
        <v>29.597538461538463</v>
      </c>
      <c r="DB9" s="212">
        <v>29.160459459459464</v>
      </c>
      <c r="DC9" s="212">
        <v>27.750439024390243</v>
      </c>
      <c r="DD9" s="212">
        <v>26.050263157894737</v>
      </c>
      <c r="DE9" s="212">
        <v>20.933666666666667</v>
      </c>
      <c r="DF9" s="212">
        <v>22.649750000000001</v>
      </c>
      <c r="DG9" s="212">
        <v>33.502051282051291</v>
      </c>
      <c r="DH9" s="212">
        <v>35.30980487804878</v>
      </c>
      <c r="DI9" s="212">
        <v>31.781947368421054</v>
      </c>
      <c r="DJ9" s="212">
        <v>29.609769230769235</v>
      </c>
      <c r="DK9" s="212">
        <v>27.221750000000004</v>
      </c>
      <c r="DL9" s="212">
        <v>30.229666666666667</v>
      </c>
      <c r="DM9" s="212">
        <v>29.749538461538464</v>
      </c>
      <c r="DN9" s="212">
        <v>29.369888888888887</v>
      </c>
      <c r="DO9" s="212">
        <v>28.059634146341466</v>
      </c>
      <c r="DP9" s="212">
        <v>26.49</v>
      </c>
      <c r="DQ9" s="212">
        <v>21.741365853658536</v>
      </c>
      <c r="DR9" s="212">
        <v>23.340105263157898</v>
      </c>
      <c r="DS9" s="212">
        <v>33.390743589743593</v>
      </c>
      <c r="DT9" s="212">
        <v>35.080365853658535</v>
      </c>
      <c r="DU9" s="212">
        <v>31.793684210526315</v>
      </c>
      <c r="DV9" s="212">
        <v>29.799615384615386</v>
      </c>
      <c r="DW9" s="212">
        <v>27.575749999999999</v>
      </c>
      <c r="DX9" s="212">
        <v>30.365153846153849</v>
      </c>
      <c r="DY9" s="212">
        <v>29.928731707317073</v>
      </c>
      <c r="DZ9" s="212">
        <v>29.580333333333332</v>
      </c>
      <c r="EA9" s="212">
        <v>28.3704358974359</v>
      </c>
      <c r="EB9" s="212">
        <v>26.91</v>
      </c>
      <c r="EC9" s="212">
        <v>22.495560975609756</v>
      </c>
      <c r="ED9" s="212">
        <v>23.989736842105266</v>
      </c>
      <c r="EE9" s="212">
        <v>33.31033333333334</v>
      </c>
      <c r="EF9" s="212">
        <v>34.890243902439025</v>
      </c>
      <c r="EG9" s="212">
        <v>31.82605263157895</v>
      </c>
      <c r="EH9" s="212">
        <v>30.000317073170731</v>
      </c>
      <c r="EI9" s="212">
        <v>27.913526315789476</v>
      </c>
      <c r="EJ9" s="212">
        <v>30.501230769230773</v>
      </c>
    </row>
    <row r="10" spans="1:140" ht="13.7" customHeight="1" x14ac:dyDescent="0.2">
      <c r="A10" s="159" t="s">
        <v>58</v>
      </c>
      <c r="B10" s="160" t="s">
        <v>11</v>
      </c>
      <c r="C10" s="212">
        <v>24</v>
      </c>
      <c r="D10" s="212">
        <v>24.809842105263158</v>
      </c>
      <c r="E10" s="212">
        <v>28.50958536585366</v>
      </c>
      <c r="F10" s="161">
        <v>26.407581896402178</v>
      </c>
      <c r="G10" s="96">
        <v>26.35898717948718</v>
      </c>
      <c r="H10" s="96">
        <v>27.467641025641029</v>
      </c>
      <c r="I10" s="96">
        <v>25.250333333333334</v>
      </c>
      <c r="J10" s="96">
        <v>22.000229139922979</v>
      </c>
      <c r="K10" s="96">
        <v>23.500195121951219</v>
      </c>
      <c r="L10" s="96">
        <v>20.500263157894739</v>
      </c>
      <c r="M10" s="96">
        <v>21.409871794871794</v>
      </c>
      <c r="N10" s="96">
        <v>22.5</v>
      </c>
      <c r="O10" s="96">
        <v>33.442410256410255</v>
      </c>
      <c r="P10" s="96">
        <v>31.38446153846154</v>
      </c>
      <c r="Q10" s="96">
        <v>35.500358974358974</v>
      </c>
      <c r="R10" s="96">
        <v>30.862500000000001</v>
      </c>
      <c r="S10" s="96">
        <v>26.440613179289688</v>
      </c>
      <c r="T10" s="96">
        <v>28.5</v>
      </c>
      <c r="U10" s="96">
        <v>22.809473684210531</v>
      </c>
      <c r="V10" s="96">
        <v>28.012365853658537</v>
      </c>
      <c r="W10" s="161">
        <v>26.488181101982715</v>
      </c>
      <c r="X10" s="96">
        <v>29.06528948251141</v>
      </c>
      <c r="Y10" s="96">
        <v>29.040094259325762</v>
      </c>
      <c r="Z10" s="96">
        <v>29.467280373135569</v>
      </c>
      <c r="AA10" s="96">
        <v>30.913637679826071</v>
      </c>
      <c r="AB10" s="96">
        <v>33.350524749373093</v>
      </c>
      <c r="AC10" s="213">
        <v>30.046314055746283</v>
      </c>
      <c r="AD10" s="157"/>
      <c r="AE10" s="158"/>
      <c r="AG10" s="212">
        <v>27.467641025641029</v>
      </c>
      <c r="AH10" s="212">
        <v>25.250333333333334</v>
      </c>
      <c r="AI10" s="212">
        <v>23.500195121951219</v>
      </c>
      <c r="AJ10" s="212">
        <v>20.500263157894739</v>
      </c>
      <c r="AK10" s="212">
        <v>21.409871794871794</v>
      </c>
      <c r="AL10" s="212">
        <v>22.5</v>
      </c>
      <c r="AM10" s="212">
        <v>31.38446153846154</v>
      </c>
      <c r="AN10" s="212">
        <v>35.500358974358974</v>
      </c>
      <c r="AO10" s="212">
        <v>30.862500000000001</v>
      </c>
      <c r="AP10" s="212">
        <v>28.5</v>
      </c>
      <c r="AQ10" s="212">
        <v>22.809473684210531</v>
      </c>
      <c r="AR10" s="212">
        <v>28.012365853658537</v>
      </c>
      <c r="AS10" s="212">
        <v>28.356076923076927</v>
      </c>
      <c r="AT10" s="212">
        <v>28.25022222222222</v>
      </c>
      <c r="AU10" s="212">
        <v>26.499975609756099</v>
      </c>
      <c r="AV10" s="212">
        <v>25.249736842105264</v>
      </c>
      <c r="AW10" s="212">
        <v>17.166487179487177</v>
      </c>
      <c r="AX10" s="212">
        <v>20.500250000000001</v>
      </c>
      <c r="AY10" s="212">
        <v>37.929128205128208</v>
      </c>
      <c r="AZ10" s="212">
        <v>40.849804878048786</v>
      </c>
      <c r="BA10" s="212">
        <v>34.615368421052636</v>
      </c>
      <c r="BB10" s="212">
        <v>30.749794871794876</v>
      </c>
      <c r="BC10" s="212">
        <v>26.728249999999999</v>
      </c>
      <c r="BD10" s="212">
        <v>31.926384615384617</v>
      </c>
      <c r="BE10" s="212">
        <v>28.313153846153845</v>
      </c>
      <c r="BF10" s="212">
        <v>28.289794871794872</v>
      </c>
      <c r="BG10" s="212">
        <v>26.88966666666667</v>
      </c>
      <c r="BH10" s="212">
        <v>25.889894736842106</v>
      </c>
      <c r="BI10" s="212">
        <v>19.29212195121951</v>
      </c>
      <c r="BJ10" s="212">
        <v>22.05</v>
      </c>
      <c r="BK10" s="212">
        <v>36.336153846153849</v>
      </c>
      <c r="BL10" s="212">
        <v>38.809658536585367</v>
      </c>
      <c r="BM10" s="212">
        <v>33.690105263157896</v>
      </c>
      <c r="BN10" s="212">
        <v>30.579853658536585</v>
      </c>
      <c r="BO10" s="212">
        <v>27.273157894736848</v>
      </c>
      <c r="BP10" s="212">
        <v>31.587333333333337</v>
      </c>
      <c r="BQ10" s="212">
        <v>28.714878048780488</v>
      </c>
      <c r="BR10" s="212">
        <v>28.700444444444447</v>
      </c>
      <c r="BS10" s="212">
        <v>27.43</v>
      </c>
      <c r="BT10" s="212">
        <v>26.530368421052636</v>
      </c>
      <c r="BU10" s="212">
        <v>20.492682926829268</v>
      </c>
      <c r="BV10" s="212">
        <v>23.029736842105265</v>
      </c>
      <c r="BW10" s="212">
        <v>36.058585365853659</v>
      </c>
      <c r="BX10" s="212">
        <v>38.300487179487178</v>
      </c>
      <c r="BY10" s="212">
        <v>33.637105263157899</v>
      </c>
      <c r="BZ10" s="212">
        <v>30.809634146341462</v>
      </c>
      <c r="CA10" s="212">
        <v>27.787894736842109</v>
      </c>
      <c r="CB10" s="212">
        <v>31.719974358974362</v>
      </c>
      <c r="CC10" s="212">
        <v>29.056585365853653</v>
      </c>
      <c r="CD10" s="212">
        <v>29.079888888888892</v>
      </c>
      <c r="CE10" s="212">
        <v>27.93</v>
      </c>
      <c r="CF10" s="212">
        <v>27.12</v>
      </c>
      <c r="CG10" s="212">
        <v>21.605410256410259</v>
      </c>
      <c r="CH10" s="212">
        <v>23.950263157894739</v>
      </c>
      <c r="CI10" s="212">
        <v>35.805048780487802</v>
      </c>
      <c r="CJ10" s="212">
        <v>37.889846153846158</v>
      </c>
      <c r="CK10" s="212">
        <v>33.628526315789479</v>
      </c>
      <c r="CL10" s="212">
        <v>31.079902439024394</v>
      </c>
      <c r="CM10" s="212">
        <v>28.314578947368425</v>
      </c>
      <c r="CN10" s="212">
        <v>31.911073170731711</v>
      </c>
      <c r="CO10" s="212">
        <v>29.315692307692313</v>
      </c>
      <c r="CP10" s="212">
        <v>29.420222222222222</v>
      </c>
      <c r="CQ10" s="212">
        <v>28.410384615384615</v>
      </c>
      <c r="CR10" s="212">
        <v>27.719750000000005</v>
      </c>
      <c r="CS10" s="212">
        <v>22.713358974358975</v>
      </c>
      <c r="CT10" s="212">
        <v>24.910368421052631</v>
      </c>
      <c r="CU10" s="212">
        <v>35.780243902439025</v>
      </c>
      <c r="CV10" s="212">
        <v>37.749897435897438</v>
      </c>
      <c r="CW10" s="212">
        <v>33.899000000000001</v>
      </c>
      <c r="CX10" s="212">
        <v>31.61017948717949</v>
      </c>
      <c r="CY10" s="212">
        <v>29.105526315789476</v>
      </c>
      <c r="CZ10" s="212">
        <v>32.46409756097561</v>
      </c>
      <c r="DA10" s="212">
        <v>30.265051282051289</v>
      </c>
      <c r="DB10" s="212">
        <v>30.360351351351351</v>
      </c>
      <c r="DC10" s="212">
        <v>29.419853658536585</v>
      </c>
      <c r="DD10" s="212">
        <v>28.77</v>
      </c>
      <c r="DE10" s="212">
        <v>24.047923076923077</v>
      </c>
      <c r="DF10" s="212">
        <v>26.130499999999998</v>
      </c>
      <c r="DG10" s="212">
        <v>36.479102564102568</v>
      </c>
      <c r="DH10" s="212">
        <v>38.350097560975613</v>
      </c>
      <c r="DI10" s="212">
        <v>34.718789473684218</v>
      </c>
      <c r="DJ10" s="212">
        <v>32.540256410256411</v>
      </c>
      <c r="DK10" s="212">
        <v>30.19725</v>
      </c>
      <c r="DL10" s="212">
        <v>33.400384615384624</v>
      </c>
      <c r="DM10" s="212">
        <v>31.36315384615385</v>
      </c>
      <c r="DN10" s="212">
        <v>31.43033333333333</v>
      </c>
      <c r="DO10" s="212">
        <v>30.549780487804878</v>
      </c>
      <c r="DP10" s="212">
        <v>29.929842105263159</v>
      </c>
      <c r="DQ10" s="212">
        <v>25.46770731707317</v>
      </c>
      <c r="DR10" s="212">
        <v>27.430263157894739</v>
      </c>
      <c r="DS10" s="212">
        <v>37.296820512820517</v>
      </c>
      <c r="DT10" s="212">
        <v>39.050317073170731</v>
      </c>
      <c r="DU10" s="212">
        <v>35.627473684210528</v>
      </c>
      <c r="DV10" s="212">
        <v>33.540179487179493</v>
      </c>
      <c r="DW10" s="212">
        <v>31.33775</v>
      </c>
      <c r="DX10" s="212">
        <v>34.385538461538466</v>
      </c>
      <c r="DY10" s="212">
        <v>32.445609756097561</v>
      </c>
      <c r="DZ10" s="212">
        <v>32.510111111111115</v>
      </c>
      <c r="EA10" s="212">
        <v>31.670205128205133</v>
      </c>
      <c r="EB10" s="212">
        <v>31.090368421052634</v>
      </c>
      <c r="EC10" s="212">
        <v>26.868195121951217</v>
      </c>
      <c r="ED10" s="212">
        <v>28.72984210526316</v>
      </c>
      <c r="EE10" s="212">
        <v>38.114000000000004</v>
      </c>
      <c r="EF10" s="212">
        <v>39.769951219512194</v>
      </c>
      <c r="EG10" s="212">
        <v>36.535368421052631</v>
      </c>
      <c r="EH10" s="212">
        <v>34.539975609756098</v>
      </c>
      <c r="EI10" s="212">
        <v>32.470263157894735</v>
      </c>
      <c r="EJ10" s="212">
        <v>35.363000000000007</v>
      </c>
    </row>
    <row r="11" spans="1:140" ht="13.7" customHeight="1" x14ac:dyDescent="0.2">
      <c r="A11" s="159" t="s">
        <v>60</v>
      </c>
      <c r="B11" s="136"/>
      <c r="C11" s="212">
        <v>23.710909090909087</v>
      </c>
      <c r="D11" s="212">
        <v>24.827342105263156</v>
      </c>
      <c r="E11" s="212">
        <v>29.047853658536585</v>
      </c>
      <c r="F11" s="161">
        <v>26.625684690992777</v>
      </c>
      <c r="G11" s="96">
        <v>28.386217948717952</v>
      </c>
      <c r="H11" s="96">
        <v>28.772435897435901</v>
      </c>
      <c r="I11" s="96">
        <v>28</v>
      </c>
      <c r="J11" s="96">
        <v>24.374933247753532</v>
      </c>
      <c r="K11" s="96">
        <v>26.500024390243905</v>
      </c>
      <c r="L11" s="96">
        <v>22.249842105263163</v>
      </c>
      <c r="M11" s="96">
        <v>24</v>
      </c>
      <c r="N11" s="96">
        <v>26.499750000000002</v>
      </c>
      <c r="O11" s="96">
        <v>32.153717948717947</v>
      </c>
      <c r="P11" s="96">
        <v>31.307435897435898</v>
      </c>
      <c r="Q11" s="96">
        <v>33</v>
      </c>
      <c r="R11" s="96">
        <v>31.359500000000001</v>
      </c>
      <c r="S11" s="96">
        <v>27.965945250869513</v>
      </c>
      <c r="T11" s="96">
        <v>26.749948717948723</v>
      </c>
      <c r="U11" s="96">
        <v>27.690789473684212</v>
      </c>
      <c r="V11" s="96">
        <v>29.457097560975612</v>
      </c>
      <c r="W11" s="161">
        <v>27.985680139741287</v>
      </c>
      <c r="X11" s="96">
        <v>28.40029415675335</v>
      </c>
      <c r="Y11" s="96">
        <v>28.370352721811507</v>
      </c>
      <c r="Z11" s="96">
        <v>28.708099694383741</v>
      </c>
      <c r="AA11" s="96">
        <v>29.384188089604287</v>
      </c>
      <c r="AB11" s="96">
        <v>30.000059886541944</v>
      </c>
      <c r="AC11" s="213">
        <v>28.953980926195115</v>
      </c>
      <c r="AD11" s="157"/>
      <c r="AE11" s="158"/>
      <c r="AG11" s="212">
        <v>28.772435897435901</v>
      </c>
      <c r="AH11" s="212">
        <v>28</v>
      </c>
      <c r="AI11" s="212">
        <v>26.500024390243905</v>
      </c>
      <c r="AJ11" s="212">
        <v>22.249842105263163</v>
      </c>
      <c r="AK11" s="212">
        <v>24</v>
      </c>
      <c r="AL11" s="212">
        <v>26.499750000000002</v>
      </c>
      <c r="AM11" s="212">
        <v>31.307435897435898</v>
      </c>
      <c r="AN11" s="212">
        <v>33</v>
      </c>
      <c r="AO11" s="212">
        <v>31.359500000000001</v>
      </c>
      <c r="AP11" s="212">
        <v>26.749948717948723</v>
      </c>
      <c r="AQ11" s="212">
        <v>27.690789473684212</v>
      </c>
      <c r="AR11" s="212">
        <v>29.457097560975612</v>
      </c>
      <c r="AS11" s="212">
        <v>28.560615384615385</v>
      </c>
      <c r="AT11" s="212">
        <v>27.00011111111111</v>
      </c>
      <c r="AU11" s="212">
        <v>26.000024390243901</v>
      </c>
      <c r="AV11" s="212">
        <v>25.000368421052631</v>
      </c>
      <c r="AW11" s="212">
        <v>25.686076923076925</v>
      </c>
      <c r="AX11" s="212">
        <v>27.75</v>
      </c>
      <c r="AY11" s="212">
        <v>31.407358974358974</v>
      </c>
      <c r="AZ11" s="212">
        <v>33.25</v>
      </c>
      <c r="BA11" s="212">
        <v>31.249736842105271</v>
      </c>
      <c r="BB11" s="212">
        <v>28.000179487179487</v>
      </c>
      <c r="BC11" s="212">
        <v>27.103249999999999</v>
      </c>
      <c r="BD11" s="212">
        <v>29.698384615384619</v>
      </c>
      <c r="BE11" s="212">
        <v>28.342538461538467</v>
      </c>
      <c r="BF11" s="212">
        <v>27.199948717948715</v>
      </c>
      <c r="BG11" s="212">
        <v>26.400076923076924</v>
      </c>
      <c r="BH11" s="212">
        <v>25.610526315789475</v>
      </c>
      <c r="BI11" s="212">
        <v>26.14748780487805</v>
      </c>
      <c r="BJ11" s="212">
        <v>27.91026315789474</v>
      </c>
      <c r="BK11" s="212">
        <v>30.444025641025643</v>
      </c>
      <c r="BL11" s="212">
        <v>32.65017073170732</v>
      </c>
      <c r="BM11" s="212">
        <v>30.791157894736845</v>
      </c>
      <c r="BN11" s="212">
        <v>28.2099756097561</v>
      </c>
      <c r="BO11" s="212">
        <v>27.449210526315795</v>
      </c>
      <c r="BP11" s="212">
        <v>29.615589743589744</v>
      </c>
      <c r="BQ11" s="212">
        <v>28.621536585365853</v>
      </c>
      <c r="BR11" s="212">
        <v>27.620222222222221</v>
      </c>
      <c r="BS11" s="212">
        <v>26.90005128205128</v>
      </c>
      <c r="BT11" s="212">
        <v>26.180526315789475</v>
      </c>
      <c r="BU11" s="212">
        <v>26.644829268292685</v>
      </c>
      <c r="BV11" s="212">
        <v>28.270263157894739</v>
      </c>
      <c r="BW11" s="212">
        <v>30.377878048780488</v>
      </c>
      <c r="BX11" s="212">
        <v>32.680282051282049</v>
      </c>
      <c r="BY11" s="212">
        <v>30.904842105263164</v>
      </c>
      <c r="BZ11" s="212">
        <v>28.559853658536582</v>
      </c>
      <c r="CA11" s="212">
        <v>27.839105263157897</v>
      </c>
      <c r="CB11" s="212">
        <v>29.819461538461539</v>
      </c>
      <c r="CC11" s="212">
        <v>28.912829268292683</v>
      </c>
      <c r="CD11" s="212">
        <v>28.040111111111109</v>
      </c>
      <c r="CE11" s="212">
        <v>27.390641025641028</v>
      </c>
      <c r="CF11" s="212">
        <v>26.730250000000002</v>
      </c>
      <c r="CG11" s="212">
        <v>27.121923076923078</v>
      </c>
      <c r="CH11" s="212">
        <v>28.630157894736843</v>
      </c>
      <c r="CI11" s="212">
        <v>30.322707317073167</v>
      </c>
      <c r="CJ11" s="212">
        <v>32.730487179487177</v>
      </c>
      <c r="CK11" s="212">
        <v>30.997105263157898</v>
      </c>
      <c r="CL11" s="212">
        <v>28.879829268292681</v>
      </c>
      <c r="CM11" s="212">
        <v>28.206315789473685</v>
      </c>
      <c r="CN11" s="212">
        <v>30.016487804878047</v>
      </c>
      <c r="CO11" s="212">
        <v>29.131128205128206</v>
      </c>
      <c r="CP11" s="212">
        <v>28.389777777777777</v>
      </c>
      <c r="CQ11" s="212">
        <v>27.800256410256413</v>
      </c>
      <c r="CR11" s="212">
        <v>27.200249999999997</v>
      </c>
      <c r="CS11" s="212">
        <v>27.543820512820513</v>
      </c>
      <c r="CT11" s="212">
        <v>28.940421052631581</v>
      </c>
      <c r="CU11" s="212">
        <v>30.234780487804876</v>
      </c>
      <c r="CV11" s="212">
        <v>32.749974358974356</v>
      </c>
      <c r="CW11" s="212">
        <v>31.095750000000002</v>
      </c>
      <c r="CX11" s="212">
        <v>29.17005128205129</v>
      </c>
      <c r="CY11" s="212">
        <v>28.544210526315791</v>
      </c>
      <c r="CZ11" s="212">
        <v>30.187780487804879</v>
      </c>
      <c r="DA11" s="212">
        <v>29.360794871794873</v>
      </c>
      <c r="DB11" s="212">
        <v>28.720027027027026</v>
      </c>
      <c r="DC11" s="212">
        <v>28.159560975609754</v>
      </c>
      <c r="DD11" s="212">
        <v>27.610263157894739</v>
      </c>
      <c r="DE11" s="212">
        <v>27.918153846153849</v>
      </c>
      <c r="DF11" s="212">
        <v>29.220250000000004</v>
      </c>
      <c r="DG11" s="212">
        <v>30.229666666666667</v>
      </c>
      <c r="DH11" s="212">
        <v>32.840487804878045</v>
      </c>
      <c r="DI11" s="212">
        <v>31.2</v>
      </c>
      <c r="DJ11" s="212">
        <v>29.450128205128205</v>
      </c>
      <c r="DK11" s="212">
        <v>28.861500000000003</v>
      </c>
      <c r="DL11" s="212">
        <v>30.375846153846155</v>
      </c>
      <c r="DM11" s="212">
        <v>29.598256410256411</v>
      </c>
      <c r="DN11" s="212">
        <v>29.030111111111111</v>
      </c>
      <c r="DO11" s="212">
        <v>28.519756097560975</v>
      </c>
      <c r="DP11" s="212">
        <v>28.010631578947368</v>
      </c>
      <c r="DQ11" s="212">
        <v>28.288804878048776</v>
      </c>
      <c r="DR11" s="212">
        <v>29.51052631578948</v>
      </c>
      <c r="DS11" s="212">
        <v>30.259512820512821</v>
      </c>
      <c r="DT11" s="212">
        <v>32.9400487804878</v>
      </c>
      <c r="DU11" s="212">
        <v>31.330263157894741</v>
      </c>
      <c r="DV11" s="212">
        <v>29.730153846153847</v>
      </c>
      <c r="DW11" s="212">
        <v>29.16825</v>
      </c>
      <c r="DX11" s="212">
        <v>30.567487179487181</v>
      </c>
      <c r="DY11" s="212">
        <v>29.837878048780489</v>
      </c>
      <c r="DZ11" s="212">
        <v>29.339888888888886</v>
      </c>
      <c r="EA11" s="212">
        <v>28.869897435897435</v>
      </c>
      <c r="EB11" s="212">
        <v>28.400631578947372</v>
      </c>
      <c r="EC11" s="212">
        <v>28.642219512195123</v>
      </c>
      <c r="ED11" s="212">
        <v>29.790105263157901</v>
      </c>
      <c r="EE11" s="212">
        <v>30.298999999999999</v>
      </c>
      <c r="EF11" s="212">
        <v>33.050512195121946</v>
      </c>
      <c r="EG11" s="212">
        <v>31.47</v>
      </c>
      <c r="EH11" s="212">
        <v>30.000195121951219</v>
      </c>
      <c r="EI11" s="212">
        <v>29.455263157894741</v>
      </c>
      <c r="EJ11" s="212">
        <v>30.771000000000004</v>
      </c>
    </row>
    <row r="12" spans="1:140" ht="13.7" customHeight="1" x14ac:dyDescent="0.2">
      <c r="A12" s="159" t="s">
        <v>62</v>
      </c>
      <c r="B12" s="136"/>
      <c r="C12" s="212">
        <v>25.493954545454546</v>
      </c>
      <c r="D12" s="212">
        <v>20.286183740716197</v>
      </c>
      <c r="E12" s="212">
        <v>24.156219512195122</v>
      </c>
      <c r="F12" s="161">
        <v>22.72114424172306</v>
      </c>
      <c r="G12" s="96">
        <v>26.001645299145302</v>
      </c>
      <c r="H12" s="96">
        <v>26.503179487179491</v>
      </c>
      <c r="I12" s="96">
        <v>25.50011111111111</v>
      </c>
      <c r="J12" s="96">
        <v>23.375018613607189</v>
      </c>
      <c r="K12" s="96">
        <v>24.500195121951219</v>
      </c>
      <c r="L12" s="96">
        <v>22.249842105263163</v>
      </c>
      <c r="M12" s="96">
        <v>24</v>
      </c>
      <c r="N12" s="96">
        <v>26.500499999999999</v>
      </c>
      <c r="O12" s="96">
        <v>32.158782051282053</v>
      </c>
      <c r="P12" s="96">
        <v>31.317564102564106</v>
      </c>
      <c r="Q12" s="96">
        <v>33</v>
      </c>
      <c r="R12" s="96">
        <v>28.734500000000001</v>
      </c>
      <c r="S12" s="96">
        <v>26.418647444126265</v>
      </c>
      <c r="T12" s="96">
        <v>26.499923076923078</v>
      </c>
      <c r="U12" s="96">
        <v>24.83526315789474</v>
      </c>
      <c r="V12" s="96">
        <v>27.920756097560979</v>
      </c>
      <c r="W12" s="161">
        <v>26.819493177387912</v>
      </c>
      <c r="X12" s="96">
        <v>17.593075340662438</v>
      </c>
      <c r="Y12" s="96">
        <v>16.886371375377909</v>
      </c>
      <c r="Z12" s="96">
        <v>16.873995405671643</v>
      </c>
      <c r="AA12" s="96">
        <v>20.804641427851454</v>
      </c>
      <c r="AB12" s="96">
        <v>22.509205699675398</v>
      </c>
      <c r="AC12" s="213">
        <v>20.474488436883039</v>
      </c>
      <c r="AD12" s="157"/>
      <c r="AE12" s="158"/>
      <c r="AG12" s="212">
        <v>26.503179487179491</v>
      </c>
      <c r="AH12" s="212">
        <v>25.50011111111111</v>
      </c>
      <c r="AI12" s="212">
        <v>24.500195121951219</v>
      </c>
      <c r="AJ12" s="212">
        <v>22.249842105263163</v>
      </c>
      <c r="AK12" s="212">
        <v>24</v>
      </c>
      <c r="AL12" s="212">
        <v>26.500499999999999</v>
      </c>
      <c r="AM12" s="212">
        <v>31.317564102564106</v>
      </c>
      <c r="AN12" s="212">
        <v>33</v>
      </c>
      <c r="AO12" s="212">
        <v>28.734500000000001</v>
      </c>
      <c r="AP12" s="212">
        <v>26.499923076923078</v>
      </c>
      <c r="AQ12" s="212">
        <v>24.83526315789474</v>
      </c>
      <c r="AR12" s="212">
        <v>27.920756097560979</v>
      </c>
      <c r="AS12" s="212">
        <v>16.679589743589744</v>
      </c>
      <c r="AT12" s="212">
        <v>16.50011111111111</v>
      </c>
      <c r="AU12" s="212">
        <v>16.000390243902437</v>
      </c>
      <c r="AV12" s="212">
        <v>15.000105263157895</v>
      </c>
      <c r="AW12" s="212">
        <v>15.295128205128206</v>
      </c>
      <c r="AX12" s="212">
        <v>17.000250000000001</v>
      </c>
      <c r="AY12" s="212">
        <v>21.016410256410254</v>
      </c>
      <c r="AZ12" s="212">
        <v>23.250341463414632</v>
      </c>
      <c r="BA12" s="212">
        <v>21.326157894736848</v>
      </c>
      <c r="BB12" s="212">
        <v>15.749743589743591</v>
      </c>
      <c r="BC12" s="212">
        <v>15.168749999999999</v>
      </c>
      <c r="BD12" s="212">
        <v>18.003641025641027</v>
      </c>
      <c r="BE12" s="212">
        <v>15.546743589743592</v>
      </c>
      <c r="BF12" s="212">
        <v>16.352717948717949</v>
      </c>
      <c r="BG12" s="212">
        <v>15.23894871794872</v>
      </c>
      <c r="BH12" s="212">
        <v>16.355631578947371</v>
      </c>
      <c r="BI12" s="212">
        <v>14.645</v>
      </c>
      <c r="BJ12" s="212">
        <v>15.776842105263164</v>
      </c>
      <c r="BK12" s="212">
        <v>17.296717948717948</v>
      </c>
      <c r="BL12" s="212">
        <v>21.895512195121945</v>
      </c>
      <c r="BM12" s="212">
        <v>20.492368421052632</v>
      </c>
      <c r="BN12" s="212">
        <v>16.5340243902439</v>
      </c>
      <c r="BO12" s="212">
        <v>14.546842105263163</v>
      </c>
      <c r="BP12" s="212">
        <v>17.403897435897434</v>
      </c>
      <c r="BQ12" s="212">
        <v>16.740195121951217</v>
      </c>
      <c r="BR12" s="212">
        <v>17.686444444444447</v>
      </c>
      <c r="BS12" s="212">
        <v>16.595794871794872</v>
      </c>
      <c r="BT12" s="212">
        <v>17.029052631578949</v>
      </c>
      <c r="BU12" s="212">
        <v>15.221951219512192</v>
      </c>
      <c r="BV12" s="212">
        <v>14.143421052631583</v>
      </c>
      <c r="BW12" s="212">
        <v>16.972170731707315</v>
      </c>
      <c r="BX12" s="212">
        <v>21.11269230769231</v>
      </c>
      <c r="BY12" s="212">
        <v>19.691842105263156</v>
      </c>
      <c r="BZ12" s="212">
        <v>15.613999999999999</v>
      </c>
      <c r="CA12" s="212">
        <v>14.495526315789476</v>
      </c>
      <c r="CB12" s="212">
        <v>17.345179487179486</v>
      </c>
      <c r="CC12" s="212">
        <v>16.891658536585368</v>
      </c>
      <c r="CD12" s="212">
        <v>17.829333333333334</v>
      </c>
      <c r="CE12" s="212">
        <v>16.745435897435897</v>
      </c>
      <c r="CF12" s="212">
        <v>17.204250000000002</v>
      </c>
      <c r="CG12" s="212">
        <v>15.332538461538462</v>
      </c>
      <c r="CH12" s="212">
        <v>14.293526315789478</v>
      </c>
      <c r="CI12" s="212">
        <v>17.123878048780487</v>
      </c>
      <c r="CJ12" s="212">
        <v>21.262333333333334</v>
      </c>
      <c r="CK12" s="212">
        <v>19.823789473684212</v>
      </c>
      <c r="CL12" s="212">
        <v>15.673975609756095</v>
      </c>
      <c r="CM12" s="212">
        <v>14.546947368421057</v>
      </c>
      <c r="CN12" s="212">
        <v>17.359121951219514</v>
      </c>
      <c r="CO12" s="212">
        <v>19.737153846153848</v>
      </c>
      <c r="CP12" s="212">
        <v>20.78522222222222</v>
      </c>
      <c r="CQ12" s="212">
        <v>19.681333333333335</v>
      </c>
      <c r="CR12" s="212">
        <v>20.185750000000002</v>
      </c>
      <c r="CS12" s="212">
        <v>18.099128205128206</v>
      </c>
      <c r="CT12" s="212">
        <v>19.55052631578948</v>
      </c>
      <c r="CU12" s="212">
        <v>25.274780487804875</v>
      </c>
      <c r="CV12" s="212">
        <v>30.274461538461541</v>
      </c>
      <c r="CW12" s="212">
        <v>26.770500000000002</v>
      </c>
      <c r="CX12" s="212">
        <v>21.035384615384615</v>
      </c>
      <c r="CY12" s="212">
        <v>18.746052631578952</v>
      </c>
      <c r="CZ12" s="212">
        <v>21.605170731707315</v>
      </c>
      <c r="DA12" s="212">
        <v>19.934179487179488</v>
      </c>
      <c r="DB12" s="212">
        <v>20.982324324324324</v>
      </c>
      <c r="DC12" s="212">
        <v>19.865195121951217</v>
      </c>
      <c r="DD12" s="212">
        <v>20.385000000000002</v>
      </c>
      <c r="DE12" s="212">
        <v>18.295948717948718</v>
      </c>
      <c r="DF12" s="212">
        <v>19.500250000000001</v>
      </c>
      <c r="DG12" s="212">
        <v>25.441589743589745</v>
      </c>
      <c r="DH12" s="212">
        <v>30.905146341463407</v>
      </c>
      <c r="DI12" s="212">
        <v>27.427789473684214</v>
      </c>
      <c r="DJ12" s="212">
        <v>21.231615384615385</v>
      </c>
      <c r="DK12" s="212">
        <v>18.959500000000002</v>
      </c>
      <c r="DL12" s="212">
        <v>21.842820512820513</v>
      </c>
      <c r="DM12" s="212">
        <v>20.122384615384618</v>
      </c>
      <c r="DN12" s="212">
        <v>21.183444444444447</v>
      </c>
      <c r="DO12" s="212">
        <v>20.06251219512195</v>
      </c>
      <c r="DP12" s="212">
        <v>20.590368421052634</v>
      </c>
      <c r="DQ12" s="212">
        <v>18.508951219512191</v>
      </c>
      <c r="DR12" s="212">
        <v>19.953157894736851</v>
      </c>
      <c r="DS12" s="212">
        <v>25.629641025641025</v>
      </c>
      <c r="DT12" s="212">
        <v>31.102658536585359</v>
      </c>
      <c r="DU12" s="212">
        <v>27.576210526315791</v>
      </c>
      <c r="DV12" s="212">
        <v>21.435564102564104</v>
      </c>
      <c r="DW12" s="212">
        <v>19.152750000000001</v>
      </c>
      <c r="DX12" s="212">
        <v>22.031025641025643</v>
      </c>
      <c r="DY12" s="212">
        <v>20.268170731707315</v>
      </c>
      <c r="DZ12" s="212">
        <v>21.43011111111111</v>
      </c>
      <c r="EA12" s="212">
        <v>20.326307692307694</v>
      </c>
      <c r="EB12" s="212">
        <v>20.835000000000001</v>
      </c>
      <c r="EC12" s="212">
        <v>18.744560975609755</v>
      </c>
      <c r="ED12" s="212">
        <v>20.245368421052639</v>
      </c>
      <c r="EE12" s="212">
        <v>25.864358974358975</v>
      </c>
      <c r="EF12" s="212">
        <v>31.353902439024388</v>
      </c>
      <c r="EG12" s="212">
        <v>27.732526315789478</v>
      </c>
      <c r="EH12" s="212">
        <v>21.683512195121946</v>
      </c>
      <c r="EI12" s="212">
        <v>19.361157894736849</v>
      </c>
      <c r="EJ12" s="212">
        <v>22.219230769230769</v>
      </c>
    </row>
    <row r="13" spans="1:140" ht="13.7" customHeight="1" x14ac:dyDescent="0.2">
      <c r="A13" s="159" t="s">
        <v>61</v>
      </c>
      <c r="B13" s="160" t="s">
        <v>8</v>
      </c>
      <c r="C13" s="212">
        <v>21.874545454545455</v>
      </c>
      <c r="D13" s="212">
        <v>21.520394736842107</v>
      </c>
      <c r="E13" s="212">
        <v>24.156219512195122</v>
      </c>
      <c r="F13" s="161">
        <v>22.776117021444364</v>
      </c>
      <c r="G13" s="96">
        <v>26.001645299145302</v>
      </c>
      <c r="H13" s="96">
        <v>26.503179487179491</v>
      </c>
      <c r="I13" s="96">
        <v>25.50011111111111</v>
      </c>
      <c r="J13" s="96">
        <v>24.500018613607189</v>
      </c>
      <c r="K13" s="96">
        <v>24.500195121951219</v>
      </c>
      <c r="L13" s="96">
        <v>24.499842105263159</v>
      </c>
      <c r="M13" s="96">
        <v>25.227769230769237</v>
      </c>
      <c r="N13" s="96">
        <v>26.75</v>
      </c>
      <c r="O13" s="96">
        <v>32.671384615384618</v>
      </c>
      <c r="P13" s="96">
        <v>31.842974358974359</v>
      </c>
      <c r="Q13" s="96">
        <v>33.499794871794876</v>
      </c>
      <c r="R13" s="96">
        <v>28.715750000000003</v>
      </c>
      <c r="S13" s="96">
        <v>26.41338428623153</v>
      </c>
      <c r="T13" s="96">
        <v>26.499923076923078</v>
      </c>
      <c r="U13" s="96">
        <v>24.819473684210529</v>
      </c>
      <c r="V13" s="96">
        <v>27.920756097560979</v>
      </c>
      <c r="W13" s="161">
        <v>27.205542897943833</v>
      </c>
      <c r="X13" s="96">
        <v>27.870337351997673</v>
      </c>
      <c r="Y13" s="96">
        <v>27.963788204566992</v>
      </c>
      <c r="Z13" s="96">
        <v>28.246702461483128</v>
      </c>
      <c r="AA13" s="96">
        <v>28.768800517756215</v>
      </c>
      <c r="AB13" s="96">
        <v>29.247763739618726</v>
      </c>
      <c r="AC13" s="213">
        <v>28.292248369564252</v>
      </c>
      <c r="AD13" s="157"/>
      <c r="AE13" s="158"/>
      <c r="AF13" s="158"/>
      <c r="AG13" s="212">
        <v>26.503179487179491</v>
      </c>
      <c r="AH13" s="212">
        <v>25.50011111111111</v>
      </c>
      <c r="AI13" s="212">
        <v>24.500195121951219</v>
      </c>
      <c r="AJ13" s="212">
        <v>24.499842105263159</v>
      </c>
      <c r="AK13" s="212">
        <v>25.227769230769237</v>
      </c>
      <c r="AL13" s="212">
        <v>26.75</v>
      </c>
      <c r="AM13" s="212">
        <v>31.842974358974359</v>
      </c>
      <c r="AN13" s="212">
        <v>33.499794871794876</v>
      </c>
      <c r="AO13" s="212">
        <v>28.715750000000003</v>
      </c>
      <c r="AP13" s="212">
        <v>26.499923076923078</v>
      </c>
      <c r="AQ13" s="212">
        <v>24.819473684210529</v>
      </c>
      <c r="AR13" s="212">
        <v>27.920756097560979</v>
      </c>
      <c r="AS13" s="212">
        <v>26.807435897435898</v>
      </c>
      <c r="AT13" s="212">
        <v>26.49988888888889</v>
      </c>
      <c r="AU13" s="212">
        <v>26.000048780487806</v>
      </c>
      <c r="AV13" s="212">
        <v>25.5</v>
      </c>
      <c r="AW13" s="212">
        <v>25.356076923076923</v>
      </c>
      <c r="AX13" s="212">
        <v>27.000500000000002</v>
      </c>
      <c r="AY13" s="212">
        <v>30.923102564102564</v>
      </c>
      <c r="AZ13" s="212">
        <v>35.5</v>
      </c>
      <c r="BA13" s="212">
        <v>31.720368421052633</v>
      </c>
      <c r="BB13" s="212">
        <v>25.750410256410259</v>
      </c>
      <c r="BC13" s="212">
        <v>25.016249999999999</v>
      </c>
      <c r="BD13" s="212">
        <v>28.131487179487181</v>
      </c>
      <c r="BE13" s="212">
        <v>27.261128205128205</v>
      </c>
      <c r="BF13" s="212">
        <v>26.95</v>
      </c>
      <c r="BG13" s="212">
        <v>26.54020512820513</v>
      </c>
      <c r="BH13" s="212">
        <v>26.13</v>
      </c>
      <c r="BI13" s="212">
        <v>25.997414634146342</v>
      </c>
      <c r="BJ13" s="212">
        <v>27.369578947368424</v>
      </c>
      <c r="BK13" s="212">
        <v>30.516282051282055</v>
      </c>
      <c r="BL13" s="212">
        <v>34.399975609756098</v>
      </c>
      <c r="BM13" s="212">
        <v>31.210368421052635</v>
      </c>
      <c r="BN13" s="212">
        <v>25.959682926829267</v>
      </c>
      <c r="BO13" s="212">
        <v>25.638157894736842</v>
      </c>
      <c r="BP13" s="212">
        <v>28.615179487179489</v>
      </c>
      <c r="BQ13" s="212">
        <v>27.585195121951219</v>
      </c>
      <c r="BR13" s="212">
        <v>27.260444444444445</v>
      </c>
      <c r="BS13" s="212">
        <v>26.890205128205132</v>
      </c>
      <c r="BT13" s="212">
        <v>26.52</v>
      </c>
      <c r="BU13" s="212">
        <v>26.396560975609756</v>
      </c>
      <c r="BV13" s="212">
        <v>27.649736842105263</v>
      </c>
      <c r="BW13" s="212">
        <v>30.457121951219506</v>
      </c>
      <c r="BX13" s="212">
        <v>34.020102564102565</v>
      </c>
      <c r="BY13" s="212">
        <v>31.090947368421059</v>
      </c>
      <c r="BZ13" s="212">
        <v>26.169487804878045</v>
      </c>
      <c r="CA13" s="212">
        <v>26.048578947368423</v>
      </c>
      <c r="CB13" s="212">
        <v>28.941025641025643</v>
      </c>
      <c r="CC13" s="212">
        <v>27.889463414634147</v>
      </c>
      <c r="CD13" s="212">
        <v>27.559666666666665</v>
      </c>
      <c r="CE13" s="212">
        <v>27.229871794871794</v>
      </c>
      <c r="CF13" s="212">
        <v>26.889749999999999</v>
      </c>
      <c r="CG13" s="212">
        <v>26.780333333333335</v>
      </c>
      <c r="CH13" s="212">
        <v>27.919631578947371</v>
      </c>
      <c r="CI13" s="212">
        <v>30.401634146341458</v>
      </c>
      <c r="CJ13" s="212">
        <v>33.700051282051284</v>
      </c>
      <c r="CK13" s="212">
        <v>30.994052631578953</v>
      </c>
      <c r="CL13" s="212">
        <v>26.369463414634147</v>
      </c>
      <c r="CM13" s="212">
        <v>26.437210526315795</v>
      </c>
      <c r="CN13" s="212">
        <v>29.282780487804878</v>
      </c>
      <c r="CO13" s="212">
        <v>28.174743589743592</v>
      </c>
      <c r="CP13" s="212">
        <v>27.849777777777778</v>
      </c>
      <c r="CQ13" s="212">
        <v>27.549666666666667</v>
      </c>
      <c r="CR13" s="212">
        <v>27.249749999999999</v>
      </c>
      <c r="CS13" s="212">
        <v>27.148615384615386</v>
      </c>
      <c r="CT13" s="212">
        <v>28.179473684210524</v>
      </c>
      <c r="CU13" s="212">
        <v>30.366487804878048</v>
      </c>
      <c r="CV13" s="212">
        <v>33.429820512820513</v>
      </c>
      <c r="CW13" s="212">
        <v>30.945250000000001</v>
      </c>
      <c r="CX13" s="212">
        <v>26.579974358974361</v>
      </c>
      <c r="CY13" s="212">
        <v>26.805789473684214</v>
      </c>
      <c r="CZ13" s="212">
        <v>29.597365853658538</v>
      </c>
      <c r="DA13" s="212">
        <v>28.437410256410256</v>
      </c>
      <c r="DB13" s="212">
        <v>28.11991891891892</v>
      </c>
      <c r="DC13" s="212">
        <v>27.840121951219512</v>
      </c>
      <c r="DD13" s="212">
        <v>27.559736842105263</v>
      </c>
      <c r="DE13" s="212">
        <v>27.463692307692309</v>
      </c>
      <c r="DF13" s="212">
        <v>28.43</v>
      </c>
      <c r="DG13" s="212">
        <v>30.362871794871793</v>
      </c>
      <c r="DH13" s="212">
        <v>33.290048780487801</v>
      </c>
      <c r="DI13" s="212">
        <v>30.935421052631582</v>
      </c>
      <c r="DJ13" s="212">
        <v>26.779641025641027</v>
      </c>
      <c r="DK13" s="212">
        <v>27.16825</v>
      </c>
      <c r="DL13" s="212">
        <v>29.844666666666669</v>
      </c>
      <c r="DM13" s="212">
        <v>28.699717948717954</v>
      </c>
      <c r="DN13" s="212">
        <v>28.38</v>
      </c>
      <c r="DO13" s="212">
        <v>28.119804878048782</v>
      </c>
      <c r="DP13" s="212">
        <v>27.859736842105264</v>
      </c>
      <c r="DQ13" s="212">
        <v>27.774317073170732</v>
      </c>
      <c r="DR13" s="212">
        <v>28.669736842105266</v>
      </c>
      <c r="DS13" s="212">
        <v>30.411000000000001</v>
      </c>
      <c r="DT13" s="212">
        <v>33.180121951219505</v>
      </c>
      <c r="DU13" s="212">
        <v>30.964052631578951</v>
      </c>
      <c r="DV13" s="212">
        <v>26.980051282051281</v>
      </c>
      <c r="DW13" s="212">
        <v>27.483250000000002</v>
      </c>
      <c r="DX13" s="212">
        <v>30.117256410256417</v>
      </c>
      <c r="DY13" s="212">
        <v>28.959756097560977</v>
      </c>
      <c r="DZ13" s="212">
        <v>28.630444444444446</v>
      </c>
      <c r="EA13" s="212">
        <v>28.40020512820513</v>
      </c>
      <c r="EB13" s="212">
        <v>28.159736842105264</v>
      </c>
      <c r="EC13" s="212">
        <v>28.079707317073172</v>
      </c>
      <c r="ED13" s="212">
        <v>28.909736842105264</v>
      </c>
      <c r="EE13" s="212">
        <v>30.459923076923076</v>
      </c>
      <c r="EF13" s="212">
        <v>33.090048780487805</v>
      </c>
      <c r="EG13" s="212">
        <v>30.99226315789474</v>
      </c>
      <c r="EH13" s="212">
        <v>27.179658536585364</v>
      </c>
      <c r="EI13" s="212">
        <v>27.752368421052633</v>
      </c>
      <c r="EJ13" s="212">
        <v>30.379717948717953</v>
      </c>
    </row>
    <row r="14" spans="1:140" ht="13.7" customHeight="1" x14ac:dyDescent="0.2">
      <c r="A14" s="159" t="s">
        <v>59</v>
      </c>
      <c r="B14" s="136"/>
      <c r="C14" s="212">
        <v>21.609090909090909</v>
      </c>
      <c r="D14" s="212">
        <v>19.697073684210526</v>
      </c>
      <c r="E14" s="212">
        <v>22.39980487804878</v>
      </c>
      <c r="F14" s="161">
        <v>21.180024423256263</v>
      </c>
      <c r="G14" s="96">
        <v>22.825482905982909</v>
      </c>
      <c r="H14" s="96">
        <v>22.900743589743591</v>
      </c>
      <c r="I14" s="96">
        <v>22.750222222222224</v>
      </c>
      <c r="J14" s="96">
        <v>22.499951219512198</v>
      </c>
      <c r="K14" s="96">
        <v>22.499902439024392</v>
      </c>
      <c r="L14" s="96">
        <v>22.5</v>
      </c>
      <c r="M14" s="96">
        <v>22.307435897435894</v>
      </c>
      <c r="N14" s="96">
        <v>23.25</v>
      </c>
      <c r="O14" s="96">
        <v>32.849602564102568</v>
      </c>
      <c r="P14" s="96">
        <v>31.698846153846155</v>
      </c>
      <c r="Q14" s="96">
        <v>34.000358974358974</v>
      </c>
      <c r="R14" s="96">
        <v>28.6875</v>
      </c>
      <c r="S14" s="96">
        <v>23.560366237670479</v>
      </c>
      <c r="T14" s="96">
        <v>25.000102564102569</v>
      </c>
      <c r="U14" s="96">
        <v>22.848947368421054</v>
      </c>
      <c r="V14" s="96">
        <v>22.832048780487803</v>
      </c>
      <c r="W14" s="161">
        <v>25.120728239931502</v>
      </c>
      <c r="X14" s="96">
        <v>26.287582756717054</v>
      </c>
      <c r="Y14" s="96">
        <v>26.314888769478646</v>
      </c>
      <c r="Z14" s="96">
        <v>26.669678368660044</v>
      </c>
      <c r="AA14" s="96">
        <v>27.180447117769759</v>
      </c>
      <c r="AB14" s="96">
        <v>27.678058863065406</v>
      </c>
      <c r="AC14" s="213">
        <v>26.656024789858389</v>
      </c>
      <c r="AD14" s="157"/>
      <c r="AE14" s="158"/>
      <c r="AG14" s="212">
        <v>22.900743589743591</v>
      </c>
      <c r="AH14" s="212">
        <v>22.750222222222224</v>
      </c>
      <c r="AI14" s="212">
        <v>22.499902439024392</v>
      </c>
      <c r="AJ14" s="212">
        <v>22.5</v>
      </c>
      <c r="AK14" s="212">
        <v>22.307435897435894</v>
      </c>
      <c r="AL14" s="212">
        <v>23.25</v>
      </c>
      <c r="AM14" s="212">
        <v>31.698846153846155</v>
      </c>
      <c r="AN14" s="212">
        <v>34.000358974358974</v>
      </c>
      <c r="AO14" s="212">
        <v>28.6875</v>
      </c>
      <c r="AP14" s="212">
        <v>25.000102564102569</v>
      </c>
      <c r="AQ14" s="212">
        <v>22.848947368421054</v>
      </c>
      <c r="AR14" s="212">
        <v>22.832048780487803</v>
      </c>
      <c r="AS14" s="212">
        <v>24.37215384615385</v>
      </c>
      <c r="AT14" s="212">
        <v>24.50011111111111</v>
      </c>
      <c r="AU14" s="212">
        <v>23.999829268292686</v>
      </c>
      <c r="AV14" s="212">
        <v>23.500263157894736</v>
      </c>
      <c r="AW14" s="212">
        <v>23.359051282051283</v>
      </c>
      <c r="AX14" s="212">
        <v>24.999750000000002</v>
      </c>
      <c r="AY14" s="212">
        <v>30.512435897435896</v>
      </c>
      <c r="AZ14" s="212">
        <v>34.999829268292679</v>
      </c>
      <c r="BA14" s="212">
        <v>31.263157894736842</v>
      </c>
      <c r="BB14" s="212">
        <v>26.500282051282053</v>
      </c>
      <c r="BC14" s="212">
        <v>23.324999999999999</v>
      </c>
      <c r="BD14" s="212">
        <v>23.845948717948719</v>
      </c>
      <c r="BE14" s="212">
        <v>24.88320512820513</v>
      </c>
      <c r="BF14" s="212">
        <v>25.009820512820511</v>
      </c>
      <c r="BG14" s="212">
        <v>24.600153846153848</v>
      </c>
      <c r="BH14" s="212">
        <v>24.190263157894737</v>
      </c>
      <c r="BI14" s="212">
        <v>24.073341463414636</v>
      </c>
      <c r="BJ14" s="212">
        <v>25.4401052631579</v>
      </c>
      <c r="BK14" s="212">
        <v>29.907897435897439</v>
      </c>
      <c r="BL14" s="212">
        <v>33.710073170731704</v>
      </c>
      <c r="BM14" s="212">
        <v>30.556684210526317</v>
      </c>
      <c r="BN14" s="212">
        <v>26.689658536585362</v>
      </c>
      <c r="BO14" s="212">
        <v>24.038</v>
      </c>
      <c r="BP14" s="212">
        <v>24.483384615384619</v>
      </c>
      <c r="BQ14" s="212">
        <v>25.236268292682929</v>
      </c>
      <c r="BR14" s="212">
        <v>25.35</v>
      </c>
      <c r="BS14" s="212">
        <v>24.980410256410259</v>
      </c>
      <c r="BT14" s="212">
        <v>24.610263157894735</v>
      </c>
      <c r="BU14" s="212">
        <v>24.504999999999999</v>
      </c>
      <c r="BV14" s="212">
        <v>25.74</v>
      </c>
      <c r="BW14" s="212">
        <v>29.75</v>
      </c>
      <c r="BX14" s="212">
        <v>33.249794871794876</v>
      </c>
      <c r="BY14" s="212">
        <v>30.342631578947373</v>
      </c>
      <c r="BZ14" s="212">
        <v>26.889829268292683</v>
      </c>
      <c r="CA14" s="212">
        <v>24.479210526315789</v>
      </c>
      <c r="CB14" s="212">
        <v>24.883307692307696</v>
      </c>
      <c r="CC14" s="212">
        <v>25.562268292682926</v>
      </c>
      <c r="CD14" s="212">
        <v>25.680333333333333</v>
      </c>
      <c r="CE14" s="212">
        <v>25.350282051282054</v>
      </c>
      <c r="CF14" s="212">
        <v>25.010249999999999</v>
      </c>
      <c r="CG14" s="212">
        <v>24.90905128205128</v>
      </c>
      <c r="CH14" s="212">
        <v>26.040105263157898</v>
      </c>
      <c r="CI14" s="212">
        <v>29.609756097560972</v>
      </c>
      <c r="CJ14" s="212">
        <v>32.839717948717947</v>
      </c>
      <c r="CK14" s="212">
        <v>30.160368421052635</v>
      </c>
      <c r="CL14" s="212">
        <v>27.079975609756097</v>
      </c>
      <c r="CM14" s="212">
        <v>24.900789473684213</v>
      </c>
      <c r="CN14" s="212">
        <v>25.268146341463414</v>
      </c>
      <c r="CO14" s="212">
        <v>25.882230769230773</v>
      </c>
      <c r="CP14" s="212">
        <v>25.989666666666665</v>
      </c>
      <c r="CQ14" s="212">
        <v>25.689794871794874</v>
      </c>
      <c r="CR14" s="212">
        <v>25.389749999999999</v>
      </c>
      <c r="CS14" s="212">
        <v>25.298794871794875</v>
      </c>
      <c r="CT14" s="212">
        <v>26.329842105263165</v>
      </c>
      <c r="CU14" s="212">
        <v>29.501024390243899</v>
      </c>
      <c r="CV14" s="212">
        <v>32.499641025641026</v>
      </c>
      <c r="CW14" s="212">
        <v>30.036750000000005</v>
      </c>
      <c r="CX14" s="212">
        <v>27.28028205128205</v>
      </c>
      <c r="CY14" s="212">
        <v>25.301157894736843</v>
      </c>
      <c r="CZ14" s="212">
        <v>25.635975609756095</v>
      </c>
      <c r="DA14" s="212">
        <v>26.166102564102566</v>
      </c>
      <c r="DB14" s="212">
        <v>26.280135135135133</v>
      </c>
      <c r="DC14" s="212">
        <v>25.999682926829269</v>
      </c>
      <c r="DD14" s="212">
        <v>25.720368421052633</v>
      </c>
      <c r="DE14" s="212">
        <v>25.635333333333335</v>
      </c>
      <c r="DF14" s="212">
        <v>26.589750000000002</v>
      </c>
      <c r="DG14" s="212">
        <v>29.448410256410259</v>
      </c>
      <c r="DH14" s="212">
        <v>32.310317073170729</v>
      </c>
      <c r="DI14" s="212">
        <v>29.974842105263161</v>
      </c>
      <c r="DJ14" s="212">
        <v>27.470410256410258</v>
      </c>
      <c r="DK14" s="212">
        <v>25.643999999999998</v>
      </c>
      <c r="DL14" s="212">
        <v>25.945923076923076</v>
      </c>
      <c r="DM14" s="212">
        <v>26.439846153846155</v>
      </c>
      <c r="DN14" s="212">
        <v>26.550222222222224</v>
      </c>
      <c r="DO14" s="212">
        <v>26.30021951219512</v>
      </c>
      <c r="DP14" s="212">
        <v>26.040105263157898</v>
      </c>
      <c r="DQ14" s="212">
        <v>25.965926829268295</v>
      </c>
      <c r="DR14" s="212">
        <v>26.850105263157893</v>
      </c>
      <c r="DS14" s="212">
        <v>29.443923076923078</v>
      </c>
      <c r="DT14" s="212">
        <v>32.150365853658535</v>
      </c>
      <c r="DU14" s="212">
        <v>29.950263157894739</v>
      </c>
      <c r="DV14" s="212">
        <v>27.670076923076927</v>
      </c>
      <c r="DW14" s="212">
        <v>25.97</v>
      </c>
      <c r="DX14" s="212">
        <v>26.260999999999999</v>
      </c>
      <c r="DY14" s="212">
        <v>26.718365853658536</v>
      </c>
      <c r="DZ14" s="212">
        <v>26.81988888888889</v>
      </c>
      <c r="EA14" s="212">
        <v>26.590410256410259</v>
      </c>
      <c r="EB14" s="212">
        <v>26.350368421052632</v>
      </c>
      <c r="EC14" s="212">
        <v>26.281902439024389</v>
      </c>
      <c r="ED14" s="212">
        <v>27.100263157894741</v>
      </c>
      <c r="EE14" s="212">
        <v>29.449974358974359</v>
      </c>
      <c r="EF14" s="212">
        <v>32.020219512195112</v>
      </c>
      <c r="EG14" s="212">
        <v>29.936947368421059</v>
      </c>
      <c r="EH14" s="212">
        <v>27.870073170731708</v>
      </c>
      <c r="EI14" s="212">
        <v>26.289473684210527</v>
      </c>
      <c r="EJ14" s="212">
        <v>26.556000000000001</v>
      </c>
    </row>
    <row r="15" spans="1:140" ht="13.7" customHeight="1" thickBot="1" x14ac:dyDescent="0.25">
      <c r="A15" s="164" t="s">
        <v>63</v>
      </c>
      <c r="B15" s="165" t="s">
        <v>7</v>
      </c>
      <c r="C15" s="214">
        <v>22.2</v>
      </c>
      <c r="D15" s="214">
        <v>20.279968421052629</v>
      </c>
      <c r="E15" s="214">
        <v>23.155902439024391</v>
      </c>
      <c r="F15" s="166">
        <v>21.843509655483469</v>
      </c>
      <c r="G15" s="108">
        <v>23.36855982905983</v>
      </c>
      <c r="H15" s="108">
        <v>23.496897435897438</v>
      </c>
      <c r="I15" s="108">
        <v>23.240222222222222</v>
      </c>
      <c r="J15" s="108">
        <v>23.132858793324775</v>
      </c>
      <c r="K15" s="108">
        <v>22.976243902439023</v>
      </c>
      <c r="L15" s="108">
        <v>23.289473684210527</v>
      </c>
      <c r="M15" s="108">
        <v>23.499743589743588</v>
      </c>
      <c r="N15" s="108">
        <v>25.125</v>
      </c>
      <c r="O15" s="108">
        <v>36.227807692307692</v>
      </c>
      <c r="P15" s="108">
        <v>34.480897435897433</v>
      </c>
      <c r="Q15" s="108">
        <v>37.974717948717952</v>
      </c>
      <c r="R15" s="108">
        <v>31.3125</v>
      </c>
      <c r="S15" s="108">
        <v>24.406753233929106</v>
      </c>
      <c r="T15" s="108">
        <v>25.99369230769231</v>
      </c>
      <c r="U15" s="108">
        <v>23.638421052631582</v>
      </c>
      <c r="V15" s="108">
        <v>23.588146341463414</v>
      </c>
      <c r="W15" s="166">
        <v>26.57468833014817</v>
      </c>
      <c r="X15" s="108">
        <v>27.58759976430035</v>
      </c>
      <c r="Y15" s="108">
        <v>27.554142979755841</v>
      </c>
      <c r="Z15" s="108">
        <v>27.945875457324824</v>
      </c>
      <c r="AA15" s="108">
        <v>28.410059151163004</v>
      </c>
      <c r="AB15" s="108">
        <v>28.838046878178261</v>
      </c>
      <c r="AC15" s="215">
        <v>27.910623646567949</v>
      </c>
      <c r="AD15" s="157"/>
      <c r="AE15" s="158"/>
      <c r="AG15" s="212">
        <v>23.496897435897438</v>
      </c>
      <c r="AH15" s="212">
        <v>23.240222222222222</v>
      </c>
      <c r="AI15" s="212">
        <v>22.976243902439023</v>
      </c>
      <c r="AJ15" s="212">
        <v>23.289473684210527</v>
      </c>
      <c r="AK15" s="212">
        <v>23.499743589743588</v>
      </c>
      <c r="AL15" s="212">
        <v>25.125</v>
      </c>
      <c r="AM15" s="212">
        <v>34.480897435897433</v>
      </c>
      <c r="AN15" s="212">
        <v>37.974717948717952</v>
      </c>
      <c r="AO15" s="212">
        <v>31.3125</v>
      </c>
      <c r="AP15" s="212">
        <v>25.99369230769231</v>
      </c>
      <c r="AQ15" s="212">
        <v>23.638421052631582</v>
      </c>
      <c r="AR15" s="212">
        <v>23.588146341463414</v>
      </c>
      <c r="AS15" s="212">
        <v>25.167025641025646</v>
      </c>
      <c r="AT15" s="212">
        <v>25.277888888888889</v>
      </c>
      <c r="AU15" s="212">
        <v>24.75592682926829</v>
      </c>
      <c r="AV15" s="212">
        <v>24.289736842105263</v>
      </c>
      <c r="AW15" s="212">
        <v>24.153923076923078</v>
      </c>
      <c r="AX15" s="212">
        <v>26.687250000000002</v>
      </c>
      <c r="AY15" s="212">
        <v>32.897051282051279</v>
      </c>
      <c r="AZ15" s="212">
        <v>38.024219512195117</v>
      </c>
      <c r="BA15" s="212">
        <v>33.631578947368425</v>
      </c>
      <c r="BB15" s="212">
        <v>27.398487179487184</v>
      </c>
      <c r="BC15" s="212">
        <v>23.984999999999999</v>
      </c>
      <c r="BD15" s="212">
        <v>24.442102564102566</v>
      </c>
      <c r="BE15" s="212">
        <v>25.757564102564103</v>
      </c>
      <c r="BF15" s="212">
        <v>25.827769230769231</v>
      </c>
      <c r="BG15" s="212">
        <v>25.474512820512825</v>
      </c>
      <c r="BH15" s="212">
        <v>25.058684210526316</v>
      </c>
      <c r="BI15" s="212">
        <v>24.905048780487803</v>
      </c>
      <c r="BJ15" s="212">
        <v>27.145368421052634</v>
      </c>
      <c r="BK15" s="212">
        <v>32.133538461538464</v>
      </c>
      <c r="BL15" s="212">
        <v>36.469829268292685</v>
      </c>
      <c r="BM15" s="212">
        <v>32.767210526315793</v>
      </c>
      <c r="BN15" s="212">
        <v>27.5969756097561</v>
      </c>
      <c r="BO15" s="212">
        <v>24.81957894736842</v>
      </c>
      <c r="BP15" s="212">
        <v>25.190820512820515</v>
      </c>
      <c r="BQ15" s="212">
        <v>26.113341463414635</v>
      </c>
      <c r="BR15" s="212">
        <v>26.252222222222223</v>
      </c>
      <c r="BS15" s="212">
        <v>25.902461538461541</v>
      </c>
      <c r="BT15" s="212">
        <v>25.526052631578949</v>
      </c>
      <c r="BU15" s="212">
        <v>25.382073170731704</v>
      </c>
      <c r="BV15" s="212">
        <v>27.374210526315792</v>
      </c>
      <c r="BW15" s="212">
        <v>31.715853658536581</v>
      </c>
      <c r="BX15" s="212">
        <v>35.888769230769235</v>
      </c>
      <c r="BY15" s="212">
        <v>32.395263157894739</v>
      </c>
      <c r="BZ15" s="212">
        <v>27.834951219512195</v>
      </c>
      <c r="CA15" s="212">
        <v>25.323947368421052</v>
      </c>
      <c r="CB15" s="212">
        <v>25.662282051282055</v>
      </c>
      <c r="CC15" s="212">
        <v>26.477146341463413</v>
      </c>
      <c r="CD15" s="212">
        <v>26.621444444444446</v>
      </c>
      <c r="CE15" s="212">
        <v>26.312076923076923</v>
      </c>
      <c r="CF15" s="212">
        <v>25.917749999999998</v>
      </c>
      <c r="CG15" s="212">
        <v>25.870846153846159</v>
      </c>
      <c r="CH15" s="212">
        <v>27.603263157894737</v>
      </c>
      <c r="CI15" s="212">
        <v>31.447073170731702</v>
      </c>
      <c r="CJ15" s="212">
        <v>35.256128205128206</v>
      </c>
      <c r="CK15" s="212">
        <v>32.078789473684211</v>
      </c>
      <c r="CL15" s="212">
        <v>28.047780487804879</v>
      </c>
      <c r="CM15" s="212">
        <v>25.792894736842108</v>
      </c>
      <c r="CN15" s="212">
        <v>26.062048780487803</v>
      </c>
      <c r="CO15" s="212">
        <v>26.859923076923081</v>
      </c>
      <c r="CP15" s="212">
        <v>26.946333333333332</v>
      </c>
      <c r="CQ15" s="212">
        <v>26.667487179487182</v>
      </c>
      <c r="CR15" s="212">
        <v>26.312250000000002</v>
      </c>
      <c r="CS15" s="212">
        <v>26.276487179487184</v>
      </c>
      <c r="CT15" s="212">
        <v>27.845631578947373</v>
      </c>
      <c r="CU15" s="212">
        <v>31.255170731707317</v>
      </c>
      <c r="CV15" s="212">
        <v>34.780923076923074</v>
      </c>
      <c r="CW15" s="212">
        <v>31.77675</v>
      </c>
      <c r="CX15" s="212">
        <v>28.305666666666667</v>
      </c>
      <c r="CY15" s="212">
        <v>26.216947368421053</v>
      </c>
      <c r="CZ15" s="212">
        <v>26.452560975609757</v>
      </c>
      <c r="DA15" s="212">
        <v>27.143794871794874</v>
      </c>
      <c r="DB15" s="212">
        <v>27.244189189189189</v>
      </c>
      <c r="DC15" s="212">
        <v>26.929682926829269</v>
      </c>
      <c r="DD15" s="212">
        <v>26.691421052631576</v>
      </c>
      <c r="DE15" s="212">
        <v>26.613025641025644</v>
      </c>
      <c r="DF15" s="212">
        <v>27.992250000000002</v>
      </c>
      <c r="DG15" s="212">
        <v>31.22097435897436</v>
      </c>
      <c r="DH15" s="212">
        <v>34.382024390243899</v>
      </c>
      <c r="DI15" s="212">
        <v>31.743263157894742</v>
      </c>
      <c r="DJ15" s="212">
        <v>28.495794871794875</v>
      </c>
      <c r="DK15" s="212">
        <v>26.521500000000003</v>
      </c>
      <c r="DL15" s="212">
        <v>26.820282051282053</v>
      </c>
      <c r="DM15" s="212">
        <v>27.417538461538463</v>
      </c>
      <c r="DN15" s="212">
        <v>27.506888888888891</v>
      </c>
      <c r="DO15" s="212">
        <v>27.23778048780488</v>
      </c>
      <c r="DP15" s="212">
        <v>27.019052631578951</v>
      </c>
      <c r="DQ15" s="212">
        <v>26.903487804878047</v>
      </c>
      <c r="DR15" s="212">
        <v>28.286947368421053</v>
      </c>
      <c r="DS15" s="212">
        <v>31.15289743589744</v>
      </c>
      <c r="DT15" s="212">
        <v>34.131341463414628</v>
      </c>
      <c r="DU15" s="212">
        <v>31.655526315789476</v>
      </c>
      <c r="DV15" s="212">
        <v>28.69546153846154</v>
      </c>
      <c r="DW15" s="212">
        <v>26.8475</v>
      </c>
      <c r="DX15" s="212">
        <v>27.143307692307697</v>
      </c>
      <c r="DY15" s="212">
        <v>27.633243902439023</v>
      </c>
      <c r="DZ15" s="212">
        <v>27.760999999999999</v>
      </c>
      <c r="EA15" s="212">
        <v>27.552205128205131</v>
      </c>
      <c r="EB15" s="212">
        <v>27.30563157894737</v>
      </c>
      <c r="EC15" s="212">
        <v>27.196780487804876</v>
      </c>
      <c r="ED15" s="212">
        <v>28.481842105263162</v>
      </c>
      <c r="EE15" s="212">
        <v>31.079461538461537</v>
      </c>
      <c r="EF15" s="212">
        <v>33.887780487804875</v>
      </c>
      <c r="EG15" s="212">
        <v>31.555368421052634</v>
      </c>
      <c r="EH15" s="212">
        <v>28.822756097560976</v>
      </c>
      <c r="EI15" s="212">
        <v>27.197368421052634</v>
      </c>
      <c r="EJ15" s="212">
        <v>27.430358974358978</v>
      </c>
    </row>
    <row r="16" spans="1:140" ht="13.7" customHeight="1" x14ac:dyDescent="0.2">
      <c r="A16" s="168"/>
      <c r="B16" s="136"/>
      <c r="C16" s="212"/>
      <c r="D16" s="212"/>
      <c r="E16" s="212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100"/>
      <c r="AD16" s="157"/>
      <c r="AE16" s="158"/>
      <c r="AG16" s="212"/>
      <c r="AH16" s="212"/>
      <c r="AI16" s="212"/>
      <c r="AJ16" s="212"/>
      <c r="AK16" s="212"/>
      <c r="AL16" s="212"/>
      <c r="AM16" s="212"/>
      <c r="AN16" s="212"/>
      <c r="AO16" s="212"/>
      <c r="AP16" s="212"/>
      <c r="AQ16" s="212"/>
      <c r="AR16" s="212"/>
      <c r="AS16" s="212"/>
      <c r="AT16" s="212"/>
      <c r="AU16" s="212"/>
      <c r="AV16" s="212"/>
      <c r="AW16" s="212"/>
      <c r="AX16" s="212"/>
      <c r="AY16" s="212"/>
      <c r="AZ16" s="212"/>
      <c r="BA16" s="212"/>
      <c r="BB16" s="212"/>
      <c r="BC16" s="212"/>
      <c r="BD16" s="212"/>
      <c r="BE16" s="212"/>
      <c r="BF16" s="212"/>
      <c r="BG16" s="212"/>
      <c r="BH16" s="212"/>
      <c r="BI16" s="212"/>
      <c r="BJ16" s="212"/>
      <c r="BK16" s="212"/>
      <c r="BL16" s="212"/>
      <c r="BM16" s="212"/>
      <c r="BN16" s="212"/>
      <c r="BO16" s="212"/>
      <c r="BP16" s="212"/>
      <c r="BQ16" s="212"/>
      <c r="BR16" s="212"/>
      <c r="BS16" s="212"/>
      <c r="BT16" s="212"/>
      <c r="BU16" s="212"/>
      <c r="BV16" s="212"/>
      <c r="BW16" s="212"/>
      <c r="BX16" s="212"/>
      <c r="BY16" s="212"/>
      <c r="BZ16" s="212"/>
      <c r="CA16" s="212"/>
      <c r="CB16" s="212"/>
      <c r="CC16" s="212"/>
      <c r="CD16" s="212"/>
      <c r="CE16" s="212"/>
      <c r="CF16" s="212"/>
      <c r="CG16" s="212"/>
      <c r="CH16" s="212"/>
      <c r="CI16" s="212"/>
      <c r="CJ16" s="212"/>
      <c r="CK16" s="212"/>
      <c r="CL16" s="212"/>
      <c r="CM16" s="212"/>
      <c r="CN16" s="212"/>
      <c r="CO16" s="212"/>
      <c r="CP16" s="212"/>
      <c r="CQ16" s="212"/>
      <c r="CR16" s="212"/>
      <c r="CS16" s="212"/>
      <c r="CT16" s="212"/>
      <c r="CU16" s="212"/>
      <c r="CV16" s="212"/>
      <c r="CW16" s="212"/>
      <c r="CX16" s="212"/>
      <c r="CY16" s="212"/>
      <c r="CZ16" s="212"/>
      <c r="DA16" s="212"/>
      <c r="DB16" s="212"/>
      <c r="DC16" s="212"/>
      <c r="DD16" s="212"/>
      <c r="DE16" s="212"/>
      <c r="DF16" s="212"/>
      <c r="DG16" s="212"/>
      <c r="DH16" s="212"/>
      <c r="DI16" s="212"/>
      <c r="DJ16" s="212"/>
      <c r="DK16" s="212"/>
      <c r="DL16" s="212"/>
      <c r="DM16" s="212"/>
      <c r="DN16" s="212"/>
      <c r="DO16" s="212"/>
      <c r="DP16" s="212"/>
      <c r="DQ16" s="212"/>
      <c r="DR16" s="212"/>
      <c r="DS16" s="212"/>
      <c r="DT16" s="212"/>
      <c r="DU16" s="212"/>
      <c r="DV16" s="212"/>
      <c r="DW16" s="212"/>
      <c r="DX16" s="212"/>
      <c r="DY16" s="212"/>
      <c r="DZ16" s="212"/>
      <c r="EA16" s="212"/>
      <c r="EB16" s="212"/>
      <c r="EC16" s="212"/>
      <c r="ED16" s="212"/>
      <c r="EE16" s="212"/>
      <c r="EF16" s="212"/>
      <c r="EG16" s="212"/>
      <c r="EH16" s="212"/>
      <c r="EI16" s="212"/>
      <c r="EJ16" s="212"/>
    </row>
    <row r="17" spans="1:140" ht="16.5" thickBot="1" x14ac:dyDescent="0.3">
      <c r="A17" s="170" t="s">
        <v>98</v>
      </c>
      <c r="B17" s="136"/>
      <c r="C17" s="212"/>
      <c r="D17" s="212"/>
      <c r="E17" s="212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108"/>
      <c r="AD17" s="157"/>
      <c r="AE17" s="158"/>
      <c r="AG17" s="212"/>
      <c r="AH17" s="212"/>
      <c r="AI17" s="212"/>
      <c r="AJ17" s="212"/>
      <c r="AK17" s="212"/>
      <c r="AL17" s="212"/>
      <c r="AM17" s="212"/>
      <c r="AN17" s="212"/>
      <c r="AO17" s="212"/>
      <c r="AP17" s="212"/>
      <c r="AQ17" s="212"/>
      <c r="AR17" s="212"/>
      <c r="AS17" s="212"/>
      <c r="AT17" s="212"/>
      <c r="AU17" s="212"/>
      <c r="AV17" s="212"/>
      <c r="AW17" s="212"/>
      <c r="AX17" s="212"/>
      <c r="AY17" s="212"/>
      <c r="AZ17" s="212"/>
      <c r="BA17" s="212"/>
      <c r="BB17" s="212"/>
      <c r="BC17" s="212"/>
      <c r="BD17" s="212"/>
      <c r="BE17" s="212"/>
      <c r="BF17" s="212"/>
      <c r="BG17" s="212"/>
      <c r="BH17" s="212"/>
      <c r="BI17" s="212"/>
      <c r="BJ17" s="212"/>
      <c r="BK17" s="212"/>
      <c r="BL17" s="212"/>
      <c r="BM17" s="212"/>
      <c r="BN17" s="212"/>
      <c r="BO17" s="212"/>
      <c r="BP17" s="212"/>
      <c r="BQ17" s="212"/>
      <c r="BR17" s="212"/>
      <c r="BS17" s="212"/>
      <c r="BT17" s="212"/>
      <c r="BU17" s="212"/>
      <c r="BV17" s="212"/>
      <c r="BW17" s="212"/>
      <c r="BX17" s="212"/>
      <c r="BY17" s="212"/>
      <c r="BZ17" s="212"/>
      <c r="CA17" s="212"/>
      <c r="CB17" s="212"/>
      <c r="CC17" s="212"/>
      <c r="CD17" s="212"/>
      <c r="CE17" s="212"/>
      <c r="CF17" s="212"/>
      <c r="CG17" s="212"/>
      <c r="CH17" s="212"/>
      <c r="CI17" s="212"/>
      <c r="CJ17" s="212"/>
      <c r="CK17" s="212"/>
      <c r="CL17" s="212"/>
      <c r="CM17" s="212"/>
      <c r="CN17" s="212"/>
      <c r="CO17" s="212"/>
      <c r="CP17" s="212"/>
      <c r="CQ17" s="212"/>
      <c r="CR17" s="212"/>
      <c r="CS17" s="212"/>
      <c r="CT17" s="212"/>
      <c r="CU17" s="212"/>
      <c r="CV17" s="212"/>
      <c r="CW17" s="212"/>
      <c r="CX17" s="212"/>
      <c r="CY17" s="212"/>
      <c r="CZ17" s="212"/>
      <c r="DA17" s="212"/>
      <c r="DB17" s="212"/>
      <c r="DC17" s="212"/>
      <c r="DD17" s="212"/>
      <c r="DE17" s="212"/>
      <c r="DF17" s="212"/>
      <c r="DG17" s="212"/>
      <c r="DH17" s="212"/>
      <c r="DI17" s="212"/>
      <c r="DJ17" s="212"/>
      <c r="DK17" s="212"/>
      <c r="DL17" s="212"/>
      <c r="DM17" s="212"/>
      <c r="DN17" s="212"/>
      <c r="DO17" s="212"/>
      <c r="DP17" s="212"/>
      <c r="DQ17" s="212"/>
      <c r="DR17" s="212"/>
      <c r="DS17" s="212"/>
      <c r="DT17" s="212"/>
      <c r="DU17" s="212"/>
      <c r="DV17" s="212"/>
      <c r="DW17" s="212"/>
      <c r="DX17" s="212"/>
      <c r="DY17" s="212"/>
      <c r="DZ17" s="212"/>
      <c r="EA17" s="212"/>
      <c r="EB17" s="212"/>
      <c r="EC17" s="212"/>
      <c r="ED17" s="212"/>
      <c r="EE17" s="212"/>
      <c r="EF17" s="212"/>
      <c r="EG17" s="212"/>
      <c r="EH17" s="212"/>
      <c r="EI17" s="212"/>
      <c r="EJ17" s="212"/>
    </row>
    <row r="18" spans="1:140" ht="13.7" customHeight="1" thickBot="1" x14ac:dyDescent="0.25">
      <c r="A18" s="171" t="s">
        <v>56</v>
      </c>
      <c r="B18" s="172" t="s">
        <v>1</v>
      </c>
      <c r="C18" s="216">
        <v>31.692603918222279</v>
      </c>
      <c r="D18" s="216">
        <v>33.977816319261379</v>
      </c>
      <c r="E18" s="216">
        <v>35.847110738342032</v>
      </c>
      <c r="F18" s="174">
        <v>34.548456335104312</v>
      </c>
      <c r="G18" s="173">
        <v>33.731750555006755</v>
      </c>
      <c r="H18" s="173">
        <v>34.365022894961974</v>
      </c>
      <c r="I18" s="173">
        <v>33.098478215051529</v>
      </c>
      <c r="J18" s="173">
        <v>30.078895367507112</v>
      </c>
      <c r="K18" s="173">
        <v>32.309881986837212</v>
      </c>
      <c r="L18" s="173">
        <v>27.847908748177012</v>
      </c>
      <c r="M18" s="173">
        <v>28.718882943641592</v>
      </c>
      <c r="N18" s="173">
        <v>31.055043211830565</v>
      </c>
      <c r="O18" s="173">
        <v>37.020286234279396</v>
      </c>
      <c r="P18" s="173">
        <v>35.371572709347902</v>
      </c>
      <c r="Q18" s="173">
        <v>38.668999759210884</v>
      </c>
      <c r="R18" s="173">
        <v>35.32319912839597</v>
      </c>
      <c r="S18" s="173">
        <v>34.698210906745068</v>
      </c>
      <c r="T18" s="173">
        <v>34.416748785480401</v>
      </c>
      <c r="U18" s="173">
        <v>32.590314733392347</v>
      </c>
      <c r="V18" s="173">
        <v>37.087569201362463</v>
      </c>
      <c r="W18" s="174">
        <v>33.428984668244098</v>
      </c>
      <c r="X18" s="173">
        <v>35.160171172173342</v>
      </c>
      <c r="Y18" s="173">
        <v>34.232403159193872</v>
      </c>
      <c r="Z18" s="173">
        <v>34.187711233795589</v>
      </c>
      <c r="AA18" s="173">
        <v>34.700749868752652</v>
      </c>
      <c r="AB18" s="173">
        <v>37.246990579099105</v>
      </c>
      <c r="AC18" s="217">
        <v>34.771189975910048</v>
      </c>
      <c r="AD18" s="157"/>
      <c r="AE18" s="158"/>
      <c r="AG18" s="212">
        <v>34.365022894961974</v>
      </c>
      <c r="AH18" s="212">
        <v>33.098478215051529</v>
      </c>
      <c r="AI18" s="212">
        <v>32.309881986837212</v>
      </c>
      <c r="AJ18" s="212">
        <v>27.847908748177012</v>
      </c>
      <c r="AK18" s="212">
        <v>28.718882943641592</v>
      </c>
      <c r="AL18" s="212">
        <v>31.055043211830565</v>
      </c>
      <c r="AM18" s="212">
        <v>35.371572709347902</v>
      </c>
      <c r="AN18" s="212">
        <v>38.668999759210884</v>
      </c>
      <c r="AO18" s="212">
        <v>35.32319912839597</v>
      </c>
      <c r="AP18" s="212">
        <v>34.416748785480401</v>
      </c>
      <c r="AQ18" s="212">
        <v>32.590314733392347</v>
      </c>
      <c r="AR18" s="212">
        <v>37.087569201362463</v>
      </c>
      <c r="AS18" s="212">
        <v>35.063476431057801</v>
      </c>
      <c r="AT18" s="212">
        <v>35.059350803602108</v>
      </c>
      <c r="AU18" s="212">
        <v>34.356864626332573</v>
      </c>
      <c r="AV18" s="212">
        <v>31.705688933521358</v>
      </c>
      <c r="AW18" s="212">
        <v>26.185449177332334</v>
      </c>
      <c r="AX18" s="212">
        <v>29.071097619100993</v>
      </c>
      <c r="AY18" s="212">
        <v>40.156464093234788</v>
      </c>
      <c r="AZ18" s="212">
        <v>41.997852310216601</v>
      </c>
      <c r="BA18" s="212">
        <v>37.979503438804791</v>
      </c>
      <c r="BB18" s="212">
        <v>35.909256447593144</v>
      </c>
      <c r="BC18" s="212">
        <v>35.459078453098506</v>
      </c>
      <c r="BD18" s="212">
        <v>38.936837397151798</v>
      </c>
      <c r="BE18" s="212">
        <v>34.783455167261756</v>
      </c>
      <c r="BF18" s="212">
        <v>34.44139388611174</v>
      </c>
      <c r="BG18" s="212">
        <v>32.629101253785493</v>
      </c>
      <c r="BH18" s="212">
        <v>31.041886547278335</v>
      </c>
      <c r="BI18" s="212">
        <v>26.915923089432454</v>
      </c>
      <c r="BJ18" s="212">
        <v>28.705959504758358</v>
      </c>
      <c r="BK18" s="212">
        <v>38.424476325822994</v>
      </c>
      <c r="BL18" s="212">
        <v>39.57896028300793</v>
      </c>
      <c r="BM18" s="212">
        <v>36.499976930287595</v>
      </c>
      <c r="BN18" s="212">
        <v>35.494513826914115</v>
      </c>
      <c r="BO18" s="212">
        <v>33.760904696073538</v>
      </c>
      <c r="BP18" s="212">
        <v>37.57246273630917</v>
      </c>
      <c r="BQ18" s="212">
        <v>35.042237584798848</v>
      </c>
      <c r="BR18" s="212">
        <v>34.232116443766813</v>
      </c>
      <c r="BS18" s="212">
        <v>32.703457875897328</v>
      </c>
      <c r="BT18" s="212">
        <v>31.650140921279974</v>
      </c>
      <c r="BU18" s="212">
        <v>26.831877238178691</v>
      </c>
      <c r="BV18" s="212">
        <v>29.064529071776526</v>
      </c>
      <c r="BW18" s="212">
        <v>38.116431388294629</v>
      </c>
      <c r="BX18" s="212">
        <v>39.212725498881085</v>
      </c>
      <c r="BY18" s="212">
        <v>36.291386056558856</v>
      </c>
      <c r="BZ18" s="212">
        <v>35.333857299252237</v>
      </c>
      <c r="CA18" s="212">
        <v>33.741654631964458</v>
      </c>
      <c r="CB18" s="212">
        <v>37.675192235439212</v>
      </c>
      <c r="CC18" s="212">
        <v>33.623679636116989</v>
      </c>
      <c r="CD18" s="212">
        <v>33.391051946790114</v>
      </c>
      <c r="CE18" s="212">
        <v>32.060319191873731</v>
      </c>
      <c r="CF18" s="212">
        <v>31.223905712679326</v>
      </c>
      <c r="CG18" s="212">
        <v>26.403209178929753</v>
      </c>
      <c r="CH18" s="212">
        <v>28.760103086629801</v>
      </c>
      <c r="CI18" s="212">
        <v>36.903572481244375</v>
      </c>
      <c r="CJ18" s="212">
        <v>38.042244944305537</v>
      </c>
      <c r="CK18" s="212">
        <v>35.587162618166843</v>
      </c>
      <c r="CL18" s="212">
        <v>34.184088934891342</v>
      </c>
      <c r="CM18" s="212">
        <v>33.095801268524838</v>
      </c>
      <c r="CN18" s="212">
        <v>36.991646678834243</v>
      </c>
      <c r="CO18" s="212">
        <v>33.933041300214221</v>
      </c>
      <c r="CP18" s="212">
        <v>34.022052325078114</v>
      </c>
      <c r="CQ18" s="212">
        <v>33.1496319055871</v>
      </c>
      <c r="CR18" s="212">
        <v>31.641351956336567</v>
      </c>
      <c r="CS18" s="212">
        <v>27.531066119767885</v>
      </c>
      <c r="CT18" s="212">
        <v>30.207917625097341</v>
      </c>
      <c r="CU18" s="212">
        <v>37.120121676364292</v>
      </c>
      <c r="CV18" s="212">
        <v>38.321488666256258</v>
      </c>
      <c r="CW18" s="212">
        <v>36.217715390748864</v>
      </c>
      <c r="CX18" s="212">
        <v>34.685087700824418</v>
      </c>
      <c r="CY18" s="212">
        <v>33.98727318462165</v>
      </c>
      <c r="CZ18" s="212">
        <v>37.717998884094008</v>
      </c>
      <c r="DA18" s="212">
        <v>35.003538879340134</v>
      </c>
      <c r="DB18" s="212">
        <v>34.983532602919652</v>
      </c>
      <c r="DC18" s="212">
        <v>34.504382638093375</v>
      </c>
      <c r="DD18" s="212">
        <v>32.547815830715763</v>
      </c>
      <c r="DE18" s="212">
        <v>29.382605330484413</v>
      </c>
      <c r="DF18" s="212">
        <v>31.285907081676434</v>
      </c>
      <c r="DG18" s="212">
        <v>38.002294785739807</v>
      </c>
      <c r="DH18" s="212">
        <v>39.317136682488417</v>
      </c>
      <c r="DI18" s="212">
        <v>36.920817744297999</v>
      </c>
      <c r="DJ18" s="212">
        <v>35.732065670633432</v>
      </c>
      <c r="DK18" s="212">
        <v>35.797238345222311</v>
      </c>
      <c r="DL18" s="212">
        <v>37.990694088197479</v>
      </c>
      <c r="DM18" s="212">
        <v>36.608401928754532</v>
      </c>
      <c r="DN18" s="212">
        <v>36.215188362250899</v>
      </c>
      <c r="DO18" s="212">
        <v>35.289468866452296</v>
      </c>
      <c r="DP18" s="212">
        <v>33.586287933314466</v>
      </c>
      <c r="DQ18" s="212">
        <v>30.823396863581202</v>
      </c>
      <c r="DR18" s="212">
        <v>32.128962186189632</v>
      </c>
      <c r="DS18" s="212">
        <v>38.866090125613049</v>
      </c>
      <c r="DT18" s="212">
        <v>40.143177277791104</v>
      </c>
      <c r="DU18" s="212">
        <v>37.866227133584779</v>
      </c>
      <c r="DV18" s="212">
        <v>36.99935232363152</v>
      </c>
      <c r="DW18" s="212">
        <v>36.655166512428892</v>
      </c>
      <c r="DX18" s="212">
        <v>39.113657730805571</v>
      </c>
      <c r="DY18" s="212">
        <v>38.099346107519011</v>
      </c>
      <c r="DZ18" s="212">
        <v>37.425074418714289</v>
      </c>
      <c r="EA18" s="212">
        <v>36.198545929167494</v>
      </c>
      <c r="EB18" s="212">
        <v>34.67901522777737</v>
      </c>
      <c r="EC18" s="212">
        <v>32.087140045655204</v>
      </c>
      <c r="ED18" s="212">
        <v>33.320584018932124</v>
      </c>
      <c r="EE18" s="212">
        <v>39.928440491038899</v>
      </c>
      <c r="EF18" s="212">
        <v>40.860552072048883</v>
      </c>
      <c r="EG18" s="212">
        <v>38.826198211744526</v>
      </c>
      <c r="EH18" s="212">
        <v>38.201621021173807</v>
      </c>
      <c r="EI18" s="212">
        <v>37.284650009408729</v>
      </c>
      <c r="EJ18" s="212">
        <v>39.977786887760544</v>
      </c>
    </row>
    <row r="19" spans="1:140" ht="13.7" hidden="1" customHeight="1" x14ac:dyDescent="0.2">
      <c r="A19" s="159"/>
      <c r="B19" s="136"/>
      <c r="C19" s="212"/>
      <c r="D19" s="212"/>
      <c r="E19" s="212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162"/>
      <c r="AD19" s="157"/>
      <c r="AE19" s="158"/>
      <c r="AG19" s="212"/>
      <c r="AH19" s="212"/>
      <c r="AI19" s="212"/>
      <c r="AJ19" s="212"/>
      <c r="AK19" s="212"/>
      <c r="AL19" s="212"/>
      <c r="AM19" s="212"/>
      <c r="AN19" s="212"/>
      <c r="AO19" s="212"/>
      <c r="AP19" s="212"/>
      <c r="AQ19" s="212"/>
      <c r="AR19" s="212"/>
      <c r="AS19" s="212"/>
      <c r="AT19" s="212"/>
      <c r="AU19" s="212"/>
      <c r="AV19" s="212"/>
      <c r="AW19" s="212"/>
      <c r="AX19" s="212"/>
      <c r="AY19" s="212"/>
      <c r="AZ19" s="212"/>
      <c r="BA19" s="212"/>
      <c r="BB19" s="212"/>
      <c r="BC19" s="212"/>
      <c r="BD19" s="212"/>
      <c r="BE19" s="212"/>
      <c r="BF19" s="212"/>
      <c r="BG19" s="212"/>
      <c r="BH19" s="212"/>
      <c r="BI19" s="212"/>
      <c r="BJ19" s="212"/>
      <c r="BK19" s="212"/>
      <c r="BL19" s="212"/>
      <c r="BM19" s="212"/>
      <c r="BN19" s="212"/>
      <c r="BO19" s="212"/>
      <c r="BP19" s="212"/>
      <c r="BQ19" s="212"/>
      <c r="BR19" s="212"/>
      <c r="BS19" s="212"/>
      <c r="BT19" s="212"/>
      <c r="BU19" s="212"/>
      <c r="BV19" s="212"/>
      <c r="BW19" s="212"/>
      <c r="BX19" s="212"/>
      <c r="BY19" s="212"/>
      <c r="BZ19" s="212"/>
      <c r="CA19" s="212"/>
      <c r="CB19" s="212"/>
      <c r="CC19" s="212"/>
      <c r="CD19" s="212"/>
      <c r="CE19" s="212"/>
      <c r="CF19" s="212"/>
      <c r="CG19" s="212"/>
      <c r="CH19" s="212"/>
      <c r="CI19" s="212"/>
      <c r="CJ19" s="212"/>
      <c r="CK19" s="212"/>
      <c r="CL19" s="212"/>
      <c r="CM19" s="212"/>
      <c r="CN19" s="212"/>
      <c r="CO19" s="212"/>
      <c r="CP19" s="212"/>
      <c r="CQ19" s="212"/>
      <c r="CR19" s="212"/>
      <c r="CS19" s="212"/>
      <c r="CT19" s="212"/>
      <c r="CU19" s="212"/>
      <c r="CV19" s="212"/>
      <c r="CW19" s="212"/>
      <c r="CX19" s="212"/>
      <c r="CY19" s="212"/>
      <c r="CZ19" s="212"/>
      <c r="DA19" s="212"/>
      <c r="DB19" s="212"/>
      <c r="DC19" s="212"/>
      <c r="DD19" s="212"/>
      <c r="DE19" s="212"/>
      <c r="DF19" s="212"/>
      <c r="DG19" s="212"/>
      <c r="DH19" s="212"/>
      <c r="DI19" s="212"/>
      <c r="DJ19" s="212"/>
      <c r="DK19" s="212"/>
      <c r="DL19" s="212"/>
      <c r="DM19" s="212"/>
      <c r="DN19" s="212"/>
      <c r="DO19" s="212"/>
      <c r="DP19" s="212"/>
      <c r="DQ19" s="212"/>
      <c r="DR19" s="212"/>
      <c r="DS19" s="212"/>
      <c r="DT19" s="212"/>
      <c r="DU19" s="212"/>
      <c r="DV19" s="212"/>
      <c r="DW19" s="212"/>
      <c r="DX19" s="212"/>
      <c r="DY19" s="212"/>
      <c r="DZ19" s="212"/>
      <c r="EA19" s="212"/>
      <c r="EB19" s="212"/>
      <c r="EC19" s="212"/>
      <c r="ED19" s="212"/>
      <c r="EE19" s="212"/>
      <c r="EF19" s="212"/>
      <c r="EG19" s="212"/>
      <c r="EH19" s="212"/>
      <c r="EI19" s="212"/>
      <c r="EJ19" s="212"/>
    </row>
    <row r="20" spans="1:140" ht="13.7" hidden="1" customHeight="1" x14ac:dyDescent="0.2">
      <c r="A20" s="159"/>
      <c r="B20" s="136"/>
      <c r="C20" s="212"/>
      <c r="D20" s="212"/>
      <c r="E20" s="212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162"/>
      <c r="AD20" s="157"/>
      <c r="AE20" s="158"/>
      <c r="AG20" s="212"/>
      <c r="AH20" s="212"/>
      <c r="AI20" s="212"/>
      <c r="AJ20" s="212"/>
      <c r="AK20" s="212"/>
      <c r="AL20" s="212"/>
      <c r="AM20" s="212"/>
      <c r="AN20" s="212"/>
      <c r="AO20" s="212"/>
      <c r="AP20" s="212"/>
      <c r="AQ20" s="212"/>
      <c r="AR20" s="212"/>
      <c r="AS20" s="212"/>
      <c r="AT20" s="212"/>
      <c r="AU20" s="212"/>
      <c r="AV20" s="212"/>
      <c r="AW20" s="212"/>
      <c r="AX20" s="212"/>
      <c r="AY20" s="212"/>
      <c r="AZ20" s="212"/>
      <c r="BA20" s="212"/>
      <c r="BB20" s="212"/>
      <c r="BC20" s="212"/>
      <c r="BD20" s="212"/>
      <c r="BE20" s="212"/>
      <c r="BF20" s="212"/>
      <c r="BG20" s="212"/>
      <c r="BH20" s="212"/>
      <c r="BI20" s="212"/>
      <c r="BJ20" s="212"/>
      <c r="BK20" s="212"/>
      <c r="BL20" s="212"/>
      <c r="BM20" s="212"/>
      <c r="BN20" s="212"/>
      <c r="BO20" s="212"/>
      <c r="BP20" s="212"/>
      <c r="BQ20" s="212"/>
      <c r="BR20" s="212"/>
      <c r="BS20" s="212"/>
      <c r="BT20" s="212"/>
      <c r="BU20" s="212"/>
      <c r="BV20" s="212"/>
      <c r="BW20" s="212"/>
      <c r="BX20" s="212"/>
      <c r="BY20" s="212"/>
      <c r="BZ20" s="212"/>
      <c r="CA20" s="212"/>
      <c r="CB20" s="212"/>
      <c r="CC20" s="212"/>
      <c r="CD20" s="212"/>
      <c r="CE20" s="212"/>
      <c r="CF20" s="212"/>
      <c r="CG20" s="212"/>
      <c r="CH20" s="212"/>
      <c r="CI20" s="212"/>
      <c r="CJ20" s="212"/>
      <c r="CK20" s="212"/>
      <c r="CL20" s="212"/>
      <c r="CM20" s="212"/>
      <c r="CN20" s="212"/>
      <c r="CO20" s="212"/>
      <c r="CP20" s="212"/>
      <c r="CQ20" s="212"/>
      <c r="CR20" s="212"/>
      <c r="CS20" s="212"/>
      <c r="CT20" s="212"/>
      <c r="CU20" s="212"/>
      <c r="CV20" s="212"/>
      <c r="CW20" s="212"/>
      <c r="CX20" s="212"/>
      <c r="CY20" s="212"/>
      <c r="CZ20" s="212"/>
      <c r="DA20" s="212"/>
      <c r="DB20" s="212"/>
      <c r="DC20" s="212"/>
      <c r="DD20" s="212"/>
      <c r="DE20" s="212"/>
      <c r="DF20" s="212"/>
      <c r="DG20" s="212"/>
      <c r="DH20" s="212"/>
      <c r="DI20" s="212"/>
      <c r="DJ20" s="212"/>
      <c r="DK20" s="212"/>
      <c r="DL20" s="212"/>
      <c r="DM20" s="212"/>
      <c r="DN20" s="212"/>
      <c r="DO20" s="212"/>
      <c r="DP20" s="212"/>
      <c r="DQ20" s="212"/>
      <c r="DR20" s="212"/>
      <c r="DS20" s="212"/>
      <c r="DT20" s="212"/>
      <c r="DU20" s="212"/>
      <c r="DV20" s="212"/>
      <c r="DW20" s="212"/>
      <c r="DX20" s="212"/>
      <c r="DY20" s="212"/>
      <c r="DZ20" s="212"/>
      <c r="EA20" s="212"/>
      <c r="EB20" s="212"/>
      <c r="EC20" s="212"/>
      <c r="ED20" s="212"/>
      <c r="EE20" s="212"/>
      <c r="EF20" s="212"/>
      <c r="EG20" s="212"/>
      <c r="EH20" s="212"/>
      <c r="EI20" s="212"/>
      <c r="EJ20" s="212"/>
    </row>
    <row r="21" spans="1:140" ht="13.7" hidden="1" customHeight="1" x14ac:dyDescent="0.2">
      <c r="A21" s="159"/>
      <c r="B21" s="136"/>
      <c r="C21" s="212"/>
      <c r="D21" s="212"/>
      <c r="E21" s="212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162"/>
      <c r="AD21" s="157"/>
      <c r="AE21" s="158"/>
      <c r="AG21" s="212"/>
      <c r="AH21" s="212"/>
      <c r="AI21" s="212"/>
      <c r="AJ21" s="212"/>
      <c r="AK21" s="212"/>
      <c r="AL21" s="212"/>
      <c r="AM21" s="212"/>
      <c r="AN21" s="212"/>
      <c r="AO21" s="212"/>
      <c r="AP21" s="212"/>
      <c r="AQ21" s="212"/>
      <c r="AR21" s="212"/>
      <c r="AS21" s="212"/>
      <c r="AT21" s="212"/>
      <c r="AU21" s="212"/>
      <c r="AV21" s="212"/>
      <c r="AW21" s="212"/>
      <c r="AX21" s="212"/>
      <c r="AY21" s="212"/>
      <c r="AZ21" s="212"/>
      <c r="BA21" s="212"/>
      <c r="BB21" s="212"/>
      <c r="BC21" s="212"/>
      <c r="BD21" s="212"/>
      <c r="BE21" s="212"/>
      <c r="BF21" s="212"/>
      <c r="BG21" s="212"/>
      <c r="BH21" s="212"/>
      <c r="BI21" s="212"/>
      <c r="BJ21" s="212"/>
      <c r="BK21" s="212"/>
      <c r="BL21" s="212"/>
      <c r="BM21" s="212"/>
      <c r="BN21" s="212"/>
      <c r="BO21" s="212"/>
      <c r="BP21" s="212"/>
      <c r="BQ21" s="212"/>
      <c r="BR21" s="212"/>
      <c r="BS21" s="212"/>
      <c r="BT21" s="212"/>
      <c r="BU21" s="212"/>
      <c r="BV21" s="212"/>
      <c r="BW21" s="212"/>
      <c r="BX21" s="212"/>
      <c r="BY21" s="212"/>
      <c r="BZ21" s="212"/>
      <c r="CA21" s="212"/>
      <c r="CB21" s="212"/>
      <c r="CC21" s="212"/>
      <c r="CD21" s="212"/>
      <c r="CE21" s="212"/>
      <c r="CF21" s="212"/>
      <c r="CG21" s="212"/>
      <c r="CH21" s="212"/>
      <c r="CI21" s="212"/>
      <c r="CJ21" s="212"/>
      <c r="CK21" s="212"/>
      <c r="CL21" s="212"/>
      <c r="CM21" s="212"/>
      <c r="CN21" s="212"/>
      <c r="CO21" s="212"/>
      <c r="CP21" s="212"/>
      <c r="CQ21" s="212"/>
      <c r="CR21" s="212"/>
      <c r="CS21" s="212"/>
      <c r="CT21" s="212"/>
      <c r="CU21" s="212"/>
      <c r="CV21" s="212"/>
      <c r="CW21" s="212"/>
      <c r="CX21" s="212"/>
      <c r="CY21" s="212"/>
      <c r="CZ21" s="212"/>
      <c r="DA21" s="212"/>
      <c r="DB21" s="212"/>
      <c r="DC21" s="212"/>
      <c r="DD21" s="212"/>
      <c r="DE21" s="212"/>
      <c r="DF21" s="212"/>
      <c r="DG21" s="212"/>
      <c r="DH21" s="212"/>
      <c r="DI21" s="212"/>
      <c r="DJ21" s="212"/>
      <c r="DK21" s="212"/>
      <c r="DL21" s="212"/>
      <c r="DM21" s="212"/>
      <c r="DN21" s="212"/>
      <c r="DO21" s="212"/>
      <c r="DP21" s="212"/>
      <c r="DQ21" s="212"/>
      <c r="DR21" s="212"/>
      <c r="DS21" s="212"/>
      <c r="DT21" s="212"/>
      <c r="DU21" s="212"/>
      <c r="DV21" s="212"/>
      <c r="DW21" s="212"/>
      <c r="DX21" s="212"/>
      <c r="DY21" s="212"/>
      <c r="DZ21" s="212"/>
      <c r="EA21" s="212"/>
      <c r="EB21" s="212"/>
      <c r="EC21" s="212"/>
      <c r="ED21" s="212"/>
      <c r="EE21" s="212"/>
      <c r="EF21" s="212"/>
      <c r="EG21" s="212"/>
      <c r="EH21" s="212"/>
      <c r="EI21" s="212"/>
      <c r="EJ21" s="212"/>
    </row>
    <row r="22" spans="1:140" ht="13.7" hidden="1" customHeight="1" x14ac:dyDescent="0.2">
      <c r="A22" s="159"/>
      <c r="B22" s="136"/>
      <c r="C22" s="212"/>
      <c r="D22" s="212"/>
      <c r="E22" s="212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162"/>
      <c r="AD22" s="157"/>
      <c r="AE22" s="158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2"/>
      <c r="AV22" s="212"/>
      <c r="AW22" s="212"/>
      <c r="AX22" s="212"/>
      <c r="AY22" s="212"/>
      <c r="AZ22" s="212"/>
      <c r="BA22" s="212"/>
      <c r="BB22" s="212"/>
      <c r="BC22" s="212"/>
      <c r="BD22" s="212"/>
      <c r="BE22" s="212"/>
      <c r="BF22" s="212"/>
      <c r="BG22" s="212"/>
      <c r="BH22" s="212"/>
      <c r="BI22" s="212"/>
      <c r="BJ22" s="212"/>
      <c r="BK22" s="212"/>
      <c r="BL22" s="212"/>
      <c r="BM22" s="212"/>
      <c r="BN22" s="212"/>
      <c r="BO22" s="212"/>
      <c r="BP22" s="212"/>
      <c r="BQ22" s="212"/>
      <c r="BR22" s="212"/>
      <c r="BS22" s="212"/>
      <c r="BT22" s="212"/>
      <c r="BU22" s="212"/>
      <c r="BV22" s="212"/>
      <c r="BW22" s="212"/>
      <c r="BX22" s="212"/>
      <c r="BY22" s="212"/>
      <c r="BZ22" s="212"/>
      <c r="CA22" s="212"/>
      <c r="CB22" s="212"/>
      <c r="CC22" s="212"/>
      <c r="CD22" s="212"/>
      <c r="CE22" s="212"/>
      <c r="CF22" s="212"/>
      <c r="CG22" s="212"/>
      <c r="CH22" s="212"/>
      <c r="CI22" s="212"/>
      <c r="CJ22" s="212"/>
      <c r="CK22" s="212"/>
      <c r="CL22" s="212"/>
      <c r="CM22" s="212"/>
      <c r="CN22" s="212"/>
      <c r="CO22" s="212"/>
      <c r="CP22" s="212"/>
      <c r="CQ22" s="212"/>
      <c r="CR22" s="212"/>
      <c r="CS22" s="212"/>
      <c r="CT22" s="212"/>
      <c r="CU22" s="212"/>
      <c r="CV22" s="212"/>
      <c r="CW22" s="212"/>
      <c r="CX22" s="212"/>
      <c r="CY22" s="212"/>
      <c r="CZ22" s="212"/>
      <c r="DA22" s="212"/>
      <c r="DB22" s="212"/>
      <c r="DC22" s="212"/>
      <c r="DD22" s="212"/>
      <c r="DE22" s="212"/>
      <c r="DF22" s="212"/>
      <c r="DG22" s="212"/>
      <c r="DH22" s="212"/>
      <c r="DI22" s="212"/>
      <c r="DJ22" s="212"/>
      <c r="DK22" s="212"/>
      <c r="DL22" s="212"/>
      <c r="DM22" s="212"/>
      <c r="DN22" s="212"/>
      <c r="DO22" s="212"/>
      <c r="DP22" s="212"/>
      <c r="DQ22" s="212"/>
      <c r="DR22" s="212"/>
      <c r="DS22" s="212"/>
      <c r="DT22" s="212"/>
      <c r="DU22" s="212"/>
      <c r="DV22" s="212"/>
      <c r="DW22" s="212"/>
      <c r="DX22" s="212"/>
      <c r="DY22" s="212"/>
      <c r="DZ22" s="212"/>
      <c r="EA22" s="212"/>
      <c r="EB22" s="212"/>
      <c r="EC22" s="212"/>
      <c r="ED22" s="212"/>
      <c r="EE22" s="212"/>
      <c r="EF22" s="212"/>
      <c r="EG22" s="212"/>
      <c r="EH22" s="212"/>
      <c r="EI22" s="212"/>
      <c r="EJ22" s="212"/>
    </row>
    <row r="23" spans="1:140" ht="13.7" hidden="1" customHeight="1" x14ac:dyDescent="0.2">
      <c r="A23" s="159"/>
      <c r="B23" s="136"/>
      <c r="C23" s="212"/>
      <c r="D23" s="212"/>
      <c r="E23" s="212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162"/>
      <c r="AD23" s="157"/>
      <c r="AE23" s="158"/>
      <c r="AG23" s="212"/>
      <c r="AH23" s="212"/>
      <c r="AI23" s="212"/>
      <c r="AJ23" s="212"/>
      <c r="AK23" s="212"/>
      <c r="AL23" s="212"/>
      <c r="AM23" s="212"/>
      <c r="AN23" s="212"/>
      <c r="AO23" s="212"/>
      <c r="AP23" s="212"/>
      <c r="AQ23" s="212"/>
      <c r="AR23" s="212"/>
      <c r="AS23" s="212"/>
      <c r="AT23" s="212"/>
      <c r="AU23" s="212"/>
      <c r="AV23" s="212"/>
      <c r="AW23" s="212"/>
      <c r="AX23" s="212"/>
      <c r="AY23" s="212"/>
      <c r="AZ23" s="212"/>
      <c r="BA23" s="212"/>
      <c r="BB23" s="212"/>
      <c r="BC23" s="212"/>
      <c r="BD23" s="212"/>
      <c r="BE23" s="212"/>
      <c r="BF23" s="212"/>
      <c r="BG23" s="212"/>
      <c r="BH23" s="212"/>
      <c r="BI23" s="212"/>
      <c r="BJ23" s="212"/>
      <c r="BK23" s="212"/>
      <c r="BL23" s="212"/>
      <c r="BM23" s="212"/>
      <c r="BN23" s="212"/>
      <c r="BO23" s="212"/>
      <c r="BP23" s="212"/>
      <c r="BQ23" s="212"/>
      <c r="BR23" s="212"/>
      <c r="BS23" s="212"/>
      <c r="BT23" s="212"/>
      <c r="BU23" s="212"/>
      <c r="BV23" s="212"/>
      <c r="BW23" s="212"/>
      <c r="BX23" s="212"/>
      <c r="BY23" s="212"/>
      <c r="BZ23" s="212"/>
      <c r="CA23" s="212"/>
      <c r="CB23" s="212"/>
      <c r="CC23" s="212"/>
      <c r="CD23" s="212"/>
      <c r="CE23" s="212"/>
      <c r="CF23" s="212"/>
      <c r="CG23" s="212"/>
      <c r="CH23" s="212"/>
      <c r="CI23" s="212"/>
      <c r="CJ23" s="212"/>
      <c r="CK23" s="212"/>
      <c r="CL23" s="212"/>
      <c r="CM23" s="212"/>
      <c r="CN23" s="212"/>
      <c r="CO23" s="212"/>
      <c r="CP23" s="212"/>
      <c r="CQ23" s="212"/>
      <c r="CR23" s="212"/>
      <c r="CS23" s="212"/>
      <c r="CT23" s="212"/>
      <c r="CU23" s="212"/>
      <c r="CV23" s="212"/>
      <c r="CW23" s="212"/>
      <c r="CX23" s="212"/>
      <c r="CY23" s="212"/>
      <c r="CZ23" s="212"/>
      <c r="DA23" s="212"/>
      <c r="DB23" s="212"/>
      <c r="DC23" s="212"/>
      <c r="DD23" s="212"/>
      <c r="DE23" s="212"/>
      <c r="DF23" s="212"/>
      <c r="DG23" s="212"/>
      <c r="DH23" s="212"/>
      <c r="DI23" s="212"/>
      <c r="DJ23" s="212"/>
      <c r="DK23" s="212"/>
      <c r="DL23" s="212"/>
      <c r="DM23" s="212"/>
      <c r="DN23" s="212"/>
      <c r="DO23" s="212"/>
      <c r="DP23" s="212"/>
      <c r="DQ23" s="212"/>
      <c r="DR23" s="212"/>
      <c r="DS23" s="212"/>
      <c r="DT23" s="212"/>
      <c r="DU23" s="212"/>
      <c r="DV23" s="212"/>
      <c r="DW23" s="212"/>
      <c r="DX23" s="212"/>
      <c r="DY23" s="212"/>
      <c r="DZ23" s="212"/>
      <c r="EA23" s="212"/>
      <c r="EB23" s="212"/>
      <c r="EC23" s="212"/>
      <c r="ED23" s="212"/>
      <c r="EE23" s="212"/>
      <c r="EF23" s="212"/>
      <c r="EG23" s="212"/>
      <c r="EH23" s="212"/>
      <c r="EI23" s="212"/>
      <c r="EJ23" s="212"/>
    </row>
    <row r="24" spans="1:140" ht="13.7" hidden="1" customHeight="1" x14ac:dyDescent="0.2">
      <c r="A24" s="159"/>
      <c r="B24" s="136"/>
      <c r="C24" s="212"/>
      <c r="D24" s="212"/>
      <c r="E24" s="212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162"/>
      <c r="AD24" s="157"/>
      <c r="AE24" s="158"/>
      <c r="AG24" s="212"/>
      <c r="AH24" s="212"/>
      <c r="AI24" s="212"/>
      <c r="AJ24" s="212"/>
      <c r="AK24" s="212"/>
      <c r="AL24" s="212"/>
      <c r="AM24" s="212"/>
      <c r="AN24" s="212"/>
      <c r="AO24" s="212"/>
      <c r="AP24" s="212"/>
      <c r="AQ24" s="212"/>
      <c r="AR24" s="212"/>
      <c r="AS24" s="212"/>
      <c r="AT24" s="212"/>
      <c r="AU24" s="212"/>
      <c r="AV24" s="212"/>
      <c r="AW24" s="212"/>
      <c r="AX24" s="212"/>
      <c r="AY24" s="212"/>
      <c r="AZ24" s="212"/>
      <c r="BA24" s="212"/>
      <c r="BB24" s="212"/>
      <c r="BC24" s="212"/>
      <c r="BD24" s="212"/>
      <c r="BE24" s="212"/>
      <c r="BF24" s="212"/>
      <c r="BG24" s="212"/>
      <c r="BH24" s="212"/>
      <c r="BI24" s="212"/>
      <c r="BJ24" s="212"/>
      <c r="BK24" s="212"/>
      <c r="BL24" s="212"/>
      <c r="BM24" s="212"/>
      <c r="BN24" s="212"/>
      <c r="BO24" s="212"/>
      <c r="BP24" s="212"/>
      <c r="BQ24" s="212"/>
      <c r="BR24" s="212"/>
      <c r="BS24" s="212"/>
      <c r="BT24" s="212"/>
      <c r="BU24" s="212"/>
      <c r="BV24" s="212"/>
      <c r="BW24" s="212"/>
      <c r="BX24" s="212"/>
      <c r="BY24" s="212"/>
      <c r="BZ24" s="212"/>
      <c r="CA24" s="212"/>
      <c r="CB24" s="212"/>
      <c r="CC24" s="212"/>
      <c r="CD24" s="212"/>
      <c r="CE24" s="212"/>
      <c r="CF24" s="212"/>
      <c r="CG24" s="212"/>
      <c r="CH24" s="212"/>
      <c r="CI24" s="212"/>
      <c r="CJ24" s="212"/>
      <c r="CK24" s="212"/>
      <c r="CL24" s="212"/>
      <c r="CM24" s="212"/>
      <c r="CN24" s="212"/>
      <c r="CO24" s="212"/>
      <c r="CP24" s="212"/>
      <c r="CQ24" s="212"/>
      <c r="CR24" s="212"/>
      <c r="CS24" s="212"/>
      <c r="CT24" s="212"/>
      <c r="CU24" s="212"/>
      <c r="CV24" s="212"/>
      <c r="CW24" s="212"/>
      <c r="CX24" s="212"/>
      <c r="CY24" s="212"/>
      <c r="CZ24" s="212"/>
      <c r="DA24" s="212"/>
      <c r="DB24" s="212"/>
      <c r="DC24" s="212"/>
      <c r="DD24" s="212"/>
      <c r="DE24" s="212"/>
      <c r="DF24" s="212"/>
      <c r="DG24" s="212"/>
      <c r="DH24" s="212"/>
      <c r="DI24" s="212"/>
      <c r="DJ24" s="212"/>
      <c r="DK24" s="212"/>
      <c r="DL24" s="212"/>
      <c r="DM24" s="212"/>
      <c r="DN24" s="212"/>
      <c r="DO24" s="212"/>
      <c r="DP24" s="212"/>
      <c r="DQ24" s="212"/>
      <c r="DR24" s="212"/>
      <c r="DS24" s="212"/>
      <c r="DT24" s="212"/>
      <c r="DU24" s="212"/>
      <c r="DV24" s="212"/>
      <c r="DW24" s="212"/>
      <c r="DX24" s="212"/>
      <c r="DY24" s="212"/>
      <c r="DZ24" s="212"/>
      <c r="EA24" s="212"/>
      <c r="EB24" s="212"/>
      <c r="EC24" s="212"/>
      <c r="ED24" s="212"/>
      <c r="EE24" s="212"/>
      <c r="EF24" s="212"/>
      <c r="EG24" s="212"/>
      <c r="EH24" s="212"/>
      <c r="EI24" s="212"/>
      <c r="EJ24" s="212"/>
    </row>
    <row r="25" spans="1:140" ht="13.7" hidden="1" customHeight="1" thickBot="1" x14ac:dyDescent="0.25">
      <c r="A25" s="164"/>
      <c r="B25" s="177"/>
      <c r="C25" s="214"/>
      <c r="D25" s="214"/>
      <c r="E25" s="214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67"/>
      <c r="AD25" s="178"/>
      <c r="AE25" s="158"/>
      <c r="AG25" s="212"/>
      <c r="AH25" s="212"/>
      <c r="AI25" s="212"/>
      <c r="AJ25" s="212"/>
      <c r="AK25" s="212"/>
      <c r="AL25" s="212"/>
      <c r="AM25" s="212"/>
      <c r="AN25" s="212"/>
      <c r="AO25" s="212"/>
      <c r="AP25" s="212"/>
      <c r="AQ25" s="212"/>
      <c r="AR25" s="212"/>
      <c r="AS25" s="212"/>
      <c r="AT25" s="212"/>
      <c r="AU25" s="212"/>
      <c r="AV25" s="212"/>
      <c r="AW25" s="212"/>
      <c r="AX25" s="212"/>
      <c r="AY25" s="212"/>
      <c r="AZ25" s="212"/>
      <c r="BA25" s="212"/>
      <c r="BB25" s="212"/>
      <c r="BC25" s="212"/>
      <c r="BD25" s="212"/>
      <c r="BE25" s="212"/>
      <c r="BF25" s="212"/>
      <c r="BG25" s="212"/>
      <c r="BH25" s="212"/>
      <c r="BI25" s="212"/>
      <c r="BJ25" s="212"/>
      <c r="BK25" s="212"/>
      <c r="BL25" s="212"/>
      <c r="BM25" s="212"/>
      <c r="BN25" s="212"/>
      <c r="BO25" s="212"/>
      <c r="BP25" s="212"/>
      <c r="BQ25" s="212"/>
      <c r="BR25" s="212"/>
      <c r="BS25" s="212"/>
      <c r="BT25" s="212"/>
      <c r="BU25" s="212"/>
      <c r="BV25" s="212"/>
      <c r="BW25" s="212"/>
      <c r="BX25" s="212"/>
      <c r="BY25" s="212"/>
      <c r="BZ25" s="212"/>
      <c r="CA25" s="212"/>
      <c r="CB25" s="212"/>
      <c r="CC25" s="212"/>
      <c r="CD25" s="212"/>
      <c r="CE25" s="212"/>
      <c r="CF25" s="212"/>
      <c r="CG25" s="212"/>
      <c r="CH25" s="212"/>
      <c r="CI25" s="212"/>
      <c r="CJ25" s="212"/>
      <c r="CK25" s="212"/>
      <c r="CL25" s="212"/>
      <c r="CM25" s="212"/>
      <c r="CN25" s="212"/>
      <c r="CO25" s="212"/>
      <c r="CP25" s="212"/>
      <c r="CQ25" s="212"/>
      <c r="CR25" s="212"/>
      <c r="CS25" s="212"/>
      <c r="CT25" s="212"/>
      <c r="CU25" s="212"/>
      <c r="CV25" s="212"/>
      <c r="CW25" s="212"/>
      <c r="CX25" s="212"/>
      <c r="CY25" s="212"/>
      <c r="CZ25" s="212"/>
      <c r="DA25" s="212"/>
      <c r="DB25" s="212"/>
      <c r="DC25" s="212"/>
      <c r="DD25" s="212"/>
      <c r="DE25" s="212"/>
      <c r="DF25" s="212"/>
      <c r="DG25" s="212"/>
      <c r="DH25" s="212"/>
      <c r="DI25" s="212"/>
      <c r="DJ25" s="212"/>
      <c r="DK25" s="212"/>
      <c r="DL25" s="212"/>
      <c r="DM25" s="212"/>
      <c r="DN25" s="212"/>
      <c r="DO25" s="212"/>
      <c r="DP25" s="212"/>
      <c r="DQ25" s="212"/>
      <c r="DR25" s="212"/>
      <c r="DS25" s="212"/>
      <c r="DT25" s="212"/>
      <c r="DU25" s="212"/>
      <c r="DV25" s="212"/>
      <c r="DW25" s="212"/>
      <c r="DX25" s="212"/>
      <c r="DY25" s="212"/>
      <c r="DZ25" s="212"/>
      <c r="EA25" s="212"/>
      <c r="EB25" s="212"/>
      <c r="EC25" s="212"/>
      <c r="ED25" s="212"/>
      <c r="EE25" s="212"/>
      <c r="EF25" s="212"/>
      <c r="EG25" s="212"/>
      <c r="EH25" s="212"/>
      <c r="EI25" s="212"/>
      <c r="EJ25" s="212"/>
    </row>
    <row r="26" spans="1:140" ht="33.75" customHeight="1" x14ac:dyDescent="0.2">
      <c r="A26" s="136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96"/>
      <c r="AC26" s="157"/>
      <c r="AD26" s="157"/>
    </row>
    <row r="27" spans="1:140" s="136" customFormat="1" ht="16.5" thickBot="1" x14ac:dyDescent="0.3">
      <c r="A27" s="179" t="s">
        <v>31</v>
      </c>
      <c r="B27" s="180"/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218"/>
      <c r="AC27" s="181"/>
      <c r="AD27" s="181"/>
    </row>
    <row r="28" spans="1:140" ht="13.7" customHeight="1" x14ac:dyDescent="0.2">
      <c r="A28" s="154" t="s">
        <v>57</v>
      </c>
      <c r="B28" s="169"/>
      <c r="C28" s="100">
        <v>-0.23068181818181799</v>
      </c>
      <c r="D28" s="100">
        <v>0.73628947368421294</v>
      </c>
      <c r="E28" s="100">
        <v>0.23460975609755863</v>
      </c>
      <c r="F28" s="155">
        <v>0.38382763870183467</v>
      </c>
      <c r="G28" s="100">
        <v>0.24231196581196812</v>
      </c>
      <c r="H28" s="100">
        <v>0.23451282051282263</v>
      </c>
      <c r="I28" s="100">
        <v>0.25011111111111006</v>
      </c>
      <c r="J28" s="100">
        <v>0.7495718870346586</v>
      </c>
      <c r="K28" s="100">
        <v>0.99951219512195166</v>
      </c>
      <c r="L28" s="100">
        <v>0.49963157894736554</v>
      </c>
      <c r="M28" s="100">
        <v>-3.8512820512821122E-2</v>
      </c>
      <c r="N28" s="100">
        <v>-5.0000000000238742E-4</v>
      </c>
      <c r="O28" s="100">
        <v>0.24832051282050926</v>
      </c>
      <c r="P28" s="100">
        <v>0.49682051282051276</v>
      </c>
      <c r="Q28" s="100">
        <v>-1.7948717949423099E-4</v>
      </c>
      <c r="R28" s="100">
        <v>0</v>
      </c>
      <c r="S28" s="100">
        <v>-2.8802925073787122E-2</v>
      </c>
      <c r="T28" s="100">
        <v>4.3589743589578234E-4</v>
      </c>
      <c r="U28" s="100">
        <v>-5.9210526315787604E-2</v>
      </c>
      <c r="V28" s="100">
        <v>-2.763414634146244E-2</v>
      </c>
      <c r="W28" s="155">
        <v>0.19775940915890189</v>
      </c>
      <c r="X28" s="100">
        <v>0.60138842275143034</v>
      </c>
      <c r="Y28" s="100">
        <v>0.59552027152522058</v>
      </c>
      <c r="Z28" s="100">
        <v>0.60923615074066717</v>
      </c>
      <c r="AA28" s="100">
        <v>0.60790142548902892</v>
      </c>
      <c r="AB28" s="96">
        <v>0.61205543546925512</v>
      </c>
      <c r="AC28" s="211">
        <v>0.55849042714703856</v>
      </c>
      <c r="AD28" s="157"/>
      <c r="AE28" s="158"/>
      <c r="AG28" s="96">
        <v>10525.686153846154</v>
      </c>
      <c r="AH28" s="96">
        <v>9064</v>
      </c>
      <c r="AI28" s="96">
        <v>9383.8606829268283</v>
      </c>
      <c r="AJ28" s="96">
        <v>7176</v>
      </c>
      <c r="AK28" s="96">
        <v>7493.3522051282062</v>
      </c>
      <c r="AL28" s="96">
        <v>8400</v>
      </c>
      <c r="AM28" s="96">
        <v>11251.038358974361</v>
      </c>
      <c r="AN28" s="96">
        <v>13327.899487179486</v>
      </c>
      <c r="AO28" s="96">
        <v>11296.8</v>
      </c>
      <c r="AP28" s="96">
        <v>10152.028923076923</v>
      </c>
      <c r="AQ28" s="96">
        <v>9162.9473684210534</v>
      </c>
      <c r="AR28" s="96">
        <v>11391.94068292683</v>
      </c>
      <c r="AS28" s="96">
        <v>11060.724512820514</v>
      </c>
      <c r="AT28" s="96">
        <v>10031.921777777778</v>
      </c>
      <c r="AU28" s="96">
        <v>10607.890536585364</v>
      </c>
      <c r="AV28" s="96">
        <v>8463.9031578947379</v>
      </c>
      <c r="AW28" s="96">
        <v>5545.7144615384623</v>
      </c>
      <c r="AX28" s="96">
        <v>6528.0960000000005</v>
      </c>
      <c r="AY28" s="96">
        <v>13536</v>
      </c>
      <c r="AZ28" s="96">
        <v>15911.920390243904</v>
      </c>
      <c r="BA28" s="96">
        <v>12111.499789473684</v>
      </c>
      <c r="BB28" s="96">
        <v>10904.17353846154</v>
      </c>
      <c r="BC28" s="96">
        <v>9963.7999999999993</v>
      </c>
      <c r="BD28" s="96">
        <v>11316.202051282053</v>
      </c>
      <c r="BE28" s="96">
        <v>11319.974974358975</v>
      </c>
      <c r="BF28" s="96">
        <v>10607.085333333333</v>
      </c>
      <c r="BG28" s="96">
        <v>9847.4496410256434</v>
      </c>
      <c r="BH28" s="96">
        <v>8747.4568421052645</v>
      </c>
      <c r="BI28" s="96">
        <v>6747.4542439024381</v>
      </c>
      <c r="BJ28" s="96">
        <v>6955.2</v>
      </c>
      <c r="BK28" s="96">
        <v>13510.762461538465</v>
      </c>
      <c r="BL28" s="96">
        <v>14511.84</v>
      </c>
      <c r="BM28" s="96">
        <v>11779.098947368422</v>
      </c>
      <c r="BN28" s="96">
        <v>11774.969560975609</v>
      </c>
      <c r="BO28" s="96">
        <v>9380.2618947368428</v>
      </c>
      <c r="BP28" s="96">
        <v>11207.99117948718</v>
      </c>
      <c r="BQ28" s="96">
        <v>11881.64663414634</v>
      </c>
      <c r="BR28" s="96">
        <v>10035.480888888889</v>
      </c>
      <c r="BS28" s="96">
        <v>10027.80430769231</v>
      </c>
      <c r="BT28" s="96">
        <v>9388.7999999999993</v>
      </c>
      <c r="BU28" s="96">
        <v>6993.7102439024375</v>
      </c>
      <c r="BV28" s="96">
        <v>7363.68</v>
      </c>
      <c r="BW28" s="96">
        <v>13958.296975609755</v>
      </c>
      <c r="BX28" s="96">
        <v>13731.52</v>
      </c>
      <c r="BY28" s="96">
        <v>11763.12</v>
      </c>
      <c r="BZ28" s="96">
        <v>11868.590634146341</v>
      </c>
      <c r="CA28" s="96">
        <v>9570.5566315789474</v>
      </c>
      <c r="CB28" s="96">
        <v>11733.906871794872</v>
      </c>
      <c r="CC28" s="96">
        <v>11490.409170731709</v>
      </c>
      <c r="CD28" s="96">
        <v>10123.44177777778</v>
      </c>
      <c r="CE28" s="96">
        <v>10182.224615384617</v>
      </c>
      <c r="CF28" s="96">
        <v>10028.1</v>
      </c>
      <c r="CG28" s="96">
        <v>7152.8408205128208</v>
      </c>
      <c r="CH28" s="96">
        <v>7735.3018947368437</v>
      </c>
      <c r="CI28" s="96">
        <v>13845.450146341464</v>
      </c>
      <c r="CJ28" s="96">
        <v>13551.194256410259</v>
      </c>
      <c r="CK28" s="96">
        <v>12239.130947368423</v>
      </c>
      <c r="CL28" s="96">
        <v>11473.992975609755</v>
      </c>
      <c r="CM28" s="96">
        <v>9735.5368421052626</v>
      </c>
      <c r="CN28" s="96">
        <v>12251.453853658537</v>
      </c>
      <c r="CO28" s="96">
        <v>11067.261128205129</v>
      </c>
      <c r="CP28" s="96">
        <v>10190.4</v>
      </c>
      <c r="CQ28" s="96">
        <v>10752.509743589742</v>
      </c>
      <c r="CR28" s="96">
        <v>9830.3040000000001</v>
      </c>
      <c r="CS28" s="96">
        <v>7560.6080000000002</v>
      </c>
      <c r="CT28" s="96">
        <v>8421.1200000000008</v>
      </c>
      <c r="CU28" s="96">
        <v>13189.384975609755</v>
      </c>
      <c r="CV28" s="96">
        <v>13374.262153846155</v>
      </c>
      <c r="CW28" s="96">
        <v>12713.7</v>
      </c>
      <c r="CX28" s="96">
        <v>11065.66071794872</v>
      </c>
      <c r="CY28" s="96">
        <v>9885.4484210526316</v>
      </c>
      <c r="CZ28" s="96">
        <v>12282.163317073171</v>
      </c>
      <c r="DA28" s="96">
        <v>11128.674461538461</v>
      </c>
      <c r="DB28" s="96">
        <v>10497.765405405407</v>
      </c>
      <c r="DC28" s="96">
        <v>11322.17912195122</v>
      </c>
      <c r="DD28" s="96">
        <v>9586.4968421052636</v>
      </c>
      <c r="DE28" s="96">
        <v>8205.9973333333328</v>
      </c>
      <c r="DF28" s="96">
        <v>8697.5040000000008</v>
      </c>
      <c r="DG28" s="96">
        <v>12596.771282051286</v>
      </c>
      <c r="DH28" s="96">
        <v>14406.400390243902</v>
      </c>
      <c r="DI28" s="96">
        <v>11695.756631578948</v>
      </c>
      <c r="DJ28" s="96">
        <v>11133.273230769233</v>
      </c>
      <c r="DK28" s="96">
        <v>10888.7</v>
      </c>
      <c r="DL28" s="96">
        <v>11366.354666666666</v>
      </c>
      <c r="DM28" s="96">
        <v>11661.819076923079</v>
      </c>
      <c r="DN28" s="96">
        <v>10338.200888888889</v>
      </c>
      <c r="DO28" s="96">
        <v>10999.376585365855</v>
      </c>
      <c r="DP28" s="96">
        <v>9748.32</v>
      </c>
      <c r="DQ28" s="96">
        <v>8870.4772682926832</v>
      </c>
      <c r="DR28" s="96">
        <v>8589.158736842106</v>
      </c>
      <c r="DS28" s="96">
        <v>12554.919589743591</v>
      </c>
      <c r="DT28" s="96">
        <v>14312.789268292681</v>
      </c>
      <c r="DU28" s="96">
        <v>11700.075789473683</v>
      </c>
      <c r="DV28" s="96">
        <v>11681.449230769231</v>
      </c>
      <c r="DW28" s="96">
        <v>10589.088</v>
      </c>
      <c r="DX28" s="96">
        <v>11417.297846153848</v>
      </c>
      <c r="DY28" s="96">
        <v>12210.922536585365</v>
      </c>
      <c r="DZ28" s="96">
        <v>10412.277333333333</v>
      </c>
      <c r="EA28" s="96">
        <v>10667.283897435898</v>
      </c>
      <c r="EB28" s="96">
        <v>9902.8799999999992</v>
      </c>
      <c r="EC28" s="96">
        <v>9178.1888780487807</v>
      </c>
      <c r="ED28" s="96">
        <v>8828.2231578947376</v>
      </c>
      <c r="EE28" s="96">
        <v>13057.650666666668</v>
      </c>
      <c r="EF28" s="96">
        <v>13676.975609756098</v>
      </c>
      <c r="EG28" s="96">
        <v>11711.987368421054</v>
      </c>
      <c r="EH28" s="96">
        <v>12240.129365853658</v>
      </c>
      <c r="EI28" s="96">
        <v>10272.177684210526</v>
      </c>
      <c r="EJ28" s="96">
        <v>11468.462769230771</v>
      </c>
    </row>
    <row r="29" spans="1:140" ht="13.7" customHeight="1" x14ac:dyDescent="0.2">
      <c r="A29" s="159" t="s">
        <v>58</v>
      </c>
      <c r="B29" s="160"/>
      <c r="C29" s="96">
        <v>-0.125</v>
      </c>
      <c r="D29" s="96">
        <v>0.49152631578947137</v>
      </c>
      <c r="E29" s="96">
        <v>-2.6756097560973302E-2</v>
      </c>
      <c r="F29" s="161">
        <v>0.17563648243879015</v>
      </c>
      <c r="G29" s="96">
        <v>0.24191452991452778</v>
      </c>
      <c r="H29" s="96">
        <v>0.23371794871794904</v>
      </c>
      <c r="I29" s="96">
        <v>0.25011111111111006</v>
      </c>
      <c r="J29" s="96">
        <v>0.75034467265725269</v>
      </c>
      <c r="K29" s="96">
        <v>1.0002682926829287</v>
      </c>
      <c r="L29" s="96">
        <v>0.50042105263157666</v>
      </c>
      <c r="M29" s="96">
        <v>-3.8512820512821122E-2</v>
      </c>
      <c r="N29" s="96">
        <v>-5.0000000000238742E-4</v>
      </c>
      <c r="O29" s="96">
        <v>0.24871794871794606</v>
      </c>
      <c r="P29" s="96">
        <v>0.49682051282051276</v>
      </c>
      <c r="Q29" s="96">
        <v>6.1538461538646061E-4</v>
      </c>
      <c r="R29" s="96">
        <v>0</v>
      </c>
      <c r="S29" s="96">
        <v>-2.9108532745251381E-2</v>
      </c>
      <c r="T29" s="96">
        <v>-3.5897435897425112E-4</v>
      </c>
      <c r="U29" s="96">
        <v>-5.9210526315787604E-2</v>
      </c>
      <c r="V29" s="96">
        <v>-2.7756097560978077E-2</v>
      </c>
      <c r="W29" s="161">
        <v>0.19781723101677429</v>
      </c>
      <c r="X29" s="96">
        <v>0.59966615523476108</v>
      </c>
      <c r="Y29" s="96">
        <v>0.59329987187958366</v>
      </c>
      <c r="Z29" s="96">
        <v>0.60790508917424546</v>
      </c>
      <c r="AA29" s="96">
        <v>0.60441296024082192</v>
      </c>
      <c r="AB29" s="96">
        <v>0.60884427202490343</v>
      </c>
      <c r="AC29" s="213">
        <v>0.55168633475233975</v>
      </c>
      <c r="AD29" s="157"/>
      <c r="AE29" s="158"/>
      <c r="AG29" s="96">
        <v>10327.833025641026</v>
      </c>
      <c r="AH29" s="96">
        <v>8888.1173333333336</v>
      </c>
      <c r="AI29" s="96">
        <v>9588.0796097560979</v>
      </c>
      <c r="AJ29" s="96">
        <v>7544.0968421052639</v>
      </c>
      <c r="AK29" s="96">
        <v>8050.1117948717947</v>
      </c>
      <c r="AL29" s="96">
        <v>9000</v>
      </c>
      <c r="AM29" s="96">
        <v>11800.557538461539</v>
      </c>
      <c r="AN29" s="96">
        <v>13916.140717948718</v>
      </c>
      <c r="AO29" s="96">
        <v>11851.2</v>
      </c>
      <c r="AP29" s="96">
        <v>10716</v>
      </c>
      <c r="AQ29" s="96">
        <v>8758.8378947368437</v>
      </c>
      <c r="AR29" s="96">
        <v>10980.847414634147</v>
      </c>
      <c r="AS29" s="96">
        <v>10661.884923076925</v>
      </c>
      <c r="AT29" s="96">
        <v>9944.0782222222224</v>
      </c>
      <c r="AU29" s="96">
        <v>10811.990048780488</v>
      </c>
      <c r="AV29" s="96">
        <v>9291.9031578947379</v>
      </c>
      <c r="AW29" s="96">
        <v>6729.2629743589732</v>
      </c>
      <c r="AX29" s="96">
        <v>7872.0960000000005</v>
      </c>
      <c r="AY29" s="96">
        <v>14261.352205128207</v>
      </c>
      <c r="AZ29" s="96">
        <v>16666.720390243903</v>
      </c>
      <c r="BA29" s="96">
        <v>12738.455578947371</v>
      </c>
      <c r="BB29" s="96">
        <v>11561.922871794874</v>
      </c>
      <c r="BC29" s="96">
        <v>10691.3</v>
      </c>
      <c r="BD29" s="96">
        <v>12004.320615384617</v>
      </c>
      <c r="BE29" s="96">
        <v>11098.756307692307</v>
      </c>
      <c r="BF29" s="96">
        <v>10636.962871794871</v>
      </c>
      <c r="BG29" s="96">
        <v>10110.514666666668</v>
      </c>
      <c r="BH29" s="96">
        <v>9527.4812631578952</v>
      </c>
      <c r="BI29" s="96">
        <v>7871.1857560975604</v>
      </c>
      <c r="BJ29" s="96">
        <v>8114.4</v>
      </c>
      <c r="BK29" s="96">
        <v>14243.772307692308</v>
      </c>
      <c r="BL29" s="96">
        <v>15213.386146341463</v>
      </c>
      <c r="BM29" s="96">
        <v>12397.958736842105</v>
      </c>
      <c r="BN29" s="96">
        <v>12476.580292682927</v>
      </c>
      <c r="BO29" s="96">
        <v>10036.52210526316</v>
      </c>
      <c r="BP29" s="96">
        <v>11876.837333333335</v>
      </c>
      <c r="BQ29" s="96">
        <v>11715.670243902439</v>
      </c>
      <c r="BR29" s="96">
        <v>10102.556444444444</v>
      </c>
      <c r="BS29" s="96">
        <v>10313.68</v>
      </c>
      <c r="BT29" s="96">
        <v>10187.661473684213</v>
      </c>
      <c r="BU29" s="96">
        <v>8033.1317073170731</v>
      </c>
      <c r="BV29" s="96">
        <v>8474.9431578947369</v>
      </c>
      <c r="BW29" s="96">
        <v>14711.902829268292</v>
      </c>
      <c r="BX29" s="96">
        <v>14400.983179487179</v>
      </c>
      <c r="BY29" s="96">
        <v>12378.454736842106</v>
      </c>
      <c r="BZ29" s="96">
        <v>12570.330731707316</v>
      </c>
      <c r="CA29" s="96">
        <v>10225.945263157895</v>
      </c>
      <c r="CB29" s="96">
        <v>12434.22994871795</v>
      </c>
      <c r="CC29" s="96">
        <v>11390.181463414632</v>
      </c>
      <c r="CD29" s="96">
        <v>10236.12088888889</v>
      </c>
      <c r="CE29" s="96">
        <v>10501.68</v>
      </c>
      <c r="CF29" s="96">
        <v>10848</v>
      </c>
      <c r="CG29" s="96">
        <v>8123.6342564102579</v>
      </c>
      <c r="CH29" s="96">
        <v>8813.6968421052643</v>
      </c>
      <c r="CI29" s="96">
        <v>14608.459902439023</v>
      </c>
      <c r="CJ29" s="96">
        <v>14246.582153846155</v>
      </c>
      <c r="CK29" s="96">
        <v>12913.354105263159</v>
      </c>
      <c r="CL29" s="96">
        <v>12183.321756097563</v>
      </c>
      <c r="CM29" s="96">
        <v>10419.765052631581</v>
      </c>
      <c r="CN29" s="96">
        <v>13019.717853658538</v>
      </c>
      <c r="CO29" s="96">
        <v>11022.70030769231</v>
      </c>
      <c r="CP29" s="96">
        <v>10355.918222222223</v>
      </c>
      <c r="CQ29" s="96">
        <v>11136.870769230769</v>
      </c>
      <c r="CR29" s="96">
        <v>10644.384000000002</v>
      </c>
      <c r="CS29" s="96">
        <v>8540.2229743589742</v>
      </c>
      <c r="CT29" s="96">
        <v>9565.5814736842112</v>
      </c>
      <c r="CU29" s="96">
        <v>14025.855609756098</v>
      </c>
      <c r="CV29" s="96">
        <v>14193.961435897436</v>
      </c>
      <c r="CW29" s="96">
        <v>13559.6</v>
      </c>
      <c r="CX29" s="96">
        <v>11885.427487179488</v>
      </c>
      <c r="CY29" s="96">
        <v>10710.833684210527</v>
      </c>
      <c r="CZ29" s="96">
        <v>13245.351804878048</v>
      </c>
      <c r="DA29" s="96">
        <v>11379.659282051285</v>
      </c>
      <c r="DB29" s="96">
        <v>10929.726486486486</v>
      </c>
      <c r="DC29" s="96">
        <v>12003.300292682927</v>
      </c>
      <c r="DD29" s="96">
        <v>10587.36</v>
      </c>
      <c r="DE29" s="96">
        <v>9426.7858461538453</v>
      </c>
      <c r="DF29" s="96">
        <v>10034.111999999999</v>
      </c>
      <c r="DG29" s="96">
        <v>13716.142564102565</v>
      </c>
      <c r="DH29" s="96">
        <v>15646.839804878049</v>
      </c>
      <c r="DI29" s="96">
        <v>12776.514526315792</v>
      </c>
      <c r="DJ29" s="96">
        <v>12235.136410256411</v>
      </c>
      <c r="DK29" s="96">
        <v>12078.9</v>
      </c>
      <c r="DL29" s="96">
        <v>12558.544615384619</v>
      </c>
      <c r="DM29" s="96">
        <v>12294.356307692309</v>
      </c>
      <c r="DN29" s="96">
        <v>11063.477333333332</v>
      </c>
      <c r="DO29" s="96">
        <v>11975.513951219513</v>
      </c>
      <c r="DP29" s="96">
        <v>11014.181894736843</v>
      </c>
      <c r="DQ29" s="96">
        <v>10390.824585365854</v>
      </c>
      <c r="DR29" s="96">
        <v>10094.336842105264</v>
      </c>
      <c r="DS29" s="96">
        <v>14023.604512820515</v>
      </c>
      <c r="DT29" s="96">
        <v>15932.529365853658</v>
      </c>
      <c r="DU29" s="96">
        <v>13110.910315789475</v>
      </c>
      <c r="DV29" s="96">
        <v>13147.750358974361</v>
      </c>
      <c r="DW29" s="96">
        <v>12033.696</v>
      </c>
      <c r="DX29" s="96">
        <v>12928.962461538464</v>
      </c>
      <c r="DY29" s="96">
        <v>13237.808780487805</v>
      </c>
      <c r="DZ29" s="96">
        <v>11443.559111111113</v>
      </c>
      <c r="EA29" s="96">
        <v>11907.99712820513</v>
      </c>
      <c r="EB29" s="96">
        <v>11441.25557894737</v>
      </c>
      <c r="EC29" s="96">
        <v>10962.223609756096</v>
      </c>
      <c r="ED29" s="96">
        <v>10572.581894736843</v>
      </c>
      <c r="EE29" s="96">
        <v>14940.688000000002</v>
      </c>
      <c r="EF29" s="96">
        <v>15589.82087804878</v>
      </c>
      <c r="EG29" s="96">
        <v>13445.015578947368</v>
      </c>
      <c r="EH29" s="96">
        <v>14092.310048780488</v>
      </c>
      <c r="EI29" s="96">
        <v>11949.056842105263</v>
      </c>
      <c r="EJ29" s="96">
        <v>13296.488000000003</v>
      </c>
    </row>
    <row r="30" spans="1:140" ht="13.7" customHeight="1" x14ac:dyDescent="0.2">
      <c r="A30" s="159" t="s">
        <v>60</v>
      </c>
      <c r="B30" s="136"/>
      <c r="C30" s="96">
        <v>-1.0615909090909135</v>
      </c>
      <c r="D30" s="96">
        <v>0.53639473684210515</v>
      </c>
      <c r="E30" s="96">
        <v>0.76429268292682906</v>
      </c>
      <c r="F30" s="161">
        <v>0.43955686483542777</v>
      </c>
      <c r="G30" s="96">
        <v>0.74994444444444852</v>
      </c>
      <c r="H30" s="96">
        <v>0.75</v>
      </c>
      <c r="I30" s="96">
        <v>0.74988888888889349</v>
      </c>
      <c r="J30" s="96">
        <v>0.25018677792041188</v>
      </c>
      <c r="K30" s="96">
        <v>0.50026829268292872</v>
      </c>
      <c r="L30" s="96">
        <v>1.0526315789860519E-4</v>
      </c>
      <c r="M30" s="96">
        <v>-2.8589743589744643E-2</v>
      </c>
      <c r="N30" s="96">
        <v>-4.9999999999883471E-4</v>
      </c>
      <c r="O30" s="96">
        <v>0.49851282051281487</v>
      </c>
      <c r="P30" s="96">
        <v>0.49682051282051276</v>
      </c>
      <c r="Q30" s="96">
        <v>0.50020512820512408</v>
      </c>
      <c r="R30" s="96">
        <v>0.48749999999999716</v>
      </c>
      <c r="S30" s="96">
        <v>0.90578869468856738</v>
      </c>
      <c r="T30" s="96">
        <v>0.49982051282051287</v>
      </c>
      <c r="U30" s="96">
        <v>0.6907894736842124</v>
      </c>
      <c r="V30" s="96">
        <v>1.5267560975609769</v>
      </c>
      <c r="W30" s="161">
        <v>0.51503672111517673</v>
      </c>
      <c r="X30" s="96">
        <v>0.89425462722896398</v>
      </c>
      <c r="Y30" s="96">
        <v>0.88164112464936295</v>
      </c>
      <c r="Z30" s="96">
        <v>0.86996434712961701</v>
      </c>
      <c r="AA30" s="96">
        <v>0.88451670632399271</v>
      </c>
      <c r="AB30" s="96">
        <v>0.88089074179675109</v>
      </c>
      <c r="AC30" s="213">
        <v>0.83379504332146936</v>
      </c>
      <c r="AD30" s="157"/>
      <c r="AE30" s="158"/>
      <c r="AG30" s="96">
        <v>10818.435897435898</v>
      </c>
      <c r="AH30" s="96">
        <v>9856</v>
      </c>
      <c r="AI30" s="96">
        <v>10812.009951219514</v>
      </c>
      <c r="AJ30" s="96">
        <v>8187.941894736844</v>
      </c>
      <c r="AK30" s="96">
        <v>9024</v>
      </c>
      <c r="AL30" s="96">
        <v>10599.9</v>
      </c>
      <c r="AM30" s="96">
        <v>11771.595897435898</v>
      </c>
      <c r="AN30" s="96">
        <v>12936</v>
      </c>
      <c r="AO30" s="96">
        <v>12042.048000000001</v>
      </c>
      <c r="AP30" s="96">
        <v>10057.98071794872</v>
      </c>
      <c r="AQ30" s="96">
        <v>10633.263157894737</v>
      </c>
      <c r="AR30" s="96">
        <v>11547.18224390244</v>
      </c>
      <c r="AS30" s="96">
        <v>10738.791384615384</v>
      </c>
      <c r="AT30" s="96">
        <v>9504.0391111111112</v>
      </c>
      <c r="AU30" s="96">
        <v>10608.009951219512</v>
      </c>
      <c r="AV30" s="96">
        <v>9200.1355789473673</v>
      </c>
      <c r="AW30" s="96">
        <v>10068.942153846154</v>
      </c>
      <c r="AX30" s="96">
        <v>10656</v>
      </c>
      <c r="AY30" s="96">
        <v>11809.166974358974</v>
      </c>
      <c r="AZ30" s="96">
        <v>13566</v>
      </c>
      <c r="BA30" s="96">
        <v>11499.90315789474</v>
      </c>
      <c r="BB30" s="96">
        <v>10528.067487179487</v>
      </c>
      <c r="BC30" s="96">
        <v>10841.3</v>
      </c>
      <c r="BD30" s="96">
        <v>11166.592615384616</v>
      </c>
      <c r="BE30" s="96">
        <v>11110.275076923079</v>
      </c>
      <c r="BF30" s="96">
        <v>10227.180717948717</v>
      </c>
      <c r="BG30" s="96">
        <v>9926.4289230769227</v>
      </c>
      <c r="BH30" s="96">
        <v>9424.6736842105274</v>
      </c>
      <c r="BI30" s="96">
        <v>10668.175024390244</v>
      </c>
      <c r="BJ30" s="96">
        <v>10270.976842105265</v>
      </c>
      <c r="BK30" s="96">
        <v>11934.058051282052</v>
      </c>
      <c r="BL30" s="96">
        <v>12798.866926829269</v>
      </c>
      <c r="BM30" s="96">
        <v>11331.146105263158</v>
      </c>
      <c r="BN30" s="96">
        <v>11509.670048780488</v>
      </c>
      <c r="BO30" s="96">
        <v>10101.309473684212</v>
      </c>
      <c r="BP30" s="96">
        <v>11135.461743589743</v>
      </c>
      <c r="BQ30" s="96">
        <v>11677.586926829268</v>
      </c>
      <c r="BR30" s="96">
        <v>9722.3182222222222</v>
      </c>
      <c r="BS30" s="96">
        <v>10114.419282051282</v>
      </c>
      <c r="BT30" s="96">
        <v>10053.322105263158</v>
      </c>
      <c r="BU30" s="96">
        <v>10444.773073170732</v>
      </c>
      <c r="BV30" s="96">
        <v>10403.456842105265</v>
      </c>
      <c r="BW30" s="96">
        <v>12394.174243902438</v>
      </c>
      <c r="BX30" s="96">
        <v>12287.78605128205</v>
      </c>
      <c r="BY30" s="96">
        <v>11372.981894736844</v>
      </c>
      <c r="BZ30" s="96">
        <v>11652.420292682926</v>
      </c>
      <c r="CA30" s="96">
        <v>10244.790736842106</v>
      </c>
      <c r="CB30" s="96">
        <v>11689.228923076924</v>
      </c>
      <c r="CC30" s="96">
        <v>11333.829073170731</v>
      </c>
      <c r="CD30" s="96">
        <v>9870.1191111111111</v>
      </c>
      <c r="CE30" s="96">
        <v>10298.881025641027</v>
      </c>
      <c r="CF30" s="96">
        <v>10692.1</v>
      </c>
      <c r="CG30" s="96">
        <v>10197.843076923078</v>
      </c>
      <c r="CH30" s="96">
        <v>10535.898105263159</v>
      </c>
      <c r="CI30" s="96">
        <v>12371.664585365852</v>
      </c>
      <c r="CJ30" s="96">
        <v>12306.663179487179</v>
      </c>
      <c r="CK30" s="96">
        <v>11902.888421052634</v>
      </c>
      <c r="CL30" s="96">
        <v>11320.893073170731</v>
      </c>
      <c r="CM30" s="96">
        <v>10379.924210526317</v>
      </c>
      <c r="CN30" s="96">
        <v>12246.727024390242</v>
      </c>
      <c r="CO30" s="96">
        <v>10953.304205128206</v>
      </c>
      <c r="CP30" s="96">
        <v>9993.2017777777783</v>
      </c>
      <c r="CQ30" s="96">
        <v>10897.700512820515</v>
      </c>
      <c r="CR30" s="96">
        <v>10444.895999999999</v>
      </c>
      <c r="CS30" s="96">
        <v>10356.476512820513</v>
      </c>
      <c r="CT30" s="96">
        <v>11113.121684210528</v>
      </c>
      <c r="CU30" s="96">
        <v>11852.033951219511</v>
      </c>
      <c r="CV30" s="96">
        <v>12313.990358974357</v>
      </c>
      <c r="CW30" s="96">
        <v>12438.3</v>
      </c>
      <c r="CX30" s="96">
        <v>10967.939282051286</v>
      </c>
      <c r="CY30" s="96">
        <v>10504.269473684211</v>
      </c>
      <c r="CZ30" s="96">
        <v>12316.61443902439</v>
      </c>
      <c r="DA30" s="96">
        <v>11039.658871794873</v>
      </c>
      <c r="DB30" s="96">
        <v>10339.20972972973</v>
      </c>
      <c r="DC30" s="96">
        <v>11489.100878048779</v>
      </c>
      <c r="DD30" s="96">
        <v>10160.576842105263</v>
      </c>
      <c r="DE30" s="96">
        <v>10943.916307692309</v>
      </c>
      <c r="DF30" s="96">
        <v>11220.576000000001</v>
      </c>
      <c r="DG30" s="96">
        <v>11366.354666666666</v>
      </c>
      <c r="DH30" s="96">
        <v>13398.919024390243</v>
      </c>
      <c r="DI30" s="96">
        <v>11481.6</v>
      </c>
      <c r="DJ30" s="96">
        <v>11073.248205128206</v>
      </c>
      <c r="DK30" s="96">
        <v>11544.6</v>
      </c>
      <c r="DL30" s="96">
        <v>11421.318153846154</v>
      </c>
      <c r="DM30" s="96">
        <v>11602.516512820514</v>
      </c>
      <c r="DN30" s="96">
        <v>10218.599111111111</v>
      </c>
      <c r="DO30" s="96">
        <v>11179.744390243903</v>
      </c>
      <c r="DP30" s="96">
        <v>10307.912421052632</v>
      </c>
      <c r="DQ30" s="96">
        <v>11541.832390243901</v>
      </c>
      <c r="DR30" s="96">
        <v>10859.873684210528</v>
      </c>
      <c r="DS30" s="96">
        <v>11377.576820512821</v>
      </c>
      <c r="DT30" s="96">
        <v>13439.539902439023</v>
      </c>
      <c r="DU30" s="96">
        <v>11529.536842105264</v>
      </c>
      <c r="DV30" s="96">
        <v>11654.220307692309</v>
      </c>
      <c r="DW30" s="96">
        <v>11200.608</v>
      </c>
      <c r="DX30" s="96">
        <v>11493.375179487181</v>
      </c>
      <c r="DY30" s="96">
        <v>12173.854243902439</v>
      </c>
      <c r="DZ30" s="96">
        <v>10327.640888888887</v>
      </c>
      <c r="EA30" s="96">
        <v>10855.081435897435</v>
      </c>
      <c r="EB30" s="96">
        <v>10451.432421052634</v>
      </c>
      <c r="EC30" s="96">
        <v>11686.02556097561</v>
      </c>
      <c r="ED30" s="96">
        <v>10962.758736842108</v>
      </c>
      <c r="EE30" s="96">
        <v>11877.208000000001</v>
      </c>
      <c r="EF30" s="96">
        <v>12955.800780487803</v>
      </c>
      <c r="EG30" s="96">
        <v>11580.96</v>
      </c>
      <c r="EH30" s="96">
        <v>12240.079609756098</v>
      </c>
      <c r="EI30" s="96">
        <v>10839.536842105264</v>
      </c>
      <c r="EJ30" s="96">
        <v>11569.896000000002</v>
      </c>
    </row>
    <row r="31" spans="1:140" ht="13.7" customHeight="1" x14ac:dyDescent="0.2">
      <c r="A31" s="159" t="s">
        <v>62</v>
      </c>
      <c r="B31" s="136"/>
      <c r="C31" s="96">
        <v>-0.47604545454545288</v>
      </c>
      <c r="D31" s="96">
        <v>0.32149991768283925</v>
      </c>
      <c r="E31" s="96">
        <v>0.17439024390244029</v>
      </c>
      <c r="F31" s="161">
        <v>0.15331767827746035</v>
      </c>
      <c r="G31" s="96">
        <v>1.7628675213675216</v>
      </c>
      <c r="H31" s="96">
        <v>2.0255128205128194</v>
      </c>
      <c r="I31" s="96">
        <v>1.5002222222222201</v>
      </c>
      <c r="J31" s="96">
        <v>0.6247528883183584</v>
      </c>
      <c r="K31" s="96">
        <v>0.99992682926829346</v>
      </c>
      <c r="L31" s="96">
        <v>0.2495789473684269</v>
      </c>
      <c r="M31" s="96">
        <v>-8.6256410256410732E-2</v>
      </c>
      <c r="N31" s="96">
        <v>1.5007499999999965</v>
      </c>
      <c r="O31" s="96">
        <v>1.4970128205128219</v>
      </c>
      <c r="P31" s="96">
        <v>0.99394871794871875</v>
      </c>
      <c r="Q31" s="96">
        <v>2.0000769230769215</v>
      </c>
      <c r="R31" s="96">
        <v>0.8438750000000006</v>
      </c>
      <c r="S31" s="96">
        <v>0.45097804548895581</v>
      </c>
      <c r="T31" s="96">
        <v>1.5003076923076932</v>
      </c>
      <c r="U31" s="96">
        <v>-1.1321052631578929</v>
      </c>
      <c r="V31" s="96">
        <v>0.98473170731707427</v>
      </c>
      <c r="W31" s="161">
        <v>0.94994738302135673</v>
      </c>
      <c r="X31" s="96">
        <v>1.4000266290784928</v>
      </c>
      <c r="Y31" s="96">
        <v>1.415514681843197</v>
      </c>
      <c r="Z31" s="96">
        <v>1.40780580925626</v>
      </c>
      <c r="AA31" s="96">
        <v>1.4146535600940773</v>
      </c>
      <c r="AB31" s="96">
        <v>1.4048368589765126</v>
      </c>
      <c r="AC31" s="213">
        <v>1.3334026363513765</v>
      </c>
      <c r="AD31" s="157"/>
      <c r="AE31" s="158"/>
      <c r="AG31" s="96">
        <v>9965.1954871794878</v>
      </c>
      <c r="AH31" s="96">
        <v>8976.0391111111112</v>
      </c>
      <c r="AI31" s="96">
        <v>9996.0796097560979</v>
      </c>
      <c r="AJ31" s="96">
        <v>8187.941894736844</v>
      </c>
      <c r="AK31" s="96">
        <v>9024</v>
      </c>
      <c r="AL31" s="96">
        <v>10600.2</v>
      </c>
      <c r="AM31" s="96">
        <v>11775.404102564104</v>
      </c>
      <c r="AN31" s="96">
        <v>12936</v>
      </c>
      <c r="AO31" s="96">
        <v>11034.048000000001</v>
      </c>
      <c r="AP31" s="96">
        <v>9963.9710769230769</v>
      </c>
      <c r="AQ31" s="96">
        <v>9536.7410526315798</v>
      </c>
      <c r="AR31" s="96">
        <v>10944.936390243904</v>
      </c>
      <c r="AS31" s="96">
        <v>6271.5257435897438</v>
      </c>
      <c r="AT31" s="96">
        <v>5808.0391111111112</v>
      </c>
      <c r="AU31" s="96">
        <v>6528.1592195121948</v>
      </c>
      <c r="AV31" s="96">
        <v>5520.0387368421052</v>
      </c>
      <c r="AW31" s="96">
        <v>5995.6902564102566</v>
      </c>
      <c r="AX31" s="96">
        <v>6528.0960000000005</v>
      </c>
      <c r="AY31" s="96">
        <v>7902.1702564102552</v>
      </c>
      <c r="AZ31" s="96">
        <v>9486.1393170731699</v>
      </c>
      <c r="BA31" s="96">
        <v>7848.0261052631604</v>
      </c>
      <c r="BB31" s="96">
        <v>5921.9035897435906</v>
      </c>
      <c r="BC31" s="96">
        <v>6067.5</v>
      </c>
      <c r="BD31" s="96">
        <v>6769.3690256410264</v>
      </c>
      <c r="BE31" s="96">
        <v>6094.3234871794884</v>
      </c>
      <c r="BF31" s="96">
        <v>6148.6219487179487</v>
      </c>
      <c r="BG31" s="96">
        <v>5729.8447179487184</v>
      </c>
      <c r="BH31" s="96">
        <v>6018.8724210526325</v>
      </c>
      <c r="BI31" s="96">
        <v>5975.16</v>
      </c>
      <c r="BJ31" s="96">
        <v>5805.8778947368446</v>
      </c>
      <c r="BK31" s="96">
        <v>6780.3134358974357</v>
      </c>
      <c r="BL31" s="96">
        <v>8583.0407804878032</v>
      </c>
      <c r="BM31" s="96">
        <v>7541.1915789473687</v>
      </c>
      <c r="BN31" s="96">
        <v>6745.8819512195114</v>
      </c>
      <c r="BO31" s="96">
        <v>5353.2378947368443</v>
      </c>
      <c r="BP31" s="96">
        <v>6543.8654358974354</v>
      </c>
      <c r="BQ31" s="96">
        <v>6829.9996097560961</v>
      </c>
      <c r="BR31" s="96">
        <v>6225.6284444444454</v>
      </c>
      <c r="BS31" s="96">
        <v>6240.0188717948722</v>
      </c>
      <c r="BT31" s="96">
        <v>6539.1562105263165</v>
      </c>
      <c r="BU31" s="96">
        <v>5967.0048780487796</v>
      </c>
      <c r="BV31" s="96">
        <v>5204.7789473684225</v>
      </c>
      <c r="BW31" s="96">
        <v>6924.645658536585</v>
      </c>
      <c r="BX31" s="96">
        <v>7938.3723076923088</v>
      </c>
      <c r="BY31" s="96">
        <v>7246.5978947368412</v>
      </c>
      <c r="BZ31" s="96">
        <v>6370.5119999999997</v>
      </c>
      <c r="CA31" s="96">
        <v>5334.3536842105277</v>
      </c>
      <c r="CB31" s="96">
        <v>6799.3103589743587</v>
      </c>
      <c r="CC31" s="96">
        <v>6621.5301463414644</v>
      </c>
      <c r="CD31" s="96">
        <v>6275.9253333333336</v>
      </c>
      <c r="CE31" s="96">
        <v>6296.2838974358974</v>
      </c>
      <c r="CF31" s="96">
        <v>6881.7</v>
      </c>
      <c r="CG31" s="96">
        <v>5765.034461538462</v>
      </c>
      <c r="CH31" s="96">
        <v>5260.0176842105284</v>
      </c>
      <c r="CI31" s="96">
        <v>6986.5422439024387</v>
      </c>
      <c r="CJ31" s="96">
        <v>7994.637333333334</v>
      </c>
      <c r="CK31" s="96">
        <v>7612.3351578947368</v>
      </c>
      <c r="CL31" s="96">
        <v>6144.1984390243888</v>
      </c>
      <c r="CM31" s="96">
        <v>5353.2766315789486</v>
      </c>
      <c r="CN31" s="96">
        <v>7082.5217560975616</v>
      </c>
      <c r="CO31" s="96">
        <v>7421.1698461538472</v>
      </c>
      <c r="CP31" s="96">
        <v>7316.3982222222212</v>
      </c>
      <c r="CQ31" s="96">
        <v>7715.0826666666671</v>
      </c>
      <c r="CR31" s="96">
        <v>7751.3280000000013</v>
      </c>
      <c r="CS31" s="96">
        <v>6805.2722051282053</v>
      </c>
      <c r="CT31" s="96">
        <v>7507.4021052631597</v>
      </c>
      <c r="CU31" s="96">
        <v>9907.7139512195117</v>
      </c>
      <c r="CV31" s="96">
        <v>11383.19753846154</v>
      </c>
      <c r="CW31" s="96">
        <v>10708.2</v>
      </c>
      <c r="CX31" s="96">
        <v>7909.3046153846153</v>
      </c>
      <c r="CY31" s="96">
        <v>6898.5473684210538</v>
      </c>
      <c r="CZ31" s="96">
        <v>8814.9096585365842</v>
      </c>
      <c r="DA31" s="96">
        <v>7495.2514871794874</v>
      </c>
      <c r="DB31" s="96">
        <v>7553.6367567567568</v>
      </c>
      <c r="DC31" s="96">
        <v>8104.9996097560961</v>
      </c>
      <c r="DD31" s="96">
        <v>7501.68</v>
      </c>
      <c r="DE31" s="96">
        <v>7172.0118974358975</v>
      </c>
      <c r="DF31" s="96">
        <v>7488.0960000000005</v>
      </c>
      <c r="DG31" s="96">
        <v>9566.0377435897444</v>
      </c>
      <c r="DH31" s="96">
        <v>12609.29970731707</v>
      </c>
      <c r="DI31" s="96">
        <v>10093.42652631579</v>
      </c>
      <c r="DJ31" s="96">
        <v>7983.0873846153845</v>
      </c>
      <c r="DK31" s="96">
        <v>7583.8</v>
      </c>
      <c r="DL31" s="96">
        <v>8212.9005128205135</v>
      </c>
      <c r="DM31" s="96">
        <v>7887.9747692307701</v>
      </c>
      <c r="DN31" s="96">
        <v>7456.5724444444459</v>
      </c>
      <c r="DO31" s="96">
        <v>7864.504780487805</v>
      </c>
      <c r="DP31" s="96">
        <v>7577.255578947369</v>
      </c>
      <c r="DQ31" s="96">
        <v>7551.6520975609737</v>
      </c>
      <c r="DR31" s="96">
        <v>7342.7621052631612</v>
      </c>
      <c r="DS31" s="96">
        <v>9636.7450256410248</v>
      </c>
      <c r="DT31" s="96">
        <v>12689.884682926826</v>
      </c>
      <c r="DU31" s="96">
        <v>10148.045473684211</v>
      </c>
      <c r="DV31" s="96">
        <v>8402.7411282051289</v>
      </c>
      <c r="DW31" s="96">
        <v>7354.6560000000009</v>
      </c>
      <c r="DX31" s="96">
        <v>8283.6656410256419</v>
      </c>
      <c r="DY31" s="96">
        <v>8269.413658536585</v>
      </c>
      <c r="DZ31" s="96">
        <v>7543.3991111111109</v>
      </c>
      <c r="EA31" s="96">
        <v>7642.6916923076933</v>
      </c>
      <c r="EB31" s="96">
        <v>7667.28</v>
      </c>
      <c r="EC31" s="96">
        <v>7647.7808780487803</v>
      </c>
      <c r="ED31" s="96">
        <v>7450.2955789473708</v>
      </c>
      <c r="EE31" s="96">
        <v>10138.828717948718</v>
      </c>
      <c r="EF31" s="96">
        <v>12290.72975609756</v>
      </c>
      <c r="EG31" s="96">
        <v>10205.569684210528</v>
      </c>
      <c r="EH31" s="96">
        <v>8846.8729756097546</v>
      </c>
      <c r="EI31" s="96">
        <v>7124.9061052631605</v>
      </c>
      <c r="EJ31" s="96">
        <v>8354.4307692307684</v>
      </c>
    </row>
    <row r="32" spans="1:140" ht="13.7" customHeight="1" x14ac:dyDescent="0.2">
      <c r="A32" s="159" t="s">
        <v>61</v>
      </c>
      <c r="B32" s="160"/>
      <c r="C32" s="96">
        <v>-1.8454545454545439</v>
      </c>
      <c r="D32" s="96">
        <v>1.286184210526315</v>
      </c>
      <c r="E32" s="96">
        <v>0.94251219512195306</v>
      </c>
      <c r="F32" s="161">
        <v>0.73329938737898104</v>
      </c>
      <c r="G32" s="96">
        <v>1.5465427350427348</v>
      </c>
      <c r="H32" s="96">
        <v>2.0933076923076932</v>
      </c>
      <c r="I32" s="96">
        <v>0.99977777777777632</v>
      </c>
      <c r="J32" s="96">
        <v>2.9653401797347101E-4</v>
      </c>
      <c r="K32" s="96">
        <v>4.8780487804833683E-4</v>
      </c>
      <c r="L32" s="96">
        <v>1.0526315789860519E-4</v>
      </c>
      <c r="M32" s="96">
        <v>0.74087179487180066</v>
      </c>
      <c r="N32" s="96">
        <v>1.4997500000000024</v>
      </c>
      <c r="O32" s="96">
        <v>-1.4871794871794464E-2</v>
      </c>
      <c r="P32" s="96">
        <v>-2.9179487179490593E-2</v>
      </c>
      <c r="Q32" s="96">
        <v>-5.6410256409833437E-4</v>
      </c>
      <c r="R32" s="96">
        <v>1.022000000000002</v>
      </c>
      <c r="S32" s="96">
        <v>1.0179290455657615</v>
      </c>
      <c r="T32" s="96">
        <v>-1.7948717948712556E-4</v>
      </c>
      <c r="U32" s="96">
        <v>-1.5789473684211686E-2</v>
      </c>
      <c r="V32" s="96">
        <v>3.0697560975609797</v>
      </c>
      <c r="W32" s="161">
        <v>0.78450701482868013</v>
      </c>
      <c r="X32" s="96">
        <v>0.51200255004606277</v>
      </c>
      <c r="Y32" s="96">
        <v>0.53626606395406995</v>
      </c>
      <c r="Z32" s="96">
        <v>0.50731773029387028</v>
      </c>
      <c r="AA32" s="96">
        <v>0.51671413090138074</v>
      </c>
      <c r="AB32" s="96">
        <v>0.4993087622179857</v>
      </c>
      <c r="AC32" s="213">
        <v>0.54485582532322141</v>
      </c>
      <c r="AD32" s="157"/>
      <c r="AE32" s="158"/>
      <c r="AF32" s="158"/>
      <c r="AG32" s="96">
        <v>9965.1954871794878</v>
      </c>
      <c r="AH32" s="96">
        <v>8976.0391111111112</v>
      </c>
      <c r="AI32" s="96">
        <v>9996.0796097560979</v>
      </c>
      <c r="AJ32" s="96">
        <v>9015.9418947368431</v>
      </c>
      <c r="AK32" s="96">
        <v>9485.6412307692335</v>
      </c>
      <c r="AL32" s="96">
        <v>10700</v>
      </c>
      <c r="AM32" s="96">
        <v>11972.95835897436</v>
      </c>
      <c r="AN32" s="96">
        <v>13131.919589743591</v>
      </c>
      <c r="AO32" s="96">
        <v>11026.848000000002</v>
      </c>
      <c r="AP32" s="96">
        <v>9963.9710769230769</v>
      </c>
      <c r="AQ32" s="96">
        <v>9530.6778947368439</v>
      </c>
      <c r="AR32" s="96">
        <v>10944.936390243904</v>
      </c>
      <c r="AS32" s="96">
        <v>10079.595897435898</v>
      </c>
      <c r="AT32" s="96">
        <v>9327.9608888888888</v>
      </c>
      <c r="AU32" s="96">
        <v>10608.019902439024</v>
      </c>
      <c r="AV32" s="96">
        <v>9384</v>
      </c>
      <c r="AW32" s="96">
        <v>9939.5821538461532</v>
      </c>
      <c r="AX32" s="96">
        <v>10368.192000000001</v>
      </c>
      <c r="AY32" s="96">
        <v>11627.086564102565</v>
      </c>
      <c r="AZ32" s="96">
        <v>14484</v>
      </c>
      <c r="BA32" s="96">
        <v>11673.095578947368</v>
      </c>
      <c r="BB32" s="96">
        <v>9682.1542564102565</v>
      </c>
      <c r="BC32" s="96">
        <v>10006.5</v>
      </c>
      <c r="BD32" s="96">
        <v>10577.439179487181</v>
      </c>
      <c r="BE32" s="96">
        <v>10686.362256410257</v>
      </c>
      <c r="BF32" s="96">
        <v>10133.200000000001</v>
      </c>
      <c r="BG32" s="96">
        <v>9979.1171282051291</v>
      </c>
      <c r="BH32" s="96">
        <v>9615.84</v>
      </c>
      <c r="BI32" s="96">
        <v>10606.945170731708</v>
      </c>
      <c r="BJ32" s="96">
        <v>10072.005052631581</v>
      </c>
      <c r="BK32" s="96">
        <v>11962.382564102565</v>
      </c>
      <c r="BL32" s="96">
        <v>13484.790439024389</v>
      </c>
      <c r="BM32" s="96">
        <v>11485.41557894737</v>
      </c>
      <c r="BN32" s="96">
        <v>10591.550634146341</v>
      </c>
      <c r="BO32" s="96">
        <v>9434.8421052631584</v>
      </c>
      <c r="BP32" s="96">
        <v>10759.307487179489</v>
      </c>
      <c r="BQ32" s="96">
        <v>11254.759609756098</v>
      </c>
      <c r="BR32" s="96">
        <v>9595.6764444444452</v>
      </c>
      <c r="BS32" s="96">
        <v>10110.717128205129</v>
      </c>
      <c r="BT32" s="96">
        <v>10183.68</v>
      </c>
      <c r="BU32" s="96">
        <v>10347.451902439025</v>
      </c>
      <c r="BV32" s="96">
        <v>10175.103157894737</v>
      </c>
      <c r="BW32" s="96">
        <v>12426.505756097558</v>
      </c>
      <c r="BX32" s="96">
        <v>12791.558564102565</v>
      </c>
      <c r="BY32" s="96">
        <v>11441.468631578949</v>
      </c>
      <c r="BZ32" s="96">
        <v>10677.151024390243</v>
      </c>
      <c r="CA32" s="96">
        <v>9585.8770526315802</v>
      </c>
      <c r="CB32" s="96">
        <v>11344.882051282051</v>
      </c>
      <c r="CC32" s="96">
        <v>10932.669658536586</v>
      </c>
      <c r="CD32" s="96">
        <v>9701.0026666666654</v>
      </c>
      <c r="CE32" s="96">
        <v>10238.431794871794</v>
      </c>
      <c r="CF32" s="96">
        <v>10755.9</v>
      </c>
      <c r="CG32" s="96">
        <v>10069.405333333334</v>
      </c>
      <c r="CH32" s="96">
        <v>10274.424421052632</v>
      </c>
      <c r="CI32" s="96">
        <v>12403.866731707314</v>
      </c>
      <c r="CJ32" s="96">
        <v>12671.219282051283</v>
      </c>
      <c r="CK32" s="96">
        <v>11901.716210526318</v>
      </c>
      <c r="CL32" s="96">
        <v>10336.829658536586</v>
      </c>
      <c r="CM32" s="96">
        <v>9728.8934736842129</v>
      </c>
      <c r="CN32" s="96">
        <v>11947.37443902439</v>
      </c>
      <c r="CO32" s="96">
        <v>10593.703589743591</v>
      </c>
      <c r="CP32" s="96">
        <v>9803.1217777777783</v>
      </c>
      <c r="CQ32" s="96">
        <v>10799.469333333334</v>
      </c>
      <c r="CR32" s="96">
        <v>10463.903999999999</v>
      </c>
      <c r="CS32" s="96">
        <v>10207.879384615386</v>
      </c>
      <c r="CT32" s="96">
        <v>10820.917894736842</v>
      </c>
      <c r="CU32" s="96">
        <v>11903.663219512195</v>
      </c>
      <c r="CV32" s="96">
        <v>12569.612512820513</v>
      </c>
      <c r="CW32" s="96">
        <v>12378.1</v>
      </c>
      <c r="CX32" s="96">
        <v>9994.0703589743607</v>
      </c>
      <c r="CY32" s="96">
        <v>9864.5305263157916</v>
      </c>
      <c r="CZ32" s="96">
        <v>12075.725268292683</v>
      </c>
      <c r="DA32" s="96">
        <v>10692.466256410256</v>
      </c>
      <c r="DB32" s="96">
        <v>10123.170810810811</v>
      </c>
      <c r="DC32" s="96">
        <v>11358.769756097561</v>
      </c>
      <c r="DD32" s="96">
        <v>10141.983157894736</v>
      </c>
      <c r="DE32" s="96">
        <v>10765.767384615385</v>
      </c>
      <c r="DF32" s="96">
        <v>10917.12</v>
      </c>
      <c r="DG32" s="96">
        <v>11416.439794871794</v>
      </c>
      <c r="DH32" s="96">
        <v>13582.339902439024</v>
      </c>
      <c r="DI32" s="96">
        <v>11384.234947368423</v>
      </c>
      <c r="DJ32" s="96">
        <v>10069.145025641026</v>
      </c>
      <c r="DK32" s="96">
        <v>10867.3</v>
      </c>
      <c r="DL32" s="96">
        <v>11221.594666666668</v>
      </c>
      <c r="DM32" s="96">
        <v>11250.289435897437</v>
      </c>
      <c r="DN32" s="96">
        <v>9989.76</v>
      </c>
      <c r="DO32" s="96">
        <v>11022.963512195123</v>
      </c>
      <c r="DP32" s="96">
        <v>10252.383157894737</v>
      </c>
      <c r="DQ32" s="96">
        <v>11331.921365853659</v>
      </c>
      <c r="DR32" s="96">
        <v>10550.463157894737</v>
      </c>
      <c r="DS32" s="96">
        <v>11434.536</v>
      </c>
      <c r="DT32" s="96">
        <v>13537.489756097559</v>
      </c>
      <c r="DU32" s="96">
        <v>11394.771368421054</v>
      </c>
      <c r="DV32" s="96">
        <v>10576.180102564102</v>
      </c>
      <c r="DW32" s="96">
        <v>10553.568000000001</v>
      </c>
      <c r="DX32" s="96">
        <v>11324.088410256412</v>
      </c>
      <c r="DY32" s="96">
        <v>11815.580487804878</v>
      </c>
      <c r="DZ32" s="96">
        <v>10077.916444444445</v>
      </c>
      <c r="EA32" s="96">
        <v>10678.47712820513</v>
      </c>
      <c r="EB32" s="96">
        <v>10362.783157894737</v>
      </c>
      <c r="EC32" s="96">
        <v>11456.520585365854</v>
      </c>
      <c r="ED32" s="96">
        <v>10638.783157894737</v>
      </c>
      <c r="EE32" s="96">
        <v>11940.289846153846</v>
      </c>
      <c r="EF32" s="96">
        <v>12971.299121951221</v>
      </c>
      <c r="EG32" s="96">
        <v>11405.152842105264</v>
      </c>
      <c r="EH32" s="96">
        <v>11089.300682926829</v>
      </c>
      <c r="EI32" s="96">
        <v>10212.87157894737</v>
      </c>
      <c r="EJ32" s="96">
        <v>11422.77394871795</v>
      </c>
    </row>
    <row r="33" spans="1:140" ht="13.7" customHeight="1" x14ac:dyDescent="0.2">
      <c r="A33" s="159" t="s">
        <v>59</v>
      </c>
      <c r="B33" s="136"/>
      <c r="C33" s="96">
        <v>-0.84090909090908994</v>
      </c>
      <c r="D33" s="96">
        <v>0.47997894736841928</v>
      </c>
      <c r="E33" s="96">
        <v>0.50085365853658104</v>
      </c>
      <c r="F33" s="161">
        <v>0.32297153956383795</v>
      </c>
      <c r="G33" s="96">
        <v>0.3780769230769252</v>
      </c>
      <c r="H33" s="96">
        <v>0.50615384615384329</v>
      </c>
      <c r="I33" s="96">
        <v>0.25</v>
      </c>
      <c r="J33" s="96">
        <v>-2.5609756097111358E-4</v>
      </c>
      <c r="K33" s="96">
        <v>-5.1219512194933259E-4</v>
      </c>
      <c r="L33" s="96">
        <v>0</v>
      </c>
      <c r="M33" s="96">
        <v>0</v>
      </c>
      <c r="N33" s="96">
        <v>0</v>
      </c>
      <c r="O33" s="96">
        <v>0.24557692307692491</v>
      </c>
      <c r="P33" s="96">
        <v>-9.2307692307684874E-3</v>
      </c>
      <c r="Q33" s="96">
        <v>0.50038461538461831</v>
      </c>
      <c r="R33" s="96">
        <v>1.1156250000000001</v>
      </c>
      <c r="S33" s="96">
        <v>-0.41898245614034479</v>
      </c>
      <c r="T33" s="96">
        <v>0</v>
      </c>
      <c r="U33" s="96">
        <v>-1.2569473684210486</v>
      </c>
      <c r="V33" s="96">
        <v>0</v>
      </c>
      <c r="W33" s="161">
        <v>9.0863237580805389E-2</v>
      </c>
      <c r="X33" s="96">
        <v>0.90653325701347498</v>
      </c>
      <c r="Y33" s="96">
        <v>0.9298002537184864</v>
      </c>
      <c r="Z33" s="96">
        <v>0.91459750576375498</v>
      </c>
      <c r="AA33" s="96">
        <v>0.91214843496800313</v>
      </c>
      <c r="AB33" s="96">
        <v>0.9144892493603507</v>
      </c>
      <c r="AC33" s="213">
        <v>0.81079295549524488</v>
      </c>
      <c r="AD33" s="157"/>
      <c r="AE33" s="158"/>
      <c r="AG33" s="96">
        <v>8610.6795897435895</v>
      </c>
      <c r="AH33" s="96">
        <v>8008.0782222222224</v>
      </c>
      <c r="AI33" s="96">
        <v>9179.960195121952</v>
      </c>
      <c r="AJ33" s="96">
        <v>8280</v>
      </c>
      <c r="AK33" s="96">
        <v>8387.5958974358964</v>
      </c>
      <c r="AL33" s="96">
        <v>9300</v>
      </c>
      <c r="AM33" s="96">
        <v>11918.766153846154</v>
      </c>
      <c r="AN33" s="96">
        <v>13328.140717948718</v>
      </c>
      <c r="AO33" s="96">
        <v>11016</v>
      </c>
      <c r="AP33" s="96">
        <v>9400.0385641025659</v>
      </c>
      <c r="AQ33" s="96">
        <v>8773.9957894736854</v>
      </c>
      <c r="AR33" s="96">
        <v>8950.1631219512183</v>
      </c>
      <c r="AS33" s="96">
        <v>9163.9298461538474</v>
      </c>
      <c r="AT33" s="96">
        <v>8624.0391111111112</v>
      </c>
      <c r="AU33" s="96">
        <v>9791.930341463416</v>
      </c>
      <c r="AV33" s="96">
        <v>8648.0968421052621</v>
      </c>
      <c r="AW33" s="96">
        <v>9156.7481025641027</v>
      </c>
      <c r="AX33" s="96">
        <v>9599.9040000000005</v>
      </c>
      <c r="AY33" s="96">
        <v>11472.675897435896</v>
      </c>
      <c r="AZ33" s="96">
        <v>14279.930341463412</v>
      </c>
      <c r="BA33" s="96">
        <v>11504.842105263158</v>
      </c>
      <c r="BB33" s="96">
        <v>9964.1060512820513</v>
      </c>
      <c r="BC33" s="96">
        <v>9330</v>
      </c>
      <c r="BD33" s="96">
        <v>8966.0767179487175</v>
      </c>
      <c r="BE33" s="96">
        <v>9754.2164102564111</v>
      </c>
      <c r="BF33" s="96">
        <v>9403.6925128205112</v>
      </c>
      <c r="BG33" s="96">
        <v>9249.6578461538465</v>
      </c>
      <c r="BH33" s="96">
        <v>8902.016842105264</v>
      </c>
      <c r="BI33" s="96">
        <v>9821.9233170731713</v>
      </c>
      <c r="BJ33" s="96">
        <v>9361.9587368421071</v>
      </c>
      <c r="BK33" s="96">
        <v>11723.895794871796</v>
      </c>
      <c r="BL33" s="96">
        <v>13214.348682926828</v>
      </c>
      <c r="BM33" s="96">
        <v>11244.859789473685</v>
      </c>
      <c r="BN33" s="96">
        <v>10889.380682926829</v>
      </c>
      <c r="BO33" s="96">
        <v>8845.9840000000004</v>
      </c>
      <c r="BP33" s="96">
        <v>9205.7526153846175</v>
      </c>
      <c r="BQ33" s="96">
        <v>10296.397463414634</v>
      </c>
      <c r="BR33" s="96">
        <v>8923.2000000000007</v>
      </c>
      <c r="BS33" s="96">
        <v>9392.6342564102579</v>
      </c>
      <c r="BT33" s="96">
        <v>9450.3410526315783</v>
      </c>
      <c r="BU33" s="96">
        <v>9605.9599999999991</v>
      </c>
      <c r="BV33" s="96">
        <v>9472.32</v>
      </c>
      <c r="BW33" s="96">
        <v>12138</v>
      </c>
      <c r="BX33" s="96">
        <v>12501.922871794874</v>
      </c>
      <c r="BY33" s="96">
        <v>11166.088421052633</v>
      </c>
      <c r="BZ33" s="96">
        <v>10971.050341463415</v>
      </c>
      <c r="CA33" s="96">
        <v>9008.3494736842113</v>
      </c>
      <c r="CB33" s="96">
        <v>9754.2566153846165</v>
      </c>
      <c r="CC33" s="96">
        <v>10020.409170731707</v>
      </c>
      <c r="CD33" s="96">
        <v>9039.4773333333342</v>
      </c>
      <c r="CE33" s="96">
        <v>9531.7060512820517</v>
      </c>
      <c r="CF33" s="96">
        <v>10004.1</v>
      </c>
      <c r="CG33" s="96">
        <v>9365.8032820512817</v>
      </c>
      <c r="CH33" s="96">
        <v>9582.7587368421064</v>
      </c>
      <c r="CI33" s="96">
        <v>12080.780487804877</v>
      </c>
      <c r="CJ33" s="96">
        <v>12347.733948717949</v>
      </c>
      <c r="CK33" s="96">
        <v>11581.581473684211</v>
      </c>
      <c r="CL33" s="96">
        <v>10615.350439024391</v>
      </c>
      <c r="CM33" s="96">
        <v>9163.4905263157907</v>
      </c>
      <c r="CN33" s="96">
        <v>10309.403707317073</v>
      </c>
      <c r="CO33" s="96">
        <v>9731.7187692307707</v>
      </c>
      <c r="CP33" s="96">
        <v>9148.362666666666</v>
      </c>
      <c r="CQ33" s="96">
        <v>10070.399589743591</v>
      </c>
      <c r="CR33" s="96">
        <v>9749.6640000000007</v>
      </c>
      <c r="CS33" s="96">
        <v>9512.3468717948726</v>
      </c>
      <c r="CT33" s="96">
        <v>10110.659368421055</v>
      </c>
      <c r="CU33" s="96">
        <v>11564.401560975608</v>
      </c>
      <c r="CV33" s="96">
        <v>12219.865025641026</v>
      </c>
      <c r="CW33" s="96">
        <v>12014.7</v>
      </c>
      <c r="CX33" s="96">
        <v>10257.38605128205</v>
      </c>
      <c r="CY33" s="96">
        <v>9310.8261052631588</v>
      </c>
      <c r="CZ33" s="96">
        <v>10459.478048780487</v>
      </c>
      <c r="DA33" s="96">
        <v>9838.4545641025652</v>
      </c>
      <c r="DB33" s="96">
        <v>9460.8486486486472</v>
      </c>
      <c r="DC33" s="96">
        <v>10607.870634146342</v>
      </c>
      <c r="DD33" s="96">
        <v>9465.0955789473683</v>
      </c>
      <c r="DE33" s="96">
        <v>10049.050666666668</v>
      </c>
      <c r="DF33" s="96">
        <v>10210.464</v>
      </c>
      <c r="DG33" s="96">
        <v>11072.602256410257</v>
      </c>
      <c r="DH33" s="96">
        <v>13182.609365853657</v>
      </c>
      <c r="DI33" s="96">
        <v>11030.741894736842</v>
      </c>
      <c r="DJ33" s="96">
        <v>10328.874256410258</v>
      </c>
      <c r="DK33" s="96">
        <v>10257.6</v>
      </c>
      <c r="DL33" s="96">
        <v>9755.6670769230768</v>
      </c>
      <c r="DM33" s="96">
        <v>10364.419692307692</v>
      </c>
      <c r="DN33" s="96">
        <v>9345.6782222222228</v>
      </c>
      <c r="DO33" s="96">
        <v>10309.686048780488</v>
      </c>
      <c r="DP33" s="96">
        <v>9582.7587368421064</v>
      </c>
      <c r="DQ33" s="96">
        <v>10594.098146341465</v>
      </c>
      <c r="DR33" s="96">
        <v>9880.8387368421045</v>
      </c>
      <c r="DS33" s="96">
        <v>11070.915076923076</v>
      </c>
      <c r="DT33" s="96">
        <v>13117.349268292683</v>
      </c>
      <c r="DU33" s="96">
        <v>11021.696842105264</v>
      </c>
      <c r="DV33" s="96">
        <v>10846.670153846155</v>
      </c>
      <c r="DW33" s="96">
        <v>9972.48</v>
      </c>
      <c r="DX33" s="96">
        <v>9874.1360000000004</v>
      </c>
      <c r="DY33" s="96">
        <v>10901.093268292683</v>
      </c>
      <c r="DZ33" s="96">
        <v>9440.60088888889</v>
      </c>
      <c r="EA33" s="96">
        <v>9997.9942564102566</v>
      </c>
      <c r="EB33" s="96">
        <v>9696.9355789473684</v>
      </c>
      <c r="EC33" s="96">
        <v>10723.016195121951</v>
      </c>
      <c r="ED33" s="96">
        <v>9972.896842105265</v>
      </c>
      <c r="EE33" s="96">
        <v>11544.389948717948</v>
      </c>
      <c r="EF33" s="96">
        <v>12551.926048780484</v>
      </c>
      <c r="EG33" s="96">
        <v>11016.796631578949</v>
      </c>
      <c r="EH33" s="96">
        <v>11370.989853658537</v>
      </c>
      <c r="EI33" s="96">
        <v>9674.5263157894733</v>
      </c>
      <c r="EJ33" s="96">
        <v>9985.0560000000005</v>
      </c>
    </row>
    <row r="34" spans="1:140" ht="13.7" customHeight="1" thickBot="1" x14ac:dyDescent="0.25">
      <c r="A34" s="164" t="s">
        <v>63</v>
      </c>
      <c r="B34" s="165"/>
      <c r="C34" s="108">
        <v>-0.8333333333333357</v>
      </c>
      <c r="D34" s="108">
        <v>0.54182105263157609</v>
      </c>
      <c r="E34" s="108">
        <v>0.50085365853658814</v>
      </c>
      <c r="F34" s="166">
        <v>0.34955530035812643</v>
      </c>
      <c r="G34" s="108">
        <v>0.37807692307692164</v>
      </c>
      <c r="H34" s="108">
        <v>0.50615384615384329</v>
      </c>
      <c r="I34" s="108">
        <v>0.25</v>
      </c>
      <c r="J34" s="108">
        <v>-2.5609756097466629E-4</v>
      </c>
      <c r="K34" s="108">
        <v>-5.121951219528853E-4</v>
      </c>
      <c r="L34" s="108">
        <v>0</v>
      </c>
      <c r="M34" s="108">
        <v>0</v>
      </c>
      <c r="N34" s="108">
        <v>0</v>
      </c>
      <c r="O34" s="108">
        <v>0.24557692307692491</v>
      </c>
      <c r="P34" s="108">
        <v>-9.2307692307684874E-3</v>
      </c>
      <c r="Q34" s="108">
        <v>0.50038461538461121</v>
      </c>
      <c r="R34" s="108">
        <v>1.1156250000000001</v>
      </c>
      <c r="S34" s="108">
        <v>-0.41898245614034479</v>
      </c>
      <c r="T34" s="108">
        <v>0</v>
      </c>
      <c r="U34" s="108">
        <v>-1.2569473684210486</v>
      </c>
      <c r="V34" s="108">
        <v>0</v>
      </c>
      <c r="W34" s="166">
        <v>9.0863237580801837E-2</v>
      </c>
      <c r="X34" s="108">
        <v>0.90653325701347853</v>
      </c>
      <c r="Y34" s="108">
        <v>0.9298002537184864</v>
      </c>
      <c r="Z34" s="108">
        <v>0.91459750576375853</v>
      </c>
      <c r="AA34" s="108">
        <v>0.91214843496802445</v>
      </c>
      <c r="AB34" s="108">
        <v>0.91448924936035425</v>
      </c>
      <c r="AC34" s="215">
        <v>0.81135245444254878</v>
      </c>
      <c r="AD34" s="157"/>
      <c r="AE34" s="158"/>
      <c r="AG34" s="96">
        <v>8834.8334358974371</v>
      </c>
      <c r="AH34" s="96">
        <v>8180.558222222222</v>
      </c>
      <c r="AI34" s="96">
        <v>9374.3075121951224</v>
      </c>
      <c r="AJ34" s="96">
        <v>8570.5263157894733</v>
      </c>
      <c r="AK34" s="96">
        <v>8835.9035897435897</v>
      </c>
      <c r="AL34" s="96">
        <v>10050</v>
      </c>
      <c r="AM34" s="96">
        <v>12964.817435897434</v>
      </c>
      <c r="AN34" s="96">
        <v>14886.089435897436</v>
      </c>
      <c r="AO34" s="96">
        <v>12024</v>
      </c>
      <c r="AP34" s="96">
        <v>9773.6283076923082</v>
      </c>
      <c r="AQ34" s="96">
        <v>9077.153684210527</v>
      </c>
      <c r="AR34" s="96">
        <v>9246.5533658536588</v>
      </c>
      <c r="AS34" s="96">
        <v>9462.8016410256423</v>
      </c>
      <c r="AT34" s="96">
        <v>8897.8168888888886</v>
      </c>
      <c r="AU34" s="96">
        <v>10100.418146341462</v>
      </c>
      <c r="AV34" s="96">
        <v>8938.6231578947372</v>
      </c>
      <c r="AW34" s="96">
        <v>9468.3378461538468</v>
      </c>
      <c r="AX34" s="96">
        <v>10247.904</v>
      </c>
      <c r="AY34" s="96">
        <v>12369.291282051281</v>
      </c>
      <c r="AZ34" s="96">
        <v>15513.881560975607</v>
      </c>
      <c r="BA34" s="96">
        <v>12376.42105263158</v>
      </c>
      <c r="BB34" s="96">
        <v>10301.831179487181</v>
      </c>
      <c r="BC34" s="96">
        <v>9594</v>
      </c>
      <c r="BD34" s="96">
        <v>9190.230564102565</v>
      </c>
      <c r="BE34" s="96">
        <v>10096.965128205129</v>
      </c>
      <c r="BF34" s="96">
        <v>9711.2412307692302</v>
      </c>
      <c r="BG34" s="96">
        <v>9578.4168205128226</v>
      </c>
      <c r="BH34" s="96">
        <v>9221.5957894736839</v>
      </c>
      <c r="BI34" s="96">
        <v>10161.259902439024</v>
      </c>
      <c r="BJ34" s="96">
        <v>9989.4955789473697</v>
      </c>
      <c r="BK34" s="96">
        <v>12596.347076923077</v>
      </c>
      <c r="BL34" s="96">
        <v>14296.173073170732</v>
      </c>
      <c r="BM34" s="96">
        <v>12058.333473684212</v>
      </c>
      <c r="BN34" s="96">
        <v>11259.566048780489</v>
      </c>
      <c r="BO34" s="96">
        <v>9133.6050526315794</v>
      </c>
      <c r="BP34" s="96">
        <v>9471.7485128205135</v>
      </c>
      <c r="BQ34" s="96">
        <v>10654.243317073171</v>
      </c>
      <c r="BR34" s="96">
        <v>9240.7822222222221</v>
      </c>
      <c r="BS34" s="96">
        <v>9739.3255384615386</v>
      </c>
      <c r="BT34" s="96">
        <v>9802.0042105263165</v>
      </c>
      <c r="BU34" s="96">
        <v>9949.7726829268286</v>
      </c>
      <c r="BV34" s="96">
        <v>10073.709473684212</v>
      </c>
      <c r="BW34" s="96">
        <v>12940.068292682925</v>
      </c>
      <c r="BX34" s="96">
        <v>13494.177230769232</v>
      </c>
      <c r="BY34" s="96">
        <v>11921.456842105265</v>
      </c>
      <c r="BZ34" s="96">
        <v>11356.660097560976</v>
      </c>
      <c r="CA34" s="96">
        <v>9319.2126315789465</v>
      </c>
      <c r="CB34" s="96">
        <v>10059.614564102565</v>
      </c>
      <c r="CC34" s="96">
        <v>10379.041365853658</v>
      </c>
      <c r="CD34" s="96">
        <v>9370.7484444444453</v>
      </c>
      <c r="CE34" s="96">
        <v>9893.340923076923</v>
      </c>
      <c r="CF34" s="96">
        <v>10367.1</v>
      </c>
      <c r="CG34" s="96">
        <v>9727.4381538461566</v>
      </c>
      <c r="CH34" s="96">
        <v>10158.000842105263</v>
      </c>
      <c r="CI34" s="96">
        <v>12830.405853658534</v>
      </c>
      <c r="CJ34" s="96">
        <v>13256.304205128206</v>
      </c>
      <c r="CK34" s="96">
        <v>12318.255157894737</v>
      </c>
      <c r="CL34" s="96">
        <v>10994.729951219513</v>
      </c>
      <c r="CM34" s="96">
        <v>9491.7852631578953</v>
      </c>
      <c r="CN34" s="96">
        <v>10633.315902439024</v>
      </c>
      <c r="CO34" s="96">
        <v>10099.331076923079</v>
      </c>
      <c r="CP34" s="96">
        <v>9485.109333333332</v>
      </c>
      <c r="CQ34" s="96">
        <v>10453.654974358975</v>
      </c>
      <c r="CR34" s="96">
        <v>10103.904</v>
      </c>
      <c r="CS34" s="96">
        <v>9879.9591794871812</v>
      </c>
      <c r="CT34" s="96">
        <v>10692.722526315791</v>
      </c>
      <c r="CU34" s="96">
        <v>12252.026926829269</v>
      </c>
      <c r="CV34" s="96">
        <v>13077.627076923076</v>
      </c>
      <c r="CW34" s="96">
        <v>12710.7</v>
      </c>
      <c r="CX34" s="96">
        <v>10642.930666666667</v>
      </c>
      <c r="CY34" s="96">
        <v>9647.8366315789481</v>
      </c>
      <c r="CZ34" s="96">
        <v>10792.644878048781</v>
      </c>
      <c r="DA34" s="96">
        <v>10206.066871794872</v>
      </c>
      <c r="DB34" s="96">
        <v>9807.9081081081076</v>
      </c>
      <c r="DC34" s="96">
        <v>10987.310634146343</v>
      </c>
      <c r="DD34" s="96">
        <v>9822.4429473684195</v>
      </c>
      <c r="DE34" s="96">
        <v>10432.306051282052</v>
      </c>
      <c r="DF34" s="96">
        <v>10749.024000000001</v>
      </c>
      <c r="DG34" s="96">
        <v>11739.086358974359</v>
      </c>
      <c r="DH34" s="96">
        <v>14027.86595121951</v>
      </c>
      <c r="DI34" s="96">
        <v>11681.520842105265</v>
      </c>
      <c r="DJ34" s="96">
        <v>10714.418871794873</v>
      </c>
      <c r="DK34" s="96">
        <v>10608.6</v>
      </c>
      <c r="DL34" s="96">
        <v>10084.426051282051</v>
      </c>
      <c r="DM34" s="96">
        <v>10747.675076923077</v>
      </c>
      <c r="DN34" s="96">
        <v>9682.4248888888906</v>
      </c>
      <c r="DO34" s="96">
        <v>10677.209951219513</v>
      </c>
      <c r="DP34" s="96">
        <v>9943.0113684210537</v>
      </c>
      <c r="DQ34" s="96">
        <v>10976.623024390243</v>
      </c>
      <c r="DR34" s="96">
        <v>10409.596631578948</v>
      </c>
      <c r="DS34" s="96">
        <v>11713.489435897438</v>
      </c>
      <c r="DT34" s="96">
        <v>13925.587317073168</v>
      </c>
      <c r="DU34" s="96">
        <v>11649.233684210527</v>
      </c>
      <c r="DV34" s="96">
        <v>11248.620923076924</v>
      </c>
      <c r="DW34" s="96">
        <v>10309.44</v>
      </c>
      <c r="DX34" s="96">
        <v>10205.883692307694</v>
      </c>
      <c r="DY34" s="96">
        <v>11274.363512195121</v>
      </c>
      <c r="DZ34" s="96">
        <v>9771.8719999999994</v>
      </c>
      <c r="EA34" s="96">
        <v>10359.62912820513</v>
      </c>
      <c r="EB34" s="96">
        <v>10048.472421052633</v>
      </c>
      <c r="EC34" s="96">
        <v>11096.286439024389</v>
      </c>
      <c r="ED34" s="96">
        <v>10481.317894736843</v>
      </c>
      <c r="EE34" s="96">
        <v>12183.148923076922</v>
      </c>
      <c r="EF34" s="96">
        <v>13284.00995121951</v>
      </c>
      <c r="EG34" s="96">
        <v>11612.375578947369</v>
      </c>
      <c r="EH34" s="96">
        <v>11759.684487804878</v>
      </c>
      <c r="EI34" s="96">
        <v>10008.631578947368</v>
      </c>
      <c r="EJ34" s="96">
        <v>10313.814974358975</v>
      </c>
    </row>
    <row r="35" spans="1:140" ht="13.7" customHeight="1" x14ac:dyDescent="0.2">
      <c r="A35" s="168"/>
      <c r="B35" s="13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100"/>
      <c r="AD35" s="157"/>
      <c r="AE35" s="158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  <c r="BA35" s="96"/>
      <c r="BB35" s="96"/>
      <c r="BC35" s="96"/>
      <c r="BD35" s="96"/>
      <c r="BE35" s="96"/>
      <c r="BF35" s="96"/>
      <c r="BG35" s="96"/>
      <c r="BH35" s="96"/>
      <c r="BI35" s="96"/>
      <c r="BJ35" s="96"/>
      <c r="BK35" s="96"/>
      <c r="BL35" s="96"/>
      <c r="BM35" s="96"/>
      <c r="BN35" s="96"/>
      <c r="BO35" s="96"/>
      <c r="BP35" s="96"/>
      <c r="BQ35" s="96"/>
      <c r="BR35" s="96"/>
      <c r="BS35" s="96"/>
      <c r="BT35" s="96"/>
      <c r="BU35" s="96"/>
      <c r="BV35" s="96"/>
      <c r="BW35" s="96"/>
      <c r="BX35" s="96"/>
      <c r="BY35" s="96"/>
      <c r="BZ35" s="96"/>
      <c r="CA35" s="96"/>
      <c r="CB35" s="96"/>
      <c r="CC35" s="96"/>
      <c r="CD35" s="96"/>
      <c r="CE35" s="96"/>
      <c r="CF35" s="96"/>
      <c r="CG35" s="96"/>
      <c r="CH35" s="96"/>
      <c r="CI35" s="96"/>
      <c r="CJ35" s="96"/>
      <c r="CK35" s="96"/>
      <c r="CL35" s="96"/>
      <c r="CM35" s="96"/>
      <c r="CN35" s="96"/>
      <c r="CO35" s="96"/>
      <c r="CP35" s="96"/>
      <c r="CQ35" s="96"/>
      <c r="CR35" s="96"/>
      <c r="CS35" s="96"/>
      <c r="CT35" s="96"/>
      <c r="CU35" s="96"/>
      <c r="CV35" s="96"/>
      <c r="CW35" s="96"/>
      <c r="CX35" s="96"/>
      <c r="CY35" s="96"/>
      <c r="CZ35" s="96"/>
      <c r="DA35" s="96"/>
      <c r="DB35" s="96"/>
      <c r="DC35" s="96"/>
      <c r="DD35" s="96"/>
      <c r="DE35" s="96"/>
      <c r="DF35" s="96"/>
      <c r="DG35" s="96"/>
      <c r="DH35" s="96"/>
      <c r="DI35" s="96"/>
      <c r="DJ35" s="96"/>
      <c r="DK35" s="96"/>
      <c r="DL35" s="96"/>
      <c r="DM35" s="96"/>
      <c r="DN35" s="96"/>
      <c r="DO35" s="96"/>
      <c r="DP35" s="96"/>
      <c r="DQ35" s="96"/>
      <c r="DR35" s="96"/>
      <c r="DS35" s="96"/>
      <c r="DT35" s="96"/>
      <c r="DU35" s="96"/>
      <c r="DV35" s="96"/>
      <c r="DW35" s="96"/>
      <c r="DX35" s="96"/>
      <c r="DY35" s="96"/>
      <c r="DZ35" s="96"/>
      <c r="EA35" s="96"/>
      <c r="EB35" s="96"/>
      <c r="EC35" s="96"/>
      <c r="ED35" s="96"/>
      <c r="EE35" s="96"/>
      <c r="EF35" s="96"/>
      <c r="EG35" s="96"/>
      <c r="EH35" s="96"/>
      <c r="EI35" s="96"/>
      <c r="EJ35" s="96"/>
    </row>
    <row r="36" spans="1:140" ht="13.7" customHeight="1" thickBot="1" x14ac:dyDescent="0.3">
      <c r="A36" s="170"/>
      <c r="B36" s="13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108"/>
      <c r="AD36" s="157"/>
      <c r="AE36" s="158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96"/>
      <c r="BC36" s="96"/>
      <c r="BD36" s="96"/>
      <c r="BE36" s="96"/>
      <c r="BF36" s="96"/>
      <c r="BG36" s="96"/>
      <c r="BH36" s="96"/>
      <c r="BI36" s="96"/>
      <c r="BJ36" s="96"/>
      <c r="BK36" s="96"/>
      <c r="BL36" s="96"/>
      <c r="BM36" s="96"/>
      <c r="BN36" s="96"/>
      <c r="BO36" s="96"/>
      <c r="BP36" s="96"/>
      <c r="BQ36" s="96"/>
      <c r="BR36" s="96"/>
      <c r="BS36" s="96"/>
      <c r="BT36" s="96"/>
      <c r="BU36" s="96"/>
      <c r="BV36" s="96"/>
      <c r="BW36" s="96"/>
      <c r="BX36" s="96"/>
      <c r="BY36" s="96"/>
      <c r="BZ36" s="96"/>
      <c r="CA36" s="96"/>
      <c r="CB36" s="96"/>
      <c r="CC36" s="96"/>
      <c r="CD36" s="96"/>
      <c r="CE36" s="96"/>
      <c r="CF36" s="96"/>
      <c r="CG36" s="96"/>
      <c r="CH36" s="96"/>
      <c r="CI36" s="96"/>
      <c r="CJ36" s="96"/>
      <c r="CK36" s="96"/>
      <c r="CL36" s="96"/>
      <c r="CM36" s="96"/>
      <c r="CN36" s="96"/>
      <c r="CO36" s="96"/>
      <c r="CP36" s="96"/>
      <c r="CQ36" s="96"/>
      <c r="CR36" s="96"/>
      <c r="CS36" s="96"/>
      <c r="CT36" s="96"/>
      <c r="CU36" s="96"/>
      <c r="CV36" s="96"/>
      <c r="CW36" s="96"/>
      <c r="CX36" s="96"/>
      <c r="CY36" s="96"/>
      <c r="CZ36" s="96"/>
      <c r="DA36" s="96"/>
      <c r="DB36" s="96"/>
      <c r="DC36" s="96"/>
      <c r="DD36" s="96"/>
      <c r="DE36" s="96"/>
      <c r="DF36" s="96"/>
      <c r="DG36" s="96"/>
      <c r="DH36" s="96"/>
      <c r="DI36" s="96"/>
      <c r="DJ36" s="96"/>
      <c r="DK36" s="96"/>
      <c r="DL36" s="96"/>
      <c r="DM36" s="96"/>
      <c r="DN36" s="96"/>
      <c r="DO36" s="96"/>
      <c r="DP36" s="96"/>
      <c r="DQ36" s="96"/>
      <c r="DR36" s="96"/>
      <c r="DS36" s="96"/>
      <c r="DT36" s="96"/>
      <c r="DU36" s="96"/>
      <c r="DV36" s="96"/>
      <c r="DW36" s="96"/>
      <c r="DX36" s="96"/>
      <c r="DY36" s="96"/>
      <c r="DZ36" s="96"/>
      <c r="EA36" s="96"/>
      <c r="EB36" s="96"/>
      <c r="EC36" s="96"/>
      <c r="ED36" s="96"/>
      <c r="EE36" s="96"/>
      <c r="EF36" s="96"/>
      <c r="EG36" s="96"/>
      <c r="EH36" s="96"/>
      <c r="EI36" s="96"/>
      <c r="EJ36" s="96"/>
    </row>
    <row r="37" spans="1:140" ht="20.25" customHeight="1" thickBot="1" x14ac:dyDescent="0.25">
      <c r="A37" s="171" t="s">
        <v>56</v>
      </c>
      <c r="B37" s="172"/>
      <c r="C37" s="173">
        <v>-1.1295389552692789</v>
      </c>
      <c r="D37" s="173">
        <v>1.3703555696282663</v>
      </c>
      <c r="E37" s="173">
        <v>0.79239429033216169</v>
      </c>
      <c r="F37" s="174">
        <v>0.78950378050513592</v>
      </c>
      <c r="G37" s="173">
        <v>0.87353551737538027</v>
      </c>
      <c r="H37" s="173">
        <v>0.88249630494441789</v>
      </c>
      <c r="I37" s="173">
        <v>0.86457472980633554</v>
      </c>
      <c r="J37" s="173">
        <v>1.1551060437546923</v>
      </c>
      <c r="K37" s="173">
        <v>1.4551654100761553</v>
      </c>
      <c r="L37" s="173">
        <v>0.85504667743322926</v>
      </c>
      <c r="M37" s="173">
        <v>0.351949182073092</v>
      </c>
      <c r="N37" s="173">
        <v>0.48909098722410249</v>
      </c>
      <c r="O37" s="173">
        <v>0.64126169234435793</v>
      </c>
      <c r="P37" s="173">
        <v>0.8067938062648139</v>
      </c>
      <c r="Q37" s="173">
        <v>0.47572957842388774</v>
      </c>
      <c r="R37" s="173">
        <v>0.53383262370802242</v>
      </c>
      <c r="S37" s="173">
        <v>0.31036916802091241</v>
      </c>
      <c r="T37" s="173">
        <v>0.38017053999075046</v>
      </c>
      <c r="U37" s="173">
        <v>0.24329396068294074</v>
      </c>
      <c r="V37" s="173">
        <v>0.30764300338905315</v>
      </c>
      <c r="W37" s="174">
        <v>0.63793196382536621</v>
      </c>
      <c r="X37" s="173">
        <v>0.77906923268599826</v>
      </c>
      <c r="Y37" s="173">
        <v>0.66770933945220889</v>
      </c>
      <c r="Z37" s="173">
        <v>0.67490432172456138</v>
      </c>
      <c r="AA37" s="173">
        <v>0.60044832853588304</v>
      </c>
      <c r="AB37" s="173">
        <v>0.56914879145887909</v>
      </c>
      <c r="AC37" s="217">
        <v>0.64297209646235132</v>
      </c>
      <c r="AD37" s="157"/>
      <c r="AE37" s="158"/>
      <c r="AG37" s="96">
        <v>12921.248608505703</v>
      </c>
      <c r="AH37" s="96">
        <v>11650.664331698139</v>
      </c>
      <c r="AI37" s="96">
        <v>13182.431850629582</v>
      </c>
      <c r="AJ37" s="96">
        <v>10248.030419329141</v>
      </c>
      <c r="AK37" s="96">
        <v>10798.299986809239</v>
      </c>
      <c r="AL37" s="96">
        <v>12422.017284732226</v>
      </c>
      <c r="AM37" s="96">
        <v>13299.711338714811</v>
      </c>
      <c r="AN37" s="96">
        <v>15158.247905610666</v>
      </c>
      <c r="AO37" s="96">
        <v>13564.108465304053</v>
      </c>
      <c r="AP37" s="96">
        <v>12940.697543340631</v>
      </c>
      <c r="AQ37" s="96">
        <v>12514.680857622661</v>
      </c>
      <c r="AR37" s="96">
        <v>14538.327126934086</v>
      </c>
      <c r="AS37" s="96">
        <v>13183.867138077732</v>
      </c>
      <c r="AT37" s="96">
        <v>12340.891482867943</v>
      </c>
      <c r="AU37" s="96">
        <v>14017.60076754369</v>
      </c>
      <c r="AV37" s="96">
        <v>11667.693527535859</v>
      </c>
      <c r="AW37" s="96">
        <v>10264.696077514274</v>
      </c>
      <c r="AX37" s="96">
        <v>11163.301485734781</v>
      </c>
      <c r="AY37" s="96">
        <v>15098.830499056281</v>
      </c>
      <c r="AZ37" s="96">
        <v>17135.123742568372</v>
      </c>
      <c r="BA37" s="96">
        <v>13976.457265480163</v>
      </c>
      <c r="BB37" s="96">
        <v>13501.880424295023</v>
      </c>
      <c r="BC37" s="96">
        <v>14183.631381239402</v>
      </c>
      <c r="BD37" s="96">
        <v>14640.250861329076</v>
      </c>
      <c r="BE37" s="96">
        <v>13635.114425566608</v>
      </c>
      <c r="BF37" s="96">
        <v>12949.964101178015</v>
      </c>
      <c r="BG37" s="96">
        <v>12268.542071423346</v>
      </c>
      <c r="BH37" s="96">
        <v>11423.414249398427</v>
      </c>
      <c r="BI37" s="96">
        <v>10981.696620488441</v>
      </c>
      <c r="BJ37" s="96">
        <v>10563.793097751075</v>
      </c>
      <c r="BK37" s="96">
        <v>15062.394719722613</v>
      </c>
      <c r="BL37" s="96">
        <v>15514.952430939109</v>
      </c>
      <c r="BM37" s="96">
        <v>13431.991510345835</v>
      </c>
      <c r="BN37" s="96">
        <v>14481.761641380959</v>
      </c>
      <c r="BO37" s="96">
        <v>12424.012928155062</v>
      </c>
      <c r="BP37" s="96">
        <v>14127.245988852248</v>
      </c>
      <c r="BQ37" s="96">
        <v>14297.232934597931</v>
      </c>
      <c r="BR37" s="96">
        <v>12049.704988205918</v>
      </c>
      <c r="BS37" s="96">
        <v>12296.500161337395</v>
      </c>
      <c r="BT37" s="96">
        <v>12153.65411377151</v>
      </c>
      <c r="BU37" s="96">
        <v>10518.095877366048</v>
      </c>
      <c r="BV37" s="96">
        <v>10695.746698413761</v>
      </c>
      <c r="BW37" s="96">
        <v>15551.504006424209</v>
      </c>
      <c r="BX37" s="96">
        <v>14743.984787579288</v>
      </c>
      <c r="BY37" s="96">
        <v>13355.230068813658</v>
      </c>
      <c r="BZ37" s="96">
        <v>14416.213778094912</v>
      </c>
      <c r="CA37" s="96">
        <v>12416.928904562921</v>
      </c>
      <c r="CB37" s="96">
        <v>14768.675356292171</v>
      </c>
      <c r="CC37" s="96">
        <v>13180.48241735786</v>
      </c>
      <c r="CD37" s="96">
        <v>11753.65028527012</v>
      </c>
      <c r="CE37" s="96">
        <v>12054.680016144523</v>
      </c>
      <c r="CF37" s="96">
        <v>12489.56228507173</v>
      </c>
      <c r="CG37" s="96">
        <v>9927.6066512775869</v>
      </c>
      <c r="CH37" s="96">
        <v>10583.717935879768</v>
      </c>
      <c r="CI37" s="96">
        <v>15056.657572347705</v>
      </c>
      <c r="CJ37" s="96">
        <v>14303.884099058881</v>
      </c>
      <c r="CK37" s="96">
        <v>13665.470445376068</v>
      </c>
      <c r="CL37" s="96">
        <v>13400.162862477406</v>
      </c>
      <c r="CM37" s="96">
        <v>12179.25486681714</v>
      </c>
      <c r="CN37" s="96">
        <v>15092.59184496437</v>
      </c>
      <c r="CO37" s="96">
        <v>12758.823528880546</v>
      </c>
      <c r="CP37" s="96">
        <v>11975.762418427496</v>
      </c>
      <c r="CQ37" s="96">
        <v>12994.655706990143</v>
      </c>
      <c r="CR37" s="96">
        <v>12150.279151233242</v>
      </c>
      <c r="CS37" s="96">
        <v>10351.680861032724</v>
      </c>
      <c r="CT37" s="96">
        <v>11599.840368037379</v>
      </c>
      <c r="CU37" s="96">
        <v>14551.087697134803</v>
      </c>
      <c r="CV37" s="96">
        <v>14408.879738512353</v>
      </c>
      <c r="CW37" s="96">
        <v>14487.086156299545</v>
      </c>
      <c r="CX37" s="96">
        <v>13041.592975509981</v>
      </c>
      <c r="CY37" s="96">
        <v>12507.316531940767</v>
      </c>
      <c r="CZ37" s="96">
        <v>15388.943544710355</v>
      </c>
      <c r="DA37" s="96">
        <v>13161.33061863189</v>
      </c>
      <c r="DB37" s="96">
        <v>12594.071737051076</v>
      </c>
      <c r="DC37" s="96">
        <v>14077.788116342097</v>
      </c>
      <c r="DD37" s="96">
        <v>11977.596225703401</v>
      </c>
      <c r="DE37" s="96">
        <v>11517.981289549891</v>
      </c>
      <c r="DF37" s="96">
        <v>12013.78831936375</v>
      </c>
      <c r="DG37" s="96">
        <v>14288.862839438167</v>
      </c>
      <c r="DH37" s="96">
        <v>16041.391766455274</v>
      </c>
      <c r="DI37" s="96">
        <v>13586.860929901664</v>
      </c>
      <c r="DJ37" s="96">
        <v>13435.256692158171</v>
      </c>
      <c r="DK37" s="96">
        <v>14318.895338088925</v>
      </c>
      <c r="DL37" s="96">
        <v>14284.500977162252</v>
      </c>
      <c r="DM37" s="96">
        <v>14350.493556071777</v>
      </c>
      <c r="DN37" s="96">
        <v>12747.746303512316</v>
      </c>
      <c r="DO37" s="96">
        <v>13833.4717956493</v>
      </c>
      <c r="DP37" s="96">
        <v>12359.753959459724</v>
      </c>
      <c r="DQ37" s="96">
        <v>12575.94592034113</v>
      </c>
      <c r="DR37" s="96">
        <v>11823.458084517784</v>
      </c>
      <c r="DS37" s="96">
        <v>14613.649887230506</v>
      </c>
      <c r="DT37" s="96">
        <v>16378.41632933877</v>
      </c>
      <c r="DU37" s="96">
        <v>13934.771585159198</v>
      </c>
      <c r="DV37" s="96">
        <v>14503.746110863556</v>
      </c>
      <c r="DW37" s="96">
        <v>14075.583940772694</v>
      </c>
      <c r="DX37" s="96">
        <v>14706.735306782895</v>
      </c>
      <c r="DY37" s="96">
        <v>15544.533211867756</v>
      </c>
      <c r="DZ37" s="96">
        <v>13173.626195387429</v>
      </c>
      <c r="EA37" s="96">
        <v>13610.653269366978</v>
      </c>
      <c r="EB37" s="96">
        <v>12761.877603822071</v>
      </c>
      <c r="EC37" s="96">
        <v>13091.553138627323</v>
      </c>
      <c r="ED37" s="96">
        <v>12261.974918967022</v>
      </c>
      <c r="EE37" s="96">
        <v>15651.948672487248</v>
      </c>
      <c r="EF37" s="96">
        <v>16017.336412243161</v>
      </c>
      <c r="EG37" s="96">
        <v>14288.040941921985</v>
      </c>
      <c r="EH37" s="96">
        <v>15586.261376638913</v>
      </c>
      <c r="EI37" s="96">
        <v>13720.751203462412</v>
      </c>
      <c r="EJ37" s="96">
        <v>15031.647869797966</v>
      </c>
    </row>
    <row r="38" spans="1:140" ht="13.7" customHeight="1" x14ac:dyDescent="0.2">
      <c r="A38" s="168"/>
      <c r="B38" s="16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57"/>
      <c r="AE38" s="158"/>
      <c r="AG38" s="96">
        <v>0</v>
      </c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  <c r="BA38" s="96"/>
      <c r="BB38" s="96"/>
      <c r="BC38" s="96"/>
      <c r="BD38" s="96"/>
      <c r="BE38" s="96"/>
      <c r="BF38" s="96"/>
      <c r="BG38" s="96"/>
      <c r="BH38" s="96"/>
      <c r="BI38" s="96"/>
      <c r="BJ38" s="96"/>
      <c r="BK38" s="96"/>
      <c r="BL38" s="96"/>
      <c r="BM38" s="96"/>
      <c r="BN38" s="96"/>
      <c r="BO38" s="96"/>
      <c r="BP38" s="96"/>
      <c r="BQ38" s="96"/>
      <c r="BR38" s="96"/>
      <c r="BS38" s="96"/>
      <c r="BT38" s="96"/>
      <c r="BU38" s="96"/>
      <c r="BV38" s="96"/>
      <c r="BW38" s="96"/>
      <c r="BX38" s="96"/>
      <c r="BY38" s="96"/>
      <c r="BZ38" s="96"/>
      <c r="CA38" s="96"/>
      <c r="CB38" s="96"/>
      <c r="CC38" s="96"/>
      <c r="CD38" s="96"/>
      <c r="CE38" s="96"/>
      <c r="CF38" s="96"/>
      <c r="CG38" s="96"/>
      <c r="CH38" s="96"/>
      <c r="CI38" s="96"/>
      <c r="CJ38" s="96"/>
      <c r="CK38" s="96"/>
      <c r="CL38" s="96"/>
      <c r="CM38" s="96"/>
      <c r="CN38" s="96"/>
      <c r="CO38" s="96"/>
      <c r="CP38" s="96"/>
      <c r="CQ38" s="96"/>
      <c r="CR38" s="96"/>
      <c r="CS38" s="96"/>
      <c r="CT38" s="96"/>
      <c r="CU38" s="96"/>
      <c r="CV38" s="96"/>
      <c r="CW38" s="96"/>
      <c r="CX38" s="96"/>
      <c r="CY38" s="96"/>
      <c r="CZ38" s="96"/>
      <c r="DA38" s="96"/>
      <c r="DB38" s="96"/>
      <c r="DC38" s="96"/>
      <c r="DD38" s="96"/>
      <c r="DE38" s="96"/>
      <c r="DF38" s="96"/>
      <c r="DG38" s="96"/>
      <c r="DH38" s="96"/>
      <c r="DI38" s="96"/>
      <c r="DJ38" s="96"/>
      <c r="DK38" s="96"/>
      <c r="DL38" s="96"/>
      <c r="DM38" s="96"/>
      <c r="DN38" s="96"/>
      <c r="DO38" s="96"/>
      <c r="DP38" s="96"/>
      <c r="DQ38" s="96"/>
      <c r="DR38" s="96"/>
      <c r="DS38" s="96"/>
      <c r="DT38" s="96"/>
      <c r="DU38" s="96"/>
      <c r="DV38" s="96"/>
      <c r="DW38" s="96"/>
      <c r="DX38" s="96"/>
      <c r="DY38" s="96"/>
      <c r="DZ38" s="96"/>
      <c r="EA38" s="96"/>
      <c r="EB38" s="96"/>
      <c r="EC38" s="96"/>
      <c r="ED38" s="96"/>
      <c r="EE38" s="96"/>
      <c r="EF38" s="96"/>
      <c r="EG38" s="96"/>
      <c r="EH38" s="96"/>
      <c r="EI38" s="96"/>
      <c r="EJ38" s="96"/>
    </row>
    <row r="39" spans="1:140" ht="11.25" hidden="1" customHeight="1" x14ac:dyDescent="0.2">
      <c r="A39" s="180"/>
      <c r="B39" s="13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157"/>
      <c r="AE39" s="158"/>
      <c r="AG39" s="96">
        <v>0</v>
      </c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6"/>
      <c r="BA39" s="96"/>
      <c r="BB39" s="96"/>
      <c r="BC39" s="96"/>
      <c r="BD39" s="96"/>
      <c r="BE39" s="96"/>
      <c r="BF39" s="96"/>
      <c r="BG39" s="96"/>
      <c r="BH39" s="96"/>
      <c r="BI39" s="96"/>
      <c r="BJ39" s="96"/>
      <c r="BK39" s="96"/>
      <c r="BL39" s="96"/>
      <c r="BM39" s="96"/>
      <c r="BN39" s="96"/>
      <c r="BO39" s="96"/>
      <c r="BP39" s="96"/>
      <c r="BQ39" s="96"/>
      <c r="BR39" s="96"/>
      <c r="BS39" s="96"/>
      <c r="BT39" s="96"/>
      <c r="BU39" s="96"/>
      <c r="BV39" s="96"/>
      <c r="BW39" s="96"/>
      <c r="BX39" s="96"/>
      <c r="BY39" s="96"/>
      <c r="BZ39" s="96"/>
      <c r="CA39" s="96"/>
      <c r="CB39" s="96"/>
      <c r="CC39" s="96"/>
      <c r="CD39" s="96"/>
      <c r="CE39" s="96"/>
      <c r="CF39" s="96"/>
      <c r="CG39" s="96"/>
      <c r="CH39" s="96"/>
      <c r="CI39" s="96"/>
      <c r="CJ39" s="96"/>
      <c r="CK39" s="96"/>
      <c r="CL39" s="96"/>
      <c r="CM39" s="96"/>
      <c r="CN39" s="96"/>
      <c r="CO39" s="96"/>
      <c r="CP39" s="96"/>
      <c r="CQ39" s="96"/>
      <c r="CR39" s="96"/>
      <c r="CS39" s="96"/>
      <c r="CT39" s="96"/>
      <c r="CU39" s="96"/>
      <c r="CV39" s="96"/>
      <c r="CW39" s="96"/>
      <c r="CX39" s="96"/>
      <c r="CY39" s="96"/>
      <c r="CZ39" s="96"/>
      <c r="DA39" s="96"/>
      <c r="DB39" s="96"/>
      <c r="DC39" s="96"/>
      <c r="DD39" s="96"/>
      <c r="DE39" s="96"/>
      <c r="DF39" s="96"/>
      <c r="DG39" s="96"/>
      <c r="DH39" s="96"/>
      <c r="DI39" s="96"/>
      <c r="DJ39" s="96"/>
      <c r="DK39" s="96"/>
      <c r="DL39" s="96"/>
      <c r="DM39" s="96"/>
      <c r="DN39" s="96"/>
      <c r="DO39" s="96"/>
      <c r="DP39" s="96"/>
      <c r="DQ39" s="96"/>
      <c r="DR39" s="96"/>
      <c r="DS39" s="96"/>
      <c r="DT39" s="96"/>
      <c r="DU39" s="96"/>
      <c r="DV39" s="96"/>
      <c r="DW39" s="96"/>
      <c r="DX39" s="96"/>
      <c r="DY39" s="96"/>
      <c r="DZ39" s="96"/>
      <c r="EA39" s="96"/>
      <c r="EB39" s="96"/>
      <c r="EC39" s="96"/>
      <c r="ED39" s="96"/>
      <c r="EE39" s="96"/>
      <c r="EF39" s="96"/>
      <c r="EG39" s="96"/>
      <c r="EH39" s="96"/>
      <c r="EI39" s="96"/>
      <c r="EJ39" s="96"/>
    </row>
    <row r="40" spans="1:140" ht="11.25" hidden="1" customHeight="1" x14ac:dyDescent="0.2">
      <c r="A40" s="180"/>
      <c r="B40" s="13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157"/>
      <c r="AE40" s="158"/>
      <c r="AG40" s="96">
        <v>0</v>
      </c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  <c r="BA40" s="96"/>
      <c r="BB40" s="96"/>
      <c r="BC40" s="96"/>
      <c r="BD40" s="96"/>
      <c r="BE40" s="96"/>
      <c r="BF40" s="96"/>
      <c r="BG40" s="96"/>
      <c r="BH40" s="96"/>
      <c r="BI40" s="96"/>
      <c r="BJ40" s="96"/>
      <c r="BK40" s="96"/>
      <c r="BL40" s="96"/>
      <c r="BM40" s="96"/>
      <c r="BN40" s="96"/>
      <c r="BO40" s="96"/>
      <c r="BP40" s="96"/>
      <c r="BQ40" s="96"/>
      <c r="BR40" s="96"/>
      <c r="BS40" s="96"/>
      <c r="BT40" s="96"/>
      <c r="BU40" s="96"/>
      <c r="BV40" s="96"/>
      <c r="BW40" s="96"/>
      <c r="BX40" s="96"/>
      <c r="BY40" s="96"/>
      <c r="BZ40" s="96"/>
      <c r="CA40" s="96"/>
      <c r="CB40" s="96"/>
      <c r="CC40" s="96"/>
      <c r="CD40" s="96"/>
      <c r="CE40" s="96"/>
      <c r="CF40" s="96"/>
      <c r="CG40" s="96"/>
      <c r="CH40" s="96"/>
      <c r="CI40" s="96"/>
      <c r="CJ40" s="96"/>
      <c r="CK40" s="96"/>
      <c r="CL40" s="96"/>
      <c r="CM40" s="96"/>
      <c r="CN40" s="96"/>
      <c r="CO40" s="96"/>
      <c r="CP40" s="96"/>
      <c r="CQ40" s="96"/>
      <c r="CR40" s="96"/>
      <c r="CS40" s="96"/>
      <c r="CT40" s="96"/>
      <c r="CU40" s="96"/>
      <c r="CV40" s="96"/>
      <c r="CW40" s="96"/>
      <c r="CX40" s="96"/>
      <c r="CY40" s="96"/>
      <c r="CZ40" s="96"/>
      <c r="DA40" s="96"/>
      <c r="DB40" s="96"/>
      <c r="DC40" s="96"/>
      <c r="DD40" s="96"/>
      <c r="DE40" s="96"/>
      <c r="DF40" s="96"/>
      <c r="DG40" s="96"/>
      <c r="DH40" s="96"/>
      <c r="DI40" s="96"/>
      <c r="DJ40" s="96"/>
      <c r="DK40" s="96"/>
      <c r="DL40" s="96"/>
      <c r="DM40" s="96"/>
      <c r="DN40" s="96"/>
      <c r="DO40" s="96"/>
      <c r="DP40" s="96"/>
      <c r="DQ40" s="96"/>
      <c r="DR40" s="96"/>
      <c r="DS40" s="96"/>
      <c r="DT40" s="96"/>
      <c r="DU40" s="96"/>
      <c r="DV40" s="96"/>
      <c r="DW40" s="96"/>
      <c r="DX40" s="96"/>
      <c r="DY40" s="96"/>
      <c r="DZ40" s="96"/>
      <c r="EA40" s="96"/>
      <c r="EB40" s="96"/>
      <c r="EC40" s="96"/>
      <c r="ED40" s="96"/>
      <c r="EE40" s="96"/>
      <c r="EF40" s="96"/>
      <c r="EG40" s="96"/>
      <c r="EH40" s="96"/>
      <c r="EI40" s="96"/>
      <c r="EJ40" s="96"/>
    </row>
    <row r="41" spans="1:140" ht="11.25" hidden="1" customHeight="1" x14ac:dyDescent="0.2">
      <c r="A41" s="180"/>
      <c r="B41" s="13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157"/>
      <c r="AE41" s="158"/>
      <c r="AG41" s="96">
        <v>0</v>
      </c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  <c r="BA41" s="96"/>
      <c r="BB41" s="96"/>
      <c r="BC41" s="96"/>
      <c r="BD41" s="96"/>
      <c r="BE41" s="96"/>
      <c r="BF41" s="96"/>
      <c r="BG41" s="96"/>
      <c r="BH41" s="96"/>
      <c r="BI41" s="96"/>
      <c r="BJ41" s="96"/>
      <c r="BK41" s="96"/>
      <c r="BL41" s="96"/>
      <c r="BM41" s="96"/>
      <c r="BN41" s="96"/>
      <c r="BO41" s="96"/>
      <c r="BP41" s="96"/>
      <c r="BQ41" s="96"/>
      <c r="BR41" s="96"/>
      <c r="BS41" s="96"/>
      <c r="BT41" s="96"/>
      <c r="BU41" s="96"/>
      <c r="BV41" s="96"/>
      <c r="BW41" s="96"/>
      <c r="BX41" s="96"/>
      <c r="BY41" s="96"/>
      <c r="BZ41" s="96"/>
      <c r="CA41" s="96"/>
      <c r="CB41" s="96"/>
      <c r="CC41" s="96"/>
      <c r="CD41" s="96"/>
      <c r="CE41" s="96"/>
      <c r="CF41" s="96"/>
      <c r="CG41" s="96"/>
      <c r="CH41" s="96"/>
      <c r="CI41" s="96"/>
      <c r="CJ41" s="96"/>
      <c r="CK41" s="96"/>
      <c r="CL41" s="96"/>
      <c r="CM41" s="96"/>
      <c r="CN41" s="96"/>
      <c r="CO41" s="96"/>
      <c r="CP41" s="96"/>
      <c r="CQ41" s="96"/>
      <c r="CR41" s="96"/>
      <c r="CS41" s="96"/>
      <c r="CT41" s="96"/>
      <c r="CU41" s="96"/>
      <c r="CV41" s="96"/>
      <c r="CW41" s="96"/>
      <c r="CX41" s="96"/>
      <c r="CY41" s="96"/>
      <c r="CZ41" s="96"/>
      <c r="DA41" s="96"/>
      <c r="DB41" s="96"/>
      <c r="DC41" s="96"/>
      <c r="DD41" s="96"/>
      <c r="DE41" s="96"/>
      <c r="DF41" s="96"/>
      <c r="DG41" s="96"/>
      <c r="DH41" s="96"/>
      <c r="DI41" s="96"/>
      <c r="DJ41" s="96"/>
      <c r="DK41" s="96"/>
      <c r="DL41" s="96"/>
      <c r="DM41" s="96"/>
      <c r="DN41" s="96"/>
      <c r="DO41" s="96"/>
      <c r="DP41" s="96"/>
      <c r="DQ41" s="96"/>
      <c r="DR41" s="96"/>
      <c r="DS41" s="96"/>
      <c r="DT41" s="96"/>
      <c r="DU41" s="96"/>
      <c r="DV41" s="96"/>
      <c r="DW41" s="96"/>
      <c r="DX41" s="96"/>
      <c r="DY41" s="96"/>
      <c r="DZ41" s="96"/>
      <c r="EA41" s="96"/>
      <c r="EB41" s="96"/>
      <c r="EC41" s="96"/>
      <c r="ED41" s="96"/>
      <c r="EE41" s="96"/>
      <c r="EF41" s="96"/>
      <c r="EG41" s="96"/>
      <c r="EH41" s="96"/>
      <c r="EI41" s="96"/>
      <c r="EJ41" s="96"/>
    </row>
    <row r="42" spans="1:140" ht="11.25" hidden="1" customHeight="1" x14ac:dyDescent="0.2">
      <c r="A42" s="180"/>
      <c r="B42" s="13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157"/>
      <c r="AE42" s="158"/>
      <c r="AG42" s="96">
        <v>0</v>
      </c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96"/>
      <c r="BC42" s="96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  <c r="CL42" s="96"/>
      <c r="CM42" s="96"/>
      <c r="CN42" s="96"/>
      <c r="CO42" s="96"/>
      <c r="CP42" s="96"/>
      <c r="CQ42" s="96"/>
      <c r="CR42" s="96"/>
      <c r="CS42" s="96"/>
      <c r="CT42" s="96"/>
      <c r="CU42" s="96"/>
      <c r="CV42" s="96"/>
      <c r="CW42" s="96"/>
      <c r="CX42" s="96"/>
      <c r="CY42" s="96"/>
      <c r="CZ42" s="96"/>
      <c r="DA42" s="96"/>
      <c r="DB42" s="96"/>
      <c r="DC42" s="96"/>
      <c r="DD42" s="96"/>
      <c r="DE42" s="96"/>
      <c r="DF42" s="96"/>
      <c r="DG42" s="96"/>
      <c r="DH42" s="96"/>
      <c r="DI42" s="96"/>
      <c r="DJ42" s="96"/>
      <c r="DK42" s="96"/>
      <c r="DL42" s="96"/>
      <c r="DM42" s="96"/>
      <c r="DN42" s="96"/>
      <c r="DO42" s="96"/>
      <c r="DP42" s="96"/>
      <c r="DQ42" s="96"/>
      <c r="DR42" s="96"/>
      <c r="DS42" s="96"/>
      <c r="DT42" s="96"/>
      <c r="DU42" s="96"/>
      <c r="DV42" s="96"/>
      <c r="DW42" s="96"/>
      <c r="DX42" s="96"/>
      <c r="DY42" s="96"/>
      <c r="DZ42" s="96"/>
      <c r="EA42" s="96"/>
      <c r="EB42" s="96"/>
      <c r="EC42" s="96"/>
      <c r="ED42" s="96"/>
      <c r="EE42" s="96"/>
      <c r="EF42" s="96"/>
      <c r="EG42" s="96"/>
      <c r="EH42" s="96"/>
      <c r="EI42" s="96"/>
      <c r="EJ42" s="96"/>
    </row>
    <row r="43" spans="1:140" ht="11.25" hidden="1" customHeight="1" x14ac:dyDescent="0.2">
      <c r="A43" s="180"/>
      <c r="B43" s="13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157"/>
      <c r="AE43" s="158"/>
      <c r="AG43" s="96">
        <v>0</v>
      </c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  <c r="BA43" s="96"/>
      <c r="BB43" s="96"/>
      <c r="BC43" s="96"/>
      <c r="BD43" s="96"/>
      <c r="BE43" s="96"/>
      <c r="BF43" s="96"/>
      <c r="BG43" s="96"/>
      <c r="BH43" s="96"/>
      <c r="BI43" s="96"/>
      <c r="BJ43" s="96"/>
      <c r="BK43" s="96"/>
      <c r="BL43" s="96"/>
      <c r="BM43" s="96"/>
      <c r="BN43" s="96"/>
      <c r="BO43" s="96"/>
      <c r="BP43" s="96"/>
      <c r="BQ43" s="96"/>
      <c r="BR43" s="96"/>
      <c r="BS43" s="96"/>
      <c r="BT43" s="96"/>
      <c r="BU43" s="96"/>
      <c r="BV43" s="96"/>
      <c r="BW43" s="96"/>
      <c r="BX43" s="96"/>
      <c r="BY43" s="96"/>
      <c r="BZ43" s="96"/>
      <c r="CA43" s="96"/>
      <c r="CB43" s="96"/>
      <c r="CC43" s="96"/>
      <c r="CD43" s="96"/>
      <c r="CE43" s="96"/>
      <c r="CF43" s="96"/>
      <c r="CG43" s="96"/>
      <c r="CH43" s="96"/>
      <c r="CI43" s="96"/>
      <c r="CJ43" s="96"/>
      <c r="CK43" s="96"/>
      <c r="CL43" s="96"/>
      <c r="CM43" s="96"/>
      <c r="CN43" s="96"/>
      <c r="CO43" s="96"/>
      <c r="CP43" s="96"/>
      <c r="CQ43" s="96"/>
      <c r="CR43" s="96"/>
      <c r="CS43" s="96"/>
      <c r="CT43" s="96"/>
      <c r="CU43" s="96"/>
      <c r="CV43" s="96"/>
      <c r="CW43" s="96"/>
      <c r="CX43" s="96"/>
      <c r="CY43" s="96"/>
      <c r="CZ43" s="96"/>
      <c r="DA43" s="96"/>
      <c r="DB43" s="96"/>
      <c r="DC43" s="96"/>
      <c r="DD43" s="96"/>
      <c r="DE43" s="96"/>
      <c r="DF43" s="96"/>
      <c r="DG43" s="96"/>
      <c r="DH43" s="96"/>
      <c r="DI43" s="96"/>
      <c r="DJ43" s="96"/>
      <c r="DK43" s="96"/>
      <c r="DL43" s="96"/>
      <c r="DM43" s="96"/>
      <c r="DN43" s="96"/>
      <c r="DO43" s="96"/>
      <c r="DP43" s="96"/>
      <c r="DQ43" s="96"/>
      <c r="DR43" s="96"/>
      <c r="DS43" s="96"/>
      <c r="DT43" s="96"/>
      <c r="DU43" s="96"/>
      <c r="DV43" s="96"/>
      <c r="DW43" s="96"/>
      <c r="DX43" s="96"/>
      <c r="DY43" s="96"/>
      <c r="DZ43" s="96"/>
      <c r="EA43" s="96"/>
      <c r="EB43" s="96"/>
      <c r="EC43" s="96"/>
      <c r="ED43" s="96"/>
      <c r="EE43" s="96"/>
      <c r="EF43" s="96"/>
      <c r="EG43" s="96"/>
      <c r="EH43" s="96"/>
      <c r="EI43" s="96"/>
      <c r="EJ43" s="96"/>
    </row>
    <row r="44" spans="1:140" ht="12" hidden="1" customHeight="1" thickBot="1" x14ac:dyDescent="0.25">
      <c r="A44" s="177"/>
      <c r="B44" s="177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78"/>
      <c r="AE44" s="158"/>
      <c r="AG44" s="108"/>
      <c r="AH44" s="108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8"/>
      <c r="BA44" s="108"/>
      <c r="BB44" s="108"/>
      <c r="BC44" s="108"/>
      <c r="BD44" s="108"/>
      <c r="BE44" s="108"/>
      <c r="BF44" s="108"/>
      <c r="BG44" s="108"/>
      <c r="BH44" s="108"/>
      <c r="BI44" s="108"/>
      <c r="BJ44" s="108"/>
      <c r="BK44" s="108"/>
      <c r="BL44" s="108"/>
      <c r="BM44" s="108"/>
      <c r="BN44" s="108"/>
      <c r="BO44" s="108"/>
      <c r="BP44" s="108"/>
      <c r="BQ44" s="108"/>
      <c r="BR44" s="108"/>
      <c r="BS44" s="108"/>
      <c r="BT44" s="108"/>
      <c r="BU44" s="108"/>
      <c r="BV44" s="108"/>
      <c r="BW44" s="108"/>
      <c r="BX44" s="108"/>
      <c r="BY44" s="108"/>
      <c r="BZ44" s="108"/>
      <c r="CA44" s="108"/>
      <c r="CB44" s="108"/>
      <c r="CC44" s="108"/>
      <c r="CD44" s="108"/>
      <c r="CE44" s="108"/>
      <c r="CF44" s="108"/>
      <c r="CG44" s="108"/>
      <c r="CH44" s="108"/>
      <c r="CI44" s="108"/>
      <c r="CJ44" s="108"/>
      <c r="CK44" s="108"/>
      <c r="CL44" s="108"/>
      <c r="CM44" s="108"/>
      <c r="CN44" s="108"/>
      <c r="CO44" s="108"/>
      <c r="CP44" s="108"/>
      <c r="CQ44" s="108"/>
      <c r="CR44" s="108"/>
      <c r="CS44" s="108"/>
      <c r="CT44" s="108"/>
      <c r="CU44" s="108"/>
      <c r="CV44" s="108"/>
      <c r="CW44" s="108"/>
      <c r="CX44" s="108"/>
      <c r="CY44" s="108"/>
      <c r="CZ44" s="108"/>
      <c r="DA44" s="108"/>
      <c r="DB44" s="108"/>
      <c r="DC44" s="108"/>
      <c r="DD44" s="108"/>
      <c r="DE44" s="108"/>
      <c r="DF44" s="108"/>
      <c r="DG44" s="108"/>
      <c r="DH44" s="108"/>
      <c r="DI44" s="108"/>
      <c r="DJ44" s="108"/>
      <c r="DK44" s="108"/>
      <c r="DL44" s="108"/>
      <c r="DM44" s="108"/>
      <c r="DN44" s="108"/>
      <c r="DO44" s="108"/>
      <c r="DP44" s="108"/>
      <c r="DQ44" s="108"/>
      <c r="DR44" s="108"/>
      <c r="DS44" s="108"/>
      <c r="DT44" s="108"/>
      <c r="DU44" s="108"/>
      <c r="DV44" s="108"/>
      <c r="DW44" s="108"/>
      <c r="DX44" s="108"/>
      <c r="DY44" s="108"/>
      <c r="DZ44" s="108"/>
      <c r="EA44" s="108"/>
      <c r="EB44" s="108"/>
      <c r="EC44" s="108"/>
      <c r="ED44" s="108"/>
      <c r="EE44" s="108"/>
      <c r="EF44" s="108"/>
      <c r="EG44" s="108"/>
      <c r="EH44" s="108"/>
      <c r="EI44" s="108"/>
      <c r="EJ44" s="108"/>
    </row>
    <row r="45" spans="1:140" ht="11.25" hidden="1" customHeight="1" x14ac:dyDescent="0.2">
      <c r="A45" s="180"/>
      <c r="B45" s="180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178"/>
      <c r="AE45" s="158"/>
      <c r="AG45" s="96">
        <v>1.690000057220459</v>
      </c>
      <c r="AH45" s="96">
        <v>1.690000057220459</v>
      </c>
      <c r="AI45" s="96">
        <v>1.690000057220459</v>
      </c>
      <c r="AJ45" s="96">
        <v>1.690000057220459</v>
      </c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6"/>
      <c r="BA45" s="96"/>
      <c r="BB45" s="96"/>
      <c r="BC45" s="96"/>
      <c r="BD45" s="96"/>
      <c r="BE45" s="96"/>
      <c r="BF45" s="96"/>
      <c r="BG45" s="96"/>
      <c r="BH45" s="96"/>
      <c r="BI45" s="96"/>
      <c r="BJ45" s="96"/>
      <c r="BK45" s="96"/>
      <c r="BL45" s="96"/>
      <c r="BM45" s="96"/>
      <c r="BN45" s="96"/>
      <c r="BO45" s="96"/>
      <c r="BP45" s="96"/>
      <c r="BQ45" s="96"/>
      <c r="BR45" s="96"/>
      <c r="BS45" s="96"/>
      <c r="BT45" s="96"/>
      <c r="BU45" s="96"/>
      <c r="BV45" s="96"/>
      <c r="BW45" s="96"/>
      <c r="BX45" s="96"/>
      <c r="BY45" s="96"/>
      <c r="BZ45" s="96"/>
      <c r="CA45" s="96"/>
      <c r="CB45" s="96"/>
      <c r="CC45" s="96"/>
      <c r="CD45" s="96"/>
      <c r="CE45" s="96"/>
      <c r="CF45" s="96"/>
      <c r="CG45" s="96"/>
      <c r="CH45" s="96"/>
      <c r="CI45" s="96"/>
      <c r="CJ45" s="96"/>
      <c r="CK45" s="96"/>
      <c r="CL45" s="96"/>
      <c r="CM45" s="96"/>
      <c r="CN45" s="96"/>
      <c r="CO45" s="96"/>
      <c r="CP45" s="96"/>
      <c r="CQ45" s="96"/>
      <c r="CR45" s="96"/>
      <c r="CS45" s="96"/>
      <c r="CT45" s="96"/>
      <c r="CU45" s="96"/>
      <c r="CV45" s="96"/>
      <c r="CW45" s="96"/>
      <c r="CX45" s="96"/>
      <c r="CY45" s="96"/>
      <c r="CZ45" s="96"/>
      <c r="DA45" s="96"/>
      <c r="DB45" s="96"/>
      <c r="DC45" s="96"/>
      <c r="DD45" s="96"/>
      <c r="DE45" s="96"/>
      <c r="DF45" s="96"/>
      <c r="DG45" s="96"/>
      <c r="DH45" s="96"/>
      <c r="DI45" s="96"/>
      <c r="DJ45" s="96"/>
      <c r="DK45" s="96"/>
      <c r="DL45" s="96"/>
      <c r="DM45" s="96"/>
      <c r="DN45" s="96"/>
      <c r="DO45" s="96"/>
      <c r="DP45" s="96"/>
      <c r="DQ45" s="96"/>
      <c r="DR45" s="96"/>
      <c r="DS45" s="96"/>
      <c r="DT45" s="96"/>
      <c r="DU45" s="96"/>
      <c r="DV45" s="96"/>
      <c r="DW45" s="96"/>
      <c r="DX45" s="96"/>
      <c r="DY45" s="96"/>
      <c r="DZ45" s="96"/>
      <c r="EA45" s="96"/>
      <c r="EB45" s="96"/>
      <c r="EC45" s="96"/>
      <c r="ED45" s="96"/>
      <c r="EE45" s="96"/>
      <c r="EF45" s="96"/>
      <c r="EG45" s="96"/>
      <c r="EH45" s="96"/>
      <c r="EI45" s="96"/>
      <c r="EJ45" s="96"/>
    </row>
    <row r="46" spans="1:140" s="136" customFormat="1" ht="12" hidden="1" customHeight="1" thickBot="1" x14ac:dyDescent="0.25">
      <c r="A46" s="203">
        <v>37183</v>
      </c>
      <c r="C46" s="165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  <c r="AA46" s="165"/>
      <c r="AB46" s="108"/>
      <c r="AC46" s="165"/>
      <c r="AG46" s="136">
        <v>5.130000114440918</v>
      </c>
      <c r="AH46" s="136">
        <v>5.130000114440918</v>
      </c>
      <c r="AI46" s="136">
        <v>5.130000114440918</v>
      </c>
      <c r="AJ46" s="136">
        <v>5.130000114440918</v>
      </c>
    </row>
    <row r="47" spans="1:140" s="136" customFormat="1" ht="11.25" hidden="1" customHeight="1" x14ac:dyDescent="0.2">
      <c r="A47" s="168" t="s">
        <v>57</v>
      </c>
      <c r="B47" s="136">
        <v>1.7965385730449972</v>
      </c>
      <c r="C47" s="210">
        <v>24.162500000000001</v>
      </c>
      <c r="D47" s="210">
        <v>24.33031578947368</v>
      </c>
      <c r="E47" s="210">
        <v>29.069902439024389</v>
      </c>
      <c r="F47" s="100">
        <v>26.486797754108409</v>
      </c>
      <c r="G47" s="100">
        <v>26.62961111111111</v>
      </c>
      <c r="H47" s="100">
        <v>27.759333333333334</v>
      </c>
      <c r="I47" s="100">
        <v>25.49988888888889</v>
      </c>
      <c r="J47" s="100">
        <v>20.500257381258024</v>
      </c>
      <c r="K47" s="100">
        <v>22.000146341463413</v>
      </c>
      <c r="L47" s="100">
        <v>19.000368421052634</v>
      </c>
      <c r="M47" s="100">
        <v>19.967641025641029</v>
      </c>
      <c r="N47" s="100">
        <v>21.000500000000002</v>
      </c>
      <c r="O47" s="100">
        <v>31.713038461538467</v>
      </c>
      <c r="P47" s="100">
        <v>29.426153846153852</v>
      </c>
      <c r="Q47" s="100">
        <v>33.999923076923082</v>
      </c>
      <c r="R47" s="100">
        <v>29.418749999999999</v>
      </c>
      <c r="S47" s="100">
        <v>26.669800324764381</v>
      </c>
      <c r="T47" s="100">
        <v>26.999641025641029</v>
      </c>
      <c r="U47" s="100">
        <v>23.921052631578945</v>
      </c>
      <c r="V47" s="100">
        <v>29.088707317073172</v>
      </c>
      <c r="W47" s="100">
        <v>25.680415517211046</v>
      </c>
      <c r="X47" s="100">
        <v>26.881562322466291</v>
      </c>
      <c r="Y47" s="100">
        <v>27.114994041230268</v>
      </c>
      <c r="Z47" s="100">
        <v>27.285788455294092</v>
      </c>
      <c r="AA47" s="100">
        <v>27.939524794791591</v>
      </c>
      <c r="AB47" s="96">
        <v>28.538721019032689</v>
      </c>
      <c r="AC47" s="98">
        <v>27.431011809432277</v>
      </c>
      <c r="AD47" s="157"/>
      <c r="AG47" s="136">
        <v>27.759333333333334</v>
      </c>
      <c r="AH47" s="136">
        <v>25.49988888888889</v>
      </c>
      <c r="AI47" s="136">
        <v>0.70588354970894596</v>
      </c>
      <c r="AJ47" s="136">
        <v>0.62608801800271785</v>
      </c>
      <c r="AK47" s="136">
        <v>3.1800000667572021</v>
      </c>
      <c r="AL47" s="136">
        <v>14.369000434875488</v>
      </c>
      <c r="AM47" s="136">
        <v>14.370000839233398</v>
      </c>
      <c r="AN47" s="136">
        <v>14.369999885559082</v>
      </c>
      <c r="AO47" s="136">
        <v>3.1800000667572021</v>
      </c>
      <c r="AP47" s="136">
        <v>3.1800000667572021</v>
      </c>
      <c r="AQ47" s="136">
        <v>3.1800000667572021</v>
      </c>
      <c r="AR47" s="136">
        <v>3.1800000667572021</v>
      </c>
      <c r="AS47" s="136">
        <v>3.1800000667572021</v>
      </c>
      <c r="AT47" s="136">
        <v>3.1800003051757813</v>
      </c>
      <c r="AU47" s="136">
        <v>3.1800000667572021</v>
      </c>
      <c r="AV47" s="136">
        <v>3.1800000667572021</v>
      </c>
      <c r="AW47" s="136">
        <v>3.1800000667572021</v>
      </c>
      <c r="AX47" s="136">
        <v>14.369000434875488</v>
      </c>
      <c r="AY47" s="136">
        <v>14.370000839233398</v>
      </c>
      <c r="AZ47" s="136">
        <v>14.369999885559082</v>
      </c>
      <c r="BA47" s="136">
        <v>3.1800000667572021</v>
      </c>
      <c r="BB47" s="136">
        <v>3.1800000667572021</v>
      </c>
      <c r="BC47" s="136">
        <v>3.1800000667572021</v>
      </c>
      <c r="BD47" s="136">
        <v>3.1800000667572021</v>
      </c>
      <c r="BE47" s="136">
        <v>3.1800000667572021</v>
      </c>
      <c r="BF47" s="136">
        <v>3.1800003051757813</v>
      </c>
      <c r="BG47" s="136">
        <v>3.1800000667572021</v>
      </c>
      <c r="BH47" s="136">
        <v>3.1800000667572021</v>
      </c>
      <c r="BI47" s="136">
        <v>3.1800000667572021</v>
      </c>
      <c r="BJ47" s="136">
        <v>14.369000434875488</v>
      </c>
      <c r="BK47" s="136">
        <v>14.370000839233398</v>
      </c>
      <c r="BL47" s="136">
        <v>14.369999885559082</v>
      </c>
      <c r="BM47" s="136">
        <v>3.1800000667572021</v>
      </c>
      <c r="BN47" s="136">
        <v>3.1800000667572021</v>
      </c>
      <c r="BO47" s="136">
        <v>3.1800000667572021</v>
      </c>
      <c r="BP47" s="136">
        <v>3.1800000667572021</v>
      </c>
      <c r="BQ47" s="136">
        <v>3.1800000667572021</v>
      </c>
      <c r="BR47" s="136">
        <v>3.1800003051757813</v>
      </c>
      <c r="BS47" s="136">
        <v>3.1800000667572021</v>
      </c>
      <c r="BT47" s="136">
        <v>3.1800000667572021</v>
      </c>
      <c r="BU47" s="136">
        <v>3.1800000667572021</v>
      </c>
      <c r="BV47" s="136">
        <v>14.369000434875488</v>
      </c>
      <c r="BW47" s="136">
        <v>14.370000839233398</v>
      </c>
      <c r="BX47" s="136">
        <v>14.369999885559082</v>
      </c>
      <c r="BY47" s="136">
        <v>3.1800000667572021</v>
      </c>
      <c r="BZ47" s="136">
        <v>3.1800000667572021</v>
      </c>
      <c r="CA47" s="136">
        <v>3.1800000667572021</v>
      </c>
      <c r="CB47" s="136">
        <v>3.1800000667572021</v>
      </c>
      <c r="CC47" s="136">
        <v>3.1800000667572021</v>
      </c>
      <c r="CD47" s="136">
        <v>3.1800003051757813</v>
      </c>
      <c r="CE47" s="136">
        <v>3.1800000667572021</v>
      </c>
      <c r="CF47" s="136">
        <v>3.1800000667572021</v>
      </c>
      <c r="CG47" s="136">
        <v>3.1800000667572021</v>
      </c>
      <c r="CH47" s="136">
        <v>14.369000434875488</v>
      </c>
      <c r="CI47" s="136">
        <v>14.370000839233398</v>
      </c>
      <c r="CJ47" s="136">
        <v>14.369999885559082</v>
      </c>
      <c r="CK47" s="136">
        <v>3.1800000667572021</v>
      </c>
      <c r="CL47" s="136">
        <v>3.1800000667572021</v>
      </c>
      <c r="CM47" s="136">
        <v>3.1800000667572021</v>
      </c>
      <c r="CN47" s="136">
        <v>3.1800000667572021</v>
      </c>
      <c r="CO47" s="136">
        <v>3.1800000667572021</v>
      </c>
      <c r="CP47" s="136">
        <v>3.1800003051757813</v>
      </c>
      <c r="CQ47" s="136">
        <v>3.1800000667572021</v>
      </c>
      <c r="CR47" s="136">
        <v>3.1800000667572021</v>
      </c>
      <c r="CS47" s="136">
        <v>3.1800000667572021</v>
      </c>
      <c r="CT47" s="136">
        <v>14.369000434875488</v>
      </c>
      <c r="CU47" s="136">
        <v>14.370000839233398</v>
      </c>
      <c r="CV47" s="136">
        <v>14.369999885559082</v>
      </c>
      <c r="CW47" s="136">
        <v>3.1800000667572021</v>
      </c>
      <c r="CX47" s="136">
        <v>3.1800000667572021</v>
      </c>
      <c r="CY47" s="136">
        <v>3.1800000667572021</v>
      </c>
      <c r="CZ47" s="136">
        <v>3.1800000667572021</v>
      </c>
      <c r="DA47" s="136">
        <v>3.1800000667572021</v>
      </c>
      <c r="DB47" s="136">
        <v>3.1800003051757813</v>
      </c>
      <c r="DC47" s="136">
        <v>3.1800000667572021</v>
      </c>
      <c r="DD47" s="136">
        <v>3.1800000667572021</v>
      </c>
      <c r="DE47" s="136">
        <v>3.1800000667572021</v>
      </c>
      <c r="DF47" s="136">
        <v>14.369000434875488</v>
      </c>
      <c r="DG47" s="136">
        <v>14.370000839233398</v>
      </c>
      <c r="DH47" s="136">
        <v>14.369999885559082</v>
      </c>
      <c r="DI47" s="136">
        <v>3.1800000667572021</v>
      </c>
      <c r="DJ47" s="136">
        <v>3.1800000667572021</v>
      </c>
      <c r="DK47" s="136">
        <v>3.1800000667572021</v>
      </c>
      <c r="DL47" s="136">
        <v>3.1800000667572021</v>
      </c>
      <c r="DM47" s="136">
        <v>3.1800000667572021</v>
      </c>
      <c r="DN47" s="136">
        <v>3.1800003051757813</v>
      </c>
      <c r="DO47" s="136">
        <v>3.1800000667572021</v>
      </c>
      <c r="DP47" s="136">
        <v>3.1800000667572021</v>
      </c>
      <c r="DQ47" s="136">
        <v>3.1800000667572021</v>
      </c>
      <c r="DR47" s="136">
        <v>14.369000434875488</v>
      </c>
      <c r="DS47" s="136">
        <v>14.370000839233398</v>
      </c>
      <c r="DT47" s="136">
        <v>14.369999885559082</v>
      </c>
      <c r="DU47" s="136">
        <v>3.1800000667572021</v>
      </c>
      <c r="DV47" s="136">
        <v>3.1800000667572021</v>
      </c>
      <c r="DW47" s="136">
        <v>3.1800000667572021</v>
      </c>
      <c r="DX47" s="136">
        <v>3.1800000667572021</v>
      </c>
      <c r="DY47" s="136">
        <v>3.1800000667572021</v>
      </c>
      <c r="DZ47" s="136">
        <v>3.1800003051757813</v>
      </c>
      <c r="EA47" s="136">
        <v>3.1800000667572021</v>
      </c>
      <c r="EB47" s="136">
        <v>3.1800000667572021</v>
      </c>
      <c r="EC47" s="136">
        <v>3.1800000667572021</v>
      </c>
      <c r="ED47" s="136">
        <v>14.369000434875488</v>
      </c>
      <c r="EE47" s="136">
        <v>14.370000839233398</v>
      </c>
      <c r="EF47" s="136">
        <v>14.369999885559082</v>
      </c>
      <c r="EG47" s="136">
        <v>3.1800000667572021</v>
      </c>
      <c r="EH47" s="136">
        <v>3.1800000667572021</v>
      </c>
      <c r="EI47" s="136">
        <v>3.1800000667572021</v>
      </c>
      <c r="EJ47" s="136">
        <v>3.1800000667572021</v>
      </c>
    </row>
    <row r="48" spans="1:140" s="136" customFormat="1" ht="11.25" hidden="1" customHeight="1" x14ac:dyDescent="0.2">
      <c r="A48" s="180" t="s">
        <v>58</v>
      </c>
      <c r="B48" s="160">
        <v>1.1153845053452711</v>
      </c>
      <c r="C48" s="212">
        <v>24.125</v>
      </c>
      <c r="D48" s="212">
        <v>24.318315789473687</v>
      </c>
      <c r="E48" s="212">
        <v>28.536341463414633</v>
      </c>
      <c r="F48" s="96">
        <v>26.231945413963388</v>
      </c>
      <c r="G48" s="96">
        <v>26.117072649572652</v>
      </c>
      <c r="H48" s="96">
        <v>27.23392307692308</v>
      </c>
      <c r="I48" s="96">
        <v>25.000222222222224</v>
      </c>
      <c r="J48" s="96">
        <v>21.249884467265726</v>
      </c>
      <c r="K48" s="96">
        <v>22.49992682926829</v>
      </c>
      <c r="L48" s="96">
        <v>19.999842105263163</v>
      </c>
      <c r="M48" s="96">
        <v>21.448384615384615</v>
      </c>
      <c r="N48" s="96">
        <v>22.500500000000002</v>
      </c>
      <c r="O48" s="96">
        <v>33.193692307692309</v>
      </c>
      <c r="P48" s="96">
        <v>30.887641025641027</v>
      </c>
      <c r="Q48" s="96">
        <v>35.499743589743588</v>
      </c>
      <c r="R48" s="96">
        <v>30.862500000000001</v>
      </c>
      <c r="S48" s="96">
        <v>26.469721712034939</v>
      </c>
      <c r="T48" s="96">
        <v>28.500358974358978</v>
      </c>
      <c r="U48" s="96">
        <v>22.868684210526318</v>
      </c>
      <c r="V48" s="96">
        <v>28.040121951219515</v>
      </c>
      <c r="W48" s="96">
        <v>26.29036387096594</v>
      </c>
      <c r="X48" s="96">
        <v>28.465623327276649</v>
      </c>
      <c r="Y48" s="96">
        <v>28.446794387446179</v>
      </c>
      <c r="Z48" s="96">
        <v>28.859375283961324</v>
      </c>
      <c r="AA48" s="96">
        <v>30.309224719585249</v>
      </c>
      <c r="AB48" s="96">
        <v>32.74168047734819</v>
      </c>
      <c r="AC48" s="95">
        <v>29.494627720993943</v>
      </c>
      <c r="AD48" s="157"/>
      <c r="AG48" s="136">
        <v>27.23392307692308</v>
      </c>
      <c r="AH48" s="136">
        <v>25.000222222222224</v>
      </c>
      <c r="AI48" s="136">
        <v>2.3999998569488525</v>
      </c>
      <c r="AJ48" s="136">
        <v>2.3999998569488525</v>
      </c>
      <c r="AK48" s="136">
        <v>2.119999885559082</v>
      </c>
      <c r="AL48" s="136">
        <v>9.5900001525878906</v>
      </c>
      <c r="AM48" s="136">
        <v>9.5900001525878906</v>
      </c>
      <c r="AN48" s="136">
        <v>9.5900001525878906</v>
      </c>
      <c r="AO48" s="136">
        <v>2.1200001239776611</v>
      </c>
      <c r="AP48" s="136">
        <v>2.119999885559082</v>
      </c>
      <c r="AQ48" s="136">
        <v>2.119999885559082</v>
      </c>
      <c r="AR48" s="136">
        <v>2.119999885559082</v>
      </c>
      <c r="AS48" s="136">
        <v>2.119999885559082</v>
      </c>
      <c r="AT48" s="136">
        <v>2.119999885559082</v>
      </c>
      <c r="AU48" s="136">
        <v>2.119999885559082</v>
      </c>
      <c r="AV48" s="136">
        <v>2.119999885559082</v>
      </c>
      <c r="AW48" s="136">
        <v>2.119999885559082</v>
      </c>
      <c r="AX48" s="136">
        <v>9.5900001525878906</v>
      </c>
      <c r="AY48" s="136">
        <v>9.5900001525878906</v>
      </c>
      <c r="AZ48" s="136">
        <v>9.5900001525878906</v>
      </c>
      <c r="BA48" s="136">
        <v>2.1200001239776611</v>
      </c>
      <c r="BB48" s="136">
        <v>2.119999885559082</v>
      </c>
      <c r="BC48" s="136">
        <v>2.119999885559082</v>
      </c>
      <c r="BD48" s="136">
        <v>2.119999885559082</v>
      </c>
      <c r="BE48" s="136">
        <v>2.119999885559082</v>
      </c>
      <c r="BF48" s="136">
        <v>2.119999885559082</v>
      </c>
      <c r="BG48" s="136">
        <v>2.119999885559082</v>
      </c>
      <c r="BH48" s="136">
        <v>2.119999885559082</v>
      </c>
      <c r="BI48" s="136">
        <v>2.119999885559082</v>
      </c>
      <c r="BJ48" s="136">
        <v>9.5900001525878906</v>
      </c>
      <c r="BK48" s="136">
        <v>9.5900001525878906</v>
      </c>
      <c r="BL48" s="136">
        <v>9.5900001525878906</v>
      </c>
      <c r="BM48" s="136">
        <v>2.1200001239776611</v>
      </c>
      <c r="BN48" s="136">
        <v>2.119999885559082</v>
      </c>
      <c r="BO48" s="136">
        <v>2.119999885559082</v>
      </c>
      <c r="BP48" s="136">
        <v>2.119999885559082</v>
      </c>
      <c r="BQ48" s="136">
        <v>2.119999885559082</v>
      </c>
      <c r="BR48" s="136">
        <v>2.119999885559082</v>
      </c>
      <c r="BS48" s="136">
        <v>2.119999885559082</v>
      </c>
      <c r="BT48" s="136">
        <v>2.119999885559082</v>
      </c>
      <c r="BU48" s="136">
        <v>2.119999885559082</v>
      </c>
      <c r="BV48" s="136">
        <v>9.5900001525878906</v>
      </c>
      <c r="BW48" s="136">
        <v>9.5900001525878906</v>
      </c>
      <c r="BX48" s="136">
        <v>9.5900001525878906</v>
      </c>
      <c r="BY48" s="136">
        <v>2.1200001239776611</v>
      </c>
      <c r="BZ48" s="136">
        <v>2.119999885559082</v>
      </c>
      <c r="CA48" s="136">
        <v>2.119999885559082</v>
      </c>
      <c r="CB48" s="136">
        <v>2.119999885559082</v>
      </c>
      <c r="CC48" s="136">
        <v>2.119999885559082</v>
      </c>
      <c r="CD48" s="136">
        <v>2.119999885559082</v>
      </c>
      <c r="CE48" s="136">
        <v>2.119999885559082</v>
      </c>
      <c r="CF48" s="136">
        <v>2.119999885559082</v>
      </c>
      <c r="CG48" s="136">
        <v>2.119999885559082</v>
      </c>
      <c r="CH48" s="136">
        <v>9.5900001525878906</v>
      </c>
      <c r="CI48" s="136">
        <v>9.5900001525878906</v>
      </c>
      <c r="CJ48" s="136">
        <v>9.5900001525878906</v>
      </c>
      <c r="CK48" s="136">
        <v>2.1200001239776611</v>
      </c>
      <c r="CL48" s="136">
        <v>2.119999885559082</v>
      </c>
      <c r="CM48" s="136">
        <v>2.119999885559082</v>
      </c>
      <c r="CN48" s="136">
        <v>2.119999885559082</v>
      </c>
      <c r="CO48" s="136">
        <v>2.119999885559082</v>
      </c>
      <c r="CP48" s="136">
        <v>2.119999885559082</v>
      </c>
      <c r="CQ48" s="136">
        <v>2.119999885559082</v>
      </c>
      <c r="CR48" s="136">
        <v>2.119999885559082</v>
      </c>
      <c r="CS48" s="136">
        <v>2.119999885559082</v>
      </c>
      <c r="CT48" s="136">
        <v>9.5900001525878906</v>
      </c>
      <c r="CU48" s="136">
        <v>9.5900001525878906</v>
      </c>
      <c r="CV48" s="136">
        <v>9.5900001525878906</v>
      </c>
      <c r="CW48" s="136">
        <v>2.1200001239776611</v>
      </c>
      <c r="CX48" s="136">
        <v>2.119999885559082</v>
      </c>
      <c r="CY48" s="136">
        <v>2.119999885559082</v>
      </c>
      <c r="CZ48" s="136">
        <v>2.119999885559082</v>
      </c>
      <c r="DA48" s="136">
        <v>2.119999885559082</v>
      </c>
      <c r="DB48" s="136">
        <v>2.119999885559082</v>
      </c>
      <c r="DC48" s="136">
        <v>2.119999885559082</v>
      </c>
      <c r="DD48" s="136">
        <v>2.119999885559082</v>
      </c>
      <c r="DE48" s="136">
        <v>2.119999885559082</v>
      </c>
      <c r="DF48" s="136">
        <v>9.5900001525878906</v>
      </c>
      <c r="DG48" s="136">
        <v>9.5900001525878906</v>
      </c>
      <c r="DH48" s="136">
        <v>9.5900001525878906</v>
      </c>
      <c r="DI48" s="136">
        <v>2.1200001239776611</v>
      </c>
      <c r="DJ48" s="136">
        <v>2.119999885559082</v>
      </c>
      <c r="DK48" s="136">
        <v>2.119999885559082</v>
      </c>
      <c r="DL48" s="136">
        <v>2.119999885559082</v>
      </c>
      <c r="DM48" s="136">
        <v>2.119999885559082</v>
      </c>
      <c r="DN48" s="136">
        <v>2.119999885559082</v>
      </c>
      <c r="DO48" s="136">
        <v>2.119999885559082</v>
      </c>
      <c r="DP48" s="136">
        <v>2.119999885559082</v>
      </c>
      <c r="DQ48" s="136">
        <v>2.119999885559082</v>
      </c>
      <c r="DR48" s="136">
        <v>9.5900001525878906</v>
      </c>
      <c r="DS48" s="136">
        <v>9.5900001525878906</v>
      </c>
      <c r="DT48" s="136">
        <v>9.5900001525878906</v>
      </c>
      <c r="DU48" s="136">
        <v>2.1200001239776611</v>
      </c>
      <c r="DV48" s="136">
        <v>2.119999885559082</v>
      </c>
      <c r="DW48" s="136">
        <v>2.119999885559082</v>
      </c>
      <c r="DX48" s="136">
        <v>2.119999885559082</v>
      </c>
      <c r="DY48" s="136">
        <v>2.119999885559082</v>
      </c>
      <c r="DZ48" s="136">
        <v>2.119999885559082</v>
      </c>
      <c r="EA48" s="136">
        <v>2.119999885559082</v>
      </c>
      <c r="EB48" s="136">
        <v>2.119999885559082</v>
      </c>
      <c r="EC48" s="136">
        <v>2.119999885559082</v>
      </c>
      <c r="ED48" s="136">
        <v>9.5900001525878906</v>
      </c>
      <c r="EE48" s="136">
        <v>9.5900001525878906</v>
      </c>
      <c r="EF48" s="136">
        <v>9.5900001525878906</v>
      </c>
      <c r="EG48" s="136">
        <v>2.1200001239776611</v>
      </c>
      <c r="EH48" s="136">
        <v>2.119999885559082</v>
      </c>
      <c r="EI48" s="136">
        <v>2.119999885559082</v>
      </c>
      <c r="EJ48" s="136">
        <v>2.119999885559082</v>
      </c>
    </row>
    <row r="49" spans="1:140" s="136" customFormat="1" ht="11.25" hidden="1" customHeight="1" x14ac:dyDescent="0.2">
      <c r="A49" s="180" t="s">
        <v>60</v>
      </c>
      <c r="B49" s="136">
        <v>0.70192313194274902</v>
      </c>
      <c r="C49" s="212">
        <v>24.772500000000001</v>
      </c>
      <c r="D49" s="212">
        <v>24.290947368421051</v>
      </c>
      <c r="E49" s="212">
        <v>28.283560975609756</v>
      </c>
      <c r="F49" s="96">
        <v>26.18612782615735</v>
      </c>
      <c r="G49" s="96">
        <v>27.636273504273504</v>
      </c>
      <c r="H49" s="96">
        <v>28.022435897435901</v>
      </c>
      <c r="I49" s="96">
        <v>27.25011111111111</v>
      </c>
      <c r="J49" s="96">
        <v>24.12474646983312</v>
      </c>
      <c r="K49" s="96">
        <v>25.999756097560976</v>
      </c>
      <c r="L49" s="96">
        <v>22.249736842105264</v>
      </c>
      <c r="M49" s="96">
        <v>24.028589743589745</v>
      </c>
      <c r="N49" s="96">
        <v>26.500250000000001</v>
      </c>
      <c r="O49" s="96">
        <v>31.655205128205132</v>
      </c>
      <c r="P49" s="96">
        <v>30.810615384615385</v>
      </c>
      <c r="Q49" s="96">
        <v>32.499794871794876</v>
      </c>
      <c r="R49" s="96">
        <v>30.872000000000003</v>
      </c>
      <c r="S49" s="96">
        <v>27.060156556180946</v>
      </c>
      <c r="T49" s="96">
        <v>26.25012820512821</v>
      </c>
      <c r="U49" s="96">
        <v>27</v>
      </c>
      <c r="V49" s="96">
        <v>27.930341463414635</v>
      </c>
      <c r="W49" s="96">
        <v>27.470643418626111</v>
      </c>
      <c r="X49" s="96">
        <v>27.506039529524386</v>
      </c>
      <c r="Y49" s="96">
        <v>27.488711597162144</v>
      </c>
      <c r="Z49" s="96">
        <v>27.838135347254124</v>
      </c>
      <c r="AA49" s="96">
        <v>28.499671383280294</v>
      </c>
      <c r="AB49" s="96">
        <v>29.119169144745193</v>
      </c>
      <c r="AC49" s="95">
        <v>28.120185882873646</v>
      </c>
      <c r="AD49" s="157"/>
      <c r="AG49" s="136">
        <v>28.022435897435901</v>
      </c>
      <c r="AH49" s="136">
        <v>27.25011111111111</v>
      </c>
      <c r="AI49" s="136">
        <v>33.223529441683901</v>
      </c>
      <c r="AJ49" s="136">
        <v>31.526088217030402</v>
      </c>
      <c r="AK49" s="136">
        <v>1.690000057220459</v>
      </c>
      <c r="AL49" s="136">
        <v>7.4600000381469727</v>
      </c>
      <c r="AM49" s="136">
        <v>7.4600000381469727</v>
      </c>
      <c r="AN49" s="136">
        <v>7.4600000381469727</v>
      </c>
      <c r="AO49" s="136">
        <v>1.690000057220459</v>
      </c>
      <c r="AP49" s="136">
        <v>1.690000057220459</v>
      </c>
      <c r="AQ49" s="136">
        <v>1.690000057220459</v>
      </c>
      <c r="AR49" s="136">
        <v>1.690000057220459</v>
      </c>
      <c r="AS49" s="136">
        <v>1.690000057220459</v>
      </c>
      <c r="AT49" s="136">
        <v>1.690000057220459</v>
      </c>
      <c r="AU49" s="136">
        <v>1.690000057220459</v>
      </c>
      <c r="AV49" s="136">
        <v>1.690000057220459</v>
      </c>
      <c r="AW49" s="136">
        <v>1.690000057220459</v>
      </c>
      <c r="AX49" s="136">
        <v>7.4600000381469727</v>
      </c>
      <c r="AY49" s="136">
        <v>7.4600000381469727</v>
      </c>
      <c r="AZ49" s="136">
        <v>7.4600000381469727</v>
      </c>
      <c r="BA49" s="136">
        <v>1.690000057220459</v>
      </c>
      <c r="BB49" s="136">
        <v>1.690000057220459</v>
      </c>
      <c r="BC49" s="136">
        <v>1.690000057220459</v>
      </c>
      <c r="BD49" s="136">
        <v>1.690000057220459</v>
      </c>
      <c r="BE49" s="136">
        <v>1.690000057220459</v>
      </c>
      <c r="BF49" s="136">
        <v>1.690000057220459</v>
      </c>
      <c r="BG49" s="136">
        <v>1.690000057220459</v>
      </c>
      <c r="BH49" s="136">
        <v>1.690000057220459</v>
      </c>
      <c r="BI49" s="136">
        <v>1.690000057220459</v>
      </c>
      <c r="BJ49" s="136">
        <v>7.4600000381469727</v>
      </c>
      <c r="BK49" s="136">
        <v>7.4600000381469727</v>
      </c>
      <c r="BL49" s="136">
        <v>7.4600000381469727</v>
      </c>
      <c r="BM49" s="136">
        <v>1.690000057220459</v>
      </c>
      <c r="BN49" s="136">
        <v>1.690000057220459</v>
      </c>
      <c r="BO49" s="136">
        <v>1.690000057220459</v>
      </c>
      <c r="BP49" s="136">
        <v>1.690000057220459</v>
      </c>
      <c r="BQ49" s="136">
        <v>1.690000057220459</v>
      </c>
      <c r="BR49" s="136">
        <v>1.690000057220459</v>
      </c>
      <c r="BS49" s="136">
        <v>1.690000057220459</v>
      </c>
      <c r="BT49" s="136">
        <v>1.690000057220459</v>
      </c>
      <c r="BU49" s="136">
        <v>1.690000057220459</v>
      </c>
      <c r="BV49" s="136">
        <v>7.4600000381469727</v>
      </c>
      <c r="BW49" s="136">
        <v>7.4600000381469727</v>
      </c>
      <c r="BX49" s="136">
        <v>7.4600000381469727</v>
      </c>
      <c r="BY49" s="136">
        <v>1.690000057220459</v>
      </c>
      <c r="BZ49" s="136">
        <v>1.690000057220459</v>
      </c>
      <c r="CA49" s="136">
        <v>1.690000057220459</v>
      </c>
      <c r="CB49" s="136">
        <v>1.690000057220459</v>
      </c>
      <c r="CC49" s="136">
        <v>1.690000057220459</v>
      </c>
      <c r="CD49" s="136">
        <v>1.690000057220459</v>
      </c>
      <c r="CE49" s="136">
        <v>1.690000057220459</v>
      </c>
      <c r="CF49" s="136">
        <v>1.690000057220459</v>
      </c>
      <c r="CG49" s="136">
        <v>1.690000057220459</v>
      </c>
      <c r="CH49" s="136">
        <v>7.4600000381469727</v>
      </c>
      <c r="CI49" s="136">
        <v>7.4600000381469727</v>
      </c>
      <c r="CJ49" s="136">
        <v>7.4600000381469727</v>
      </c>
      <c r="CK49" s="136">
        <v>1.690000057220459</v>
      </c>
      <c r="CL49" s="136">
        <v>1.690000057220459</v>
      </c>
      <c r="CM49" s="136">
        <v>1.690000057220459</v>
      </c>
      <c r="CN49" s="136">
        <v>1.690000057220459</v>
      </c>
      <c r="CO49" s="136">
        <v>1.690000057220459</v>
      </c>
      <c r="CP49" s="136">
        <v>1.690000057220459</v>
      </c>
      <c r="CQ49" s="136">
        <v>1.690000057220459</v>
      </c>
      <c r="CR49" s="136">
        <v>1.690000057220459</v>
      </c>
      <c r="CS49" s="136">
        <v>1.690000057220459</v>
      </c>
      <c r="CT49" s="136">
        <v>7.4600000381469727</v>
      </c>
      <c r="CU49" s="136">
        <v>7.4600000381469727</v>
      </c>
      <c r="CV49" s="136">
        <v>7.4600000381469727</v>
      </c>
      <c r="CW49" s="136">
        <v>1.690000057220459</v>
      </c>
      <c r="CX49" s="136">
        <v>1.690000057220459</v>
      </c>
      <c r="CY49" s="136">
        <v>1.690000057220459</v>
      </c>
      <c r="CZ49" s="136">
        <v>1.690000057220459</v>
      </c>
      <c r="DA49" s="136">
        <v>1.690000057220459</v>
      </c>
      <c r="DB49" s="136">
        <v>1.690000057220459</v>
      </c>
      <c r="DC49" s="136">
        <v>1.690000057220459</v>
      </c>
      <c r="DD49" s="136">
        <v>1.690000057220459</v>
      </c>
      <c r="DE49" s="136">
        <v>1.690000057220459</v>
      </c>
      <c r="DF49" s="136">
        <v>7.4600000381469727</v>
      </c>
      <c r="DG49" s="136">
        <v>7.4600000381469727</v>
      </c>
      <c r="DH49" s="136">
        <v>7.4600000381469727</v>
      </c>
      <c r="DI49" s="136">
        <v>1.690000057220459</v>
      </c>
      <c r="DJ49" s="136">
        <v>1.690000057220459</v>
      </c>
      <c r="DK49" s="136">
        <v>1.690000057220459</v>
      </c>
      <c r="DL49" s="136">
        <v>1.690000057220459</v>
      </c>
      <c r="DM49" s="136">
        <v>1.690000057220459</v>
      </c>
      <c r="DN49" s="136">
        <v>1.690000057220459</v>
      </c>
      <c r="DO49" s="136">
        <v>1.690000057220459</v>
      </c>
      <c r="DP49" s="136">
        <v>1.690000057220459</v>
      </c>
      <c r="DQ49" s="136">
        <v>1.690000057220459</v>
      </c>
      <c r="DR49" s="136">
        <v>7.4600000381469727</v>
      </c>
      <c r="DS49" s="136">
        <v>7.4600000381469727</v>
      </c>
      <c r="DT49" s="136">
        <v>7.4600000381469727</v>
      </c>
      <c r="DU49" s="136">
        <v>1.690000057220459</v>
      </c>
      <c r="DV49" s="136">
        <v>1.690000057220459</v>
      </c>
      <c r="DW49" s="136">
        <v>1.690000057220459</v>
      </c>
      <c r="DX49" s="136">
        <v>1.690000057220459</v>
      </c>
      <c r="DY49" s="136">
        <v>1.690000057220459</v>
      </c>
      <c r="DZ49" s="136">
        <v>1.690000057220459</v>
      </c>
      <c r="EA49" s="136">
        <v>1.690000057220459</v>
      </c>
      <c r="EB49" s="136">
        <v>1.690000057220459</v>
      </c>
      <c r="EC49" s="136">
        <v>1.690000057220459</v>
      </c>
      <c r="ED49" s="136">
        <v>7.4600000381469727</v>
      </c>
      <c r="EE49" s="136">
        <v>7.4600000381469727</v>
      </c>
      <c r="EF49" s="136">
        <v>7.4600000381469727</v>
      </c>
      <c r="EG49" s="136">
        <v>1.690000057220459</v>
      </c>
      <c r="EH49" s="136">
        <v>1.690000057220459</v>
      </c>
      <c r="EI49" s="136">
        <v>1.690000057220459</v>
      </c>
      <c r="EJ49" s="136">
        <v>1.690000057220459</v>
      </c>
    </row>
    <row r="50" spans="1:140" s="136" customFormat="1" ht="11.25" hidden="1" customHeight="1" x14ac:dyDescent="0.2">
      <c r="A50" s="180" t="s">
        <v>62</v>
      </c>
      <c r="B50" s="136">
        <v>4.9326924177316522</v>
      </c>
      <c r="C50" s="212">
        <v>25.97</v>
      </c>
      <c r="D50" s="212">
        <v>19.964683823033358</v>
      </c>
      <c r="E50" s="212">
        <v>23.981829268292682</v>
      </c>
      <c r="F50" s="96">
        <v>22.5678265634456</v>
      </c>
      <c r="G50" s="96">
        <v>24.238777777777781</v>
      </c>
      <c r="H50" s="96">
        <v>24.477666666666671</v>
      </c>
      <c r="I50" s="96">
        <v>23.99988888888889</v>
      </c>
      <c r="J50" s="96">
        <v>22.750265725288831</v>
      </c>
      <c r="K50" s="96">
        <v>23.500268292682925</v>
      </c>
      <c r="L50" s="96">
        <v>22.000263157894736</v>
      </c>
      <c r="M50" s="96">
        <v>24.086256410256411</v>
      </c>
      <c r="N50" s="96">
        <v>24.999750000000002</v>
      </c>
      <c r="O50" s="96">
        <v>30.661769230769231</v>
      </c>
      <c r="P50" s="96">
        <v>30.323615384615387</v>
      </c>
      <c r="Q50" s="96">
        <v>30.999923076923078</v>
      </c>
      <c r="R50" s="96">
        <v>27.890625</v>
      </c>
      <c r="S50" s="96">
        <v>25.967669398637309</v>
      </c>
      <c r="T50" s="96">
        <v>24.999615384615385</v>
      </c>
      <c r="U50" s="96">
        <v>25.967368421052633</v>
      </c>
      <c r="V50" s="96">
        <v>26.936024390243904</v>
      </c>
      <c r="W50" s="96">
        <v>25.869545794366555</v>
      </c>
      <c r="X50" s="96">
        <v>16.193048711583945</v>
      </c>
      <c r="Y50" s="96">
        <v>15.470856693534712</v>
      </c>
      <c r="Z50" s="96">
        <v>15.466189596415383</v>
      </c>
      <c r="AA50" s="96">
        <v>19.389987867757377</v>
      </c>
      <c r="AB50" s="96">
        <v>21.104368840698886</v>
      </c>
      <c r="AC50" s="95">
        <v>19.141085800531663</v>
      </c>
      <c r="AD50" s="157"/>
      <c r="AG50" s="136">
        <v>24.477666666666671</v>
      </c>
      <c r="AH50" s="136">
        <v>23.99988888888889</v>
      </c>
      <c r="AI50" s="136">
        <v>26.103333491905062</v>
      </c>
      <c r="AJ50" s="136">
        <v>23.836608886718754</v>
      </c>
      <c r="AK50" s="136">
        <v>5.130000114440918</v>
      </c>
      <c r="AL50" s="136">
        <v>4.559999942779541</v>
      </c>
      <c r="AM50" s="136">
        <v>4.559999942779541</v>
      </c>
      <c r="AN50" s="136">
        <v>4.559999942779541</v>
      </c>
      <c r="AO50" s="136">
        <v>5.130000114440918</v>
      </c>
      <c r="AP50" s="136">
        <v>5.130000114440918</v>
      </c>
      <c r="AQ50" s="136">
        <v>5.130000114440918</v>
      </c>
      <c r="AR50" s="136">
        <v>5.130000114440918</v>
      </c>
      <c r="AS50" s="136">
        <v>5.130000114440918</v>
      </c>
      <c r="AT50" s="136">
        <v>5.130000114440918</v>
      </c>
      <c r="AU50" s="136">
        <v>5.130000114440918</v>
      </c>
      <c r="AV50" s="136">
        <v>5.130000114440918</v>
      </c>
      <c r="AW50" s="136">
        <v>5.130000114440918</v>
      </c>
      <c r="AX50" s="136">
        <v>4.559999942779541</v>
      </c>
      <c r="AY50" s="136">
        <v>4.559999942779541</v>
      </c>
      <c r="AZ50" s="136">
        <v>4.559999942779541</v>
      </c>
      <c r="BA50" s="136">
        <v>5.130000114440918</v>
      </c>
      <c r="BB50" s="136">
        <v>5.130000114440918</v>
      </c>
      <c r="BC50" s="136">
        <v>5.130000114440918</v>
      </c>
      <c r="BD50" s="136">
        <v>5.130000114440918</v>
      </c>
      <c r="BE50" s="136">
        <v>5.130000114440918</v>
      </c>
      <c r="BF50" s="136">
        <v>5.130000114440918</v>
      </c>
      <c r="BG50" s="136">
        <v>5.130000114440918</v>
      </c>
      <c r="BH50" s="136">
        <v>5.130000114440918</v>
      </c>
      <c r="BI50" s="136">
        <v>5.130000114440918</v>
      </c>
      <c r="BJ50" s="136">
        <v>4.559999942779541</v>
      </c>
      <c r="BK50" s="136">
        <v>4.559999942779541</v>
      </c>
      <c r="BL50" s="136">
        <v>4.559999942779541</v>
      </c>
      <c r="BM50" s="136">
        <v>5.130000114440918</v>
      </c>
      <c r="BN50" s="136">
        <v>5.130000114440918</v>
      </c>
      <c r="BO50" s="136">
        <v>5.130000114440918</v>
      </c>
      <c r="BP50" s="136">
        <v>5.130000114440918</v>
      </c>
      <c r="BQ50" s="136">
        <v>5.130000114440918</v>
      </c>
      <c r="BR50" s="136">
        <v>5.130000114440918</v>
      </c>
      <c r="BS50" s="136">
        <v>5.130000114440918</v>
      </c>
      <c r="BT50" s="136">
        <v>5.130000114440918</v>
      </c>
      <c r="BU50" s="136">
        <v>5.130000114440918</v>
      </c>
      <c r="BV50" s="136">
        <v>4.559999942779541</v>
      </c>
      <c r="BW50" s="136">
        <v>4.559999942779541</v>
      </c>
      <c r="BX50" s="136">
        <v>4.559999942779541</v>
      </c>
      <c r="BY50" s="136">
        <v>5.130000114440918</v>
      </c>
      <c r="BZ50" s="136">
        <v>5.130000114440918</v>
      </c>
      <c r="CA50" s="136">
        <v>5.130000114440918</v>
      </c>
      <c r="CB50" s="136">
        <v>5.130000114440918</v>
      </c>
      <c r="CC50" s="136">
        <v>5.130000114440918</v>
      </c>
      <c r="CD50" s="136">
        <v>5.130000114440918</v>
      </c>
      <c r="CE50" s="136">
        <v>5.130000114440918</v>
      </c>
      <c r="CF50" s="136">
        <v>5.130000114440918</v>
      </c>
      <c r="CG50" s="136">
        <v>5.130000114440918</v>
      </c>
      <c r="CH50" s="136">
        <v>4.559999942779541</v>
      </c>
      <c r="CI50" s="136">
        <v>4.559999942779541</v>
      </c>
      <c r="CJ50" s="136">
        <v>4.559999942779541</v>
      </c>
      <c r="CK50" s="136">
        <v>5.130000114440918</v>
      </c>
      <c r="CL50" s="136">
        <v>5.130000114440918</v>
      </c>
      <c r="CM50" s="136">
        <v>5.130000114440918</v>
      </c>
      <c r="CN50" s="136">
        <v>5.130000114440918</v>
      </c>
      <c r="CO50" s="136">
        <v>5.130000114440918</v>
      </c>
      <c r="CP50" s="136">
        <v>5.130000114440918</v>
      </c>
      <c r="CQ50" s="136">
        <v>5.130000114440918</v>
      </c>
      <c r="CR50" s="136">
        <v>5.130000114440918</v>
      </c>
      <c r="CS50" s="136">
        <v>5.130000114440918</v>
      </c>
      <c r="CT50" s="136">
        <v>4.559999942779541</v>
      </c>
      <c r="CU50" s="136">
        <v>4.559999942779541</v>
      </c>
      <c r="CV50" s="136">
        <v>4.559999942779541</v>
      </c>
      <c r="CW50" s="136">
        <v>5.130000114440918</v>
      </c>
      <c r="CX50" s="136">
        <v>5.130000114440918</v>
      </c>
      <c r="CY50" s="136">
        <v>5.130000114440918</v>
      </c>
      <c r="CZ50" s="136">
        <v>5.130000114440918</v>
      </c>
      <c r="DA50" s="136">
        <v>5.130000114440918</v>
      </c>
      <c r="DB50" s="136">
        <v>5.130000114440918</v>
      </c>
      <c r="DC50" s="136">
        <v>5.130000114440918</v>
      </c>
      <c r="DD50" s="136">
        <v>5.130000114440918</v>
      </c>
      <c r="DE50" s="136">
        <v>5.130000114440918</v>
      </c>
      <c r="DF50" s="136">
        <v>4.559999942779541</v>
      </c>
      <c r="DG50" s="136">
        <v>4.559999942779541</v>
      </c>
      <c r="DH50" s="136">
        <v>4.559999942779541</v>
      </c>
      <c r="DI50" s="136">
        <v>5.130000114440918</v>
      </c>
      <c r="DJ50" s="136">
        <v>5.130000114440918</v>
      </c>
      <c r="DK50" s="136">
        <v>5.130000114440918</v>
      </c>
      <c r="DL50" s="136">
        <v>5.130000114440918</v>
      </c>
      <c r="DM50" s="136">
        <v>5.130000114440918</v>
      </c>
      <c r="DN50" s="136">
        <v>5.130000114440918</v>
      </c>
      <c r="DO50" s="136">
        <v>5.130000114440918</v>
      </c>
      <c r="DP50" s="136">
        <v>5.130000114440918</v>
      </c>
      <c r="DQ50" s="136">
        <v>5.130000114440918</v>
      </c>
      <c r="DR50" s="136">
        <v>4.559999942779541</v>
      </c>
      <c r="DS50" s="136">
        <v>4.559999942779541</v>
      </c>
      <c r="DT50" s="136">
        <v>4.559999942779541</v>
      </c>
      <c r="DU50" s="136">
        <v>5.130000114440918</v>
      </c>
      <c r="DV50" s="136">
        <v>5.130000114440918</v>
      </c>
      <c r="DW50" s="136">
        <v>5.130000114440918</v>
      </c>
      <c r="DX50" s="136">
        <v>5.130000114440918</v>
      </c>
      <c r="DY50" s="136">
        <v>5.130000114440918</v>
      </c>
      <c r="DZ50" s="136">
        <v>5.130000114440918</v>
      </c>
      <c r="EA50" s="136">
        <v>5.130000114440918</v>
      </c>
      <c r="EB50" s="136">
        <v>5.130000114440918</v>
      </c>
      <c r="EC50" s="136">
        <v>5.130000114440918</v>
      </c>
      <c r="ED50" s="136">
        <v>4.559999942779541</v>
      </c>
      <c r="EE50" s="136">
        <v>4.559999942779541</v>
      </c>
      <c r="EF50" s="136">
        <v>4.559999942779541</v>
      </c>
      <c r="EG50" s="136">
        <v>5.130000114440918</v>
      </c>
      <c r="EH50" s="136">
        <v>5.130000114440918</v>
      </c>
      <c r="EI50" s="136">
        <v>5.130000114440918</v>
      </c>
      <c r="EJ50" s="136">
        <v>5.130000114440918</v>
      </c>
    </row>
    <row r="51" spans="1:140" s="136" customFormat="1" ht="11.25" hidden="1" customHeight="1" x14ac:dyDescent="0.2">
      <c r="A51" s="180" t="s">
        <v>61</v>
      </c>
      <c r="B51" s="160">
        <v>1.0661546090932996</v>
      </c>
      <c r="C51" s="212">
        <v>23.72</v>
      </c>
      <c r="D51" s="212">
        <v>20.234210526315792</v>
      </c>
      <c r="E51" s="212">
        <v>23.213707317073169</v>
      </c>
      <c r="F51" s="96">
        <v>22.042817634065383</v>
      </c>
      <c r="G51" s="96">
        <v>24.455102564102567</v>
      </c>
      <c r="H51" s="96">
        <v>24.409871794871798</v>
      </c>
      <c r="I51" s="96">
        <v>24.500333333333334</v>
      </c>
      <c r="J51" s="96">
        <v>24.499722079589215</v>
      </c>
      <c r="K51" s="96">
        <v>24.49970731707317</v>
      </c>
      <c r="L51" s="96">
        <v>24.499736842105261</v>
      </c>
      <c r="M51" s="96">
        <v>24.486897435897436</v>
      </c>
      <c r="N51" s="96">
        <v>25.250250000000001</v>
      </c>
      <c r="O51" s="96">
        <v>32.686256410256412</v>
      </c>
      <c r="P51" s="96">
        <v>31.87215384615385</v>
      </c>
      <c r="Q51" s="96">
        <v>33.500358974358974</v>
      </c>
      <c r="R51" s="96">
        <v>27.693750000000001</v>
      </c>
      <c r="S51" s="96">
        <v>25.395455240665768</v>
      </c>
      <c r="T51" s="96">
        <v>26.500102564102566</v>
      </c>
      <c r="U51" s="96">
        <v>24.83526315789474</v>
      </c>
      <c r="V51" s="96">
        <v>24.850999999999999</v>
      </c>
      <c r="W51" s="96">
        <v>26.421035883115152</v>
      </c>
      <c r="X51" s="96">
        <v>27.35833480195161</v>
      </c>
      <c r="Y51" s="96">
        <v>27.427522140612922</v>
      </c>
      <c r="Z51" s="96">
        <v>27.739384731189258</v>
      </c>
      <c r="AA51" s="96">
        <v>28.252086386854835</v>
      </c>
      <c r="AB51" s="96">
        <v>28.748454977400741</v>
      </c>
      <c r="AC51" s="95">
        <v>27.747392544241031</v>
      </c>
      <c r="AD51" s="157"/>
      <c r="AG51" s="136">
        <v>24.409871794871798</v>
      </c>
      <c r="AH51" s="136">
        <v>24.500333333333334</v>
      </c>
      <c r="AI51" s="136">
        <v>40.162354188806866</v>
      </c>
      <c r="AJ51" s="136">
        <v>39.456521241561227</v>
      </c>
      <c r="AK51" s="136">
        <v>0</v>
      </c>
      <c r="AL51" s="136">
        <v>0</v>
      </c>
      <c r="AM51" s="136">
        <v>0</v>
      </c>
      <c r="AN51" s="136">
        <v>0</v>
      </c>
      <c r="AO51" s="136">
        <v>0</v>
      </c>
      <c r="AP51" s="136">
        <v>0</v>
      </c>
      <c r="AQ51" s="136">
        <v>0</v>
      </c>
      <c r="AR51" s="136">
        <v>0</v>
      </c>
      <c r="AS51" s="136">
        <v>0</v>
      </c>
      <c r="AT51" s="136">
        <v>0</v>
      </c>
      <c r="AU51" s="136">
        <v>0</v>
      </c>
      <c r="AV51" s="136">
        <v>0</v>
      </c>
      <c r="AW51" s="136">
        <v>0</v>
      </c>
      <c r="AX51" s="136">
        <v>0</v>
      </c>
      <c r="AY51" s="136">
        <v>0</v>
      </c>
      <c r="AZ51" s="136">
        <v>0</v>
      </c>
      <c r="BA51" s="136">
        <v>0</v>
      </c>
      <c r="BB51" s="136">
        <v>0</v>
      </c>
      <c r="BC51" s="136">
        <v>0</v>
      </c>
      <c r="BD51" s="136">
        <v>0</v>
      </c>
      <c r="BE51" s="136">
        <v>0</v>
      </c>
      <c r="BF51" s="136">
        <v>0</v>
      </c>
      <c r="BG51" s="136">
        <v>0</v>
      </c>
      <c r="BH51" s="136">
        <v>0</v>
      </c>
      <c r="BI51" s="136">
        <v>0</v>
      </c>
      <c r="BJ51" s="136">
        <v>0</v>
      </c>
      <c r="BK51" s="136">
        <v>0</v>
      </c>
      <c r="BL51" s="136">
        <v>0</v>
      </c>
      <c r="BM51" s="136">
        <v>0</v>
      </c>
      <c r="BN51" s="136">
        <v>0</v>
      </c>
      <c r="BO51" s="136">
        <v>0</v>
      </c>
      <c r="BP51" s="136">
        <v>0</v>
      </c>
      <c r="BQ51" s="136">
        <v>0</v>
      </c>
      <c r="BR51" s="136">
        <v>0</v>
      </c>
      <c r="BS51" s="136">
        <v>0</v>
      </c>
      <c r="BT51" s="136">
        <v>0</v>
      </c>
      <c r="BU51" s="136">
        <v>0</v>
      </c>
      <c r="BV51" s="136">
        <v>0</v>
      </c>
      <c r="BW51" s="136">
        <v>0</v>
      </c>
      <c r="BX51" s="136">
        <v>0</v>
      </c>
      <c r="BY51" s="136">
        <v>0</v>
      </c>
      <c r="BZ51" s="136">
        <v>0</v>
      </c>
      <c r="CA51" s="136">
        <v>0</v>
      </c>
      <c r="CB51" s="136">
        <v>0</v>
      </c>
      <c r="CC51" s="136">
        <v>0</v>
      </c>
      <c r="CD51" s="136">
        <v>0</v>
      </c>
      <c r="CE51" s="136">
        <v>0</v>
      </c>
      <c r="CF51" s="136">
        <v>0</v>
      </c>
      <c r="CG51" s="136">
        <v>0</v>
      </c>
      <c r="CH51" s="136">
        <v>0</v>
      </c>
      <c r="CI51" s="136">
        <v>0</v>
      </c>
      <c r="CJ51" s="136">
        <v>0</v>
      </c>
      <c r="CK51" s="136">
        <v>0</v>
      </c>
      <c r="CL51" s="136">
        <v>0</v>
      </c>
      <c r="CM51" s="136">
        <v>0</v>
      </c>
      <c r="CN51" s="136">
        <v>0</v>
      </c>
      <c r="CO51" s="136">
        <v>0</v>
      </c>
      <c r="CP51" s="136">
        <v>0</v>
      </c>
      <c r="CQ51" s="136">
        <v>0</v>
      </c>
      <c r="CR51" s="136">
        <v>0</v>
      </c>
      <c r="CS51" s="136">
        <v>0</v>
      </c>
      <c r="CT51" s="136">
        <v>0</v>
      </c>
      <c r="CU51" s="136">
        <v>0</v>
      </c>
      <c r="CV51" s="136">
        <v>0</v>
      </c>
      <c r="CW51" s="136">
        <v>0</v>
      </c>
      <c r="CX51" s="136">
        <v>0</v>
      </c>
      <c r="CY51" s="136">
        <v>0</v>
      </c>
      <c r="CZ51" s="136">
        <v>0</v>
      </c>
      <c r="DA51" s="136">
        <v>0</v>
      </c>
      <c r="DB51" s="136">
        <v>0</v>
      </c>
      <c r="DC51" s="136">
        <v>0</v>
      </c>
      <c r="DD51" s="136">
        <v>0</v>
      </c>
      <c r="DE51" s="136">
        <v>0</v>
      </c>
      <c r="DF51" s="136">
        <v>0</v>
      </c>
      <c r="DG51" s="136">
        <v>0</v>
      </c>
      <c r="DH51" s="136">
        <v>0</v>
      </c>
      <c r="DI51" s="136">
        <v>0</v>
      </c>
      <c r="DJ51" s="136">
        <v>0</v>
      </c>
      <c r="DK51" s="136">
        <v>0</v>
      </c>
      <c r="DL51" s="136">
        <v>0</v>
      </c>
      <c r="DM51" s="136">
        <v>0</v>
      </c>
      <c r="DN51" s="136">
        <v>0</v>
      </c>
      <c r="DO51" s="136">
        <v>0</v>
      </c>
      <c r="DP51" s="136">
        <v>0</v>
      </c>
      <c r="DQ51" s="136">
        <v>0</v>
      </c>
      <c r="DR51" s="136">
        <v>0</v>
      </c>
      <c r="DS51" s="136">
        <v>0</v>
      </c>
      <c r="DT51" s="136">
        <v>0</v>
      </c>
      <c r="DU51" s="136">
        <v>0</v>
      </c>
      <c r="DV51" s="136">
        <v>0</v>
      </c>
      <c r="DW51" s="136">
        <v>0</v>
      </c>
      <c r="DX51" s="136">
        <v>0</v>
      </c>
      <c r="DY51" s="136">
        <v>0</v>
      </c>
      <c r="DZ51" s="136">
        <v>0</v>
      </c>
      <c r="EA51" s="136">
        <v>0</v>
      </c>
      <c r="EB51" s="136">
        <v>0</v>
      </c>
      <c r="EC51" s="136">
        <v>0</v>
      </c>
      <c r="ED51" s="136">
        <v>0</v>
      </c>
      <c r="EE51" s="136">
        <v>0</v>
      </c>
      <c r="EF51" s="136">
        <v>0</v>
      </c>
      <c r="EG51" s="136">
        <v>0</v>
      </c>
      <c r="EH51" s="136">
        <v>0</v>
      </c>
      <c r="EI51" s="136">
        <v>0</v>
      </c>
      <c r="EJ51" s="136">
        <v>0</v>
      </c>
    </row>
    <row r="52" spans="1:140" s="136" customFormat="1" ht="11.25" hidden="1" customHeight="1" x14ac:dyDescent="0.2">
      <c r="A52" s="235" t="s">
        <v>59</v>
      </c>
      <c r="B52" s="136">
        <v>2.4999985694885254</v>
      </c>
      <c r="C52" s="219">
        <v>22.45</v>
      </c>
      <c r="D52" s="219">
        <v>19.217094736842107</v>
      </c>
      <c r="E52" s="219">
        <v>21.898951219512199</v>
      </c>
      <c r="F52" s="163">
        <v>20.857052883692425</v>
      </c>
      <c r="G52" s="163">
        <v>22.447405982905984</v>
      </c>
      <c r="H52" s="163">
        <v>22.394589743589748</v>
      </c>
      <c r="I52" s="163">
        <v>22.500222222222224</v>
      </c>
      <c r="J52" s="163">
        <v>22.500207317073169</v>
      </c>
      <c r="K52" s="163">
        <v>22.500414634146342</v>
      </c>
      <c r="L52" s="163">
        <v>22.5</v>
      </c>
      <c r="M52" s="163">
        <v>22.307435897435894</v>
      </c>
      <c r="N52" s="163">
        <v>23.25</v>
      </c>
      <c r="O52" s="163">
        <v>32.604025641025643</v>
      </c>
      <c r="P52" s="163">
        <v>31.708076923076923</v>
      </c>
      <c r="Q52" s="163">
        <v>33.499974358974356</v>
      </c>
      <c r="R52" s="163">
        <v>27.571874999999999</v>
      </c>
      <c r="S52" s="163">
        <v>23.979348693810824</v>
      </c>
      <c r="T52" s="163">
        <v>25.000102564102569</v>
      </c>
      <c r="U52" s="163">
        <v>24.105894736842103</v>
      </c>
      <c r="V52" s="163">
        <v>22.832048780487803</v>
      </c>
      <c r="W52" s="163">
        <v>25.029865002350697</v>
      </c>
      <c r="X52" s="163">
        <v>25.381049499703579</v>
      </c>
      <c r="Y52" s="163">
        <v>25.38508851576016</v>
      </c>
      <c r="Z52" s="163">
        <v>25.755080862896289</v>
      </c>
      <c r="AA52" s="163">
        <v>26.268298682801756</v>
      </c>
      <c r="AB52" s="163">
        <v>26.763569613705055</v>
      </c>
      <c r="AC52" s="230">
        <v>25.845231834363144</v>
      </c>
      <c r="AD52" s="157"/>
      <c r="AG52" s="136">
        <v>22.394589743589748</v>
      </c>
      <c r="AH52" s="136">
        <v>22.500222222222224</v>
      </c>
      <c r="AI52" s="136">
        <v>23.926470588235293</v>
      </c>
      <c r="AJ52" s="136">
        <v>22.488261015518855</v>
      </c>
    </row>
    <row r="53" spans="1:140" s="136" customFormat="1" ht="11.25" hidden="1" customHeight="1" x14ac:dyDescent="0.2">
      <c r="A53" s="180" t="s">
        <v>63</v>
      </c>
      <c r="B53" s="212">
        <v>55</v>
      </c>
      <c r="C53" s="96">
        <v>23.033333333333335</v>
      </c>
      <c r="D53" s="96">
        <v>19.738147368421053</v>
      </c>
      <c r="E53" s="96">
        <v>22.655048780487803</v>
      </c>
      <c r="F53" s="96">
        <v>21.493954355125343</v>
      </c>
      <c r="G53" s="96">
        <v>22.990482905982908</v>
      </c>
      <c r="H53" s="96">
        <v>22.990743589743595</v>
      </c>
      <c r="I53" s="96">
        <v>22.990222222222222</v>
      </c>
      <c r="J53" s="96">
        <v>23.13311489088575</v>
      </c>
      <c r="K53" s="96">
        <v>22.976756097560976</v>
      </c>
      <c r="L53" s="96">
        <v>23.289473684210527</v>
      </c>
      <c r="M53" s="96">
        <v>23.499743589743588</v>
      </c>
      <c r="N53" s="96">
        <v>25.125</v>
      </c>
      <c r="O53" s="96">
        <v>35.982230769230767</v>
      </c>
      <c r="P53" s="96">
        <v>34.490128205128201</v>
      </c>
      <c r="Q53" s="96">
        <v>37.474333333333341</v>
      </c>
      <c r="R53" s="96">
        <v>30.196874999999999</v>
      </c>
      <c r="S53" s="96">
        <v>24.82573569006945</v>
      </c>
      <c r="T53" s="96">
        <v>25.99369230769231</v>
      </c>
      <c r="U53" s="96">
        <v>24.89536842105263</v>
      </c>
      <c r="V53" s="96">
        <v>23.588146341463414</v>
      </c>
      <c r="W53" s="96">
        <v>26.483825092567368</v>
      </c>
      <c r="X53" s="96">
        <v>26.681066507286872</v>
      </c>
      <c r="Y53" s="96">
        <v>26.624342726037355</v>
      </c>
      <c r="Z53" s="96">
        <v>27.031277951561066</v>
      </c>
      <c r="AA53" s="96">
        <v>27.49791071619498</v>
      </c>
      <c r="AB53" s="96">
        <v>27.923557628817907</v>
      </c>
      <c r="AC53" s="96">
        <v>27.0992711921254</v>
      </c>
      <c r="AD53" s="157"/>
      <c r="AG53" s="136">
        <v>22.990743589743595</v>
      </c>
      <c r="AH53" s="136">
        <v>22.990222222222222</v>
      </c>
      <c r="AK53" s="136">
        <v>56.928571428571431</v>
      </c>
      <c r="AL53" s="136">
        <v>25.024999618530273</v>
      </c>
      <c r="AM53" s="136">
        <v>28.75</v>
      </c>
      <c r="AN53" s="136">
        <v>40.900001525878906</v>
      </c>
      <c r="AO53" s="136">
        <v>29.399999618530273</v>
      </c>
      <c r="AP53" s="136">
        <v>27.399999618530273</v>
      </c>
      <c r="AQ53" s="136">
        <v>28.149999618530273</v>
      </c>
      <c r="AR53" s="136">
        <v>28.049999237060547</v>
      </c>
      <c r="AS53" s="136">
        <v>26.850000381469727</v>
      </c>
      <c r="AT53" s="136">
        <v>23.5</v>
      </c>
      <c r="AU53" s="136">
        <v>23.899999618530273</v>
      </c>
      <c r="AV53" s="136">
        <v>21.649999618530273</v>
      </c>
      <c r="AW53" s="136">
        <v>22.649999618530273</v>
      </c>
      <c r="AX53" s="136">
        <v>23.024999618530273</v>
      </c>
      <c r="AY53" s="136">
        <v>26.75</v>
      </c>
      <c r="AZ53" s="136">
        <v>38.900001525878906</v>
      </c>
      <c r="BA53" s="136">
        <v>27.399999618530273</v>
      </c>
      <c r="BB53" s="136">
        <v>25.399999618530273</v>
      </c>
      <c r="BC53" s="136">
        <v>26.149999618530273</v>
      </c>
      <c r="BD53" s="136">
        <v>26.049999237060547</v>
      </c>
      <c r="BE53" s="136">
        <v>26.350000381469727</v>
      </c>
      <c r="BF53" s="136">
        <v>23</v>
      </c>
      <c r="BG53" s="136">
        <v>23.399999618530273</v>
      </c>
      <c r="BH53" s="136">
        <v>21.149999618530273</v>
      </c>
      <c r="BI53" s="136">
        <v>22.149999618530273</v>
      </c>
      <c r="BJ53" s="136">
        <v>22.524999618530273</v>
      </c>
      <c r="BK53" s="136">
        <v>26.25</v>
      </c>
      <c r="BL53" s="136">
        <v>38.400001525878906</v>
      </c>
      <c r="BM53" s="136">
        <v>26.899999618530273</v>
      </c>
      <c r="BN53" s="136">
        <v>24.899999618530273</v>
      </c>
      <c r="BO53" s="136">
        <v>25.649999618530273</v>
      </c>
      <c r="BP53" s="136">
        <v>25.549999237060547</v>
      </c>
      <c r="BQ53" s="136">
        <v>26.350000381469727</v>
      </c>
      <c r="BR53" s="136">
        <v>23</v>
      </c>
      <c r="BS53" s="136">
        <v>23.399999618530273</v>
      </c>
      <c r="BT53" s="136">
        <v>21.149999618530273</v>
      </c>
      <c r="BU53" s="136">
        <v>22.149999618530273</v>
      </c>
      <c r="BV53" s="136">
        <v>22.524999618530273</v>
      </c>
      <c r="BW53" s="136">
        <v>26.25</v>
      </c>
      <c r="BX53" s="136">
        <v>38.400001525878906</v>
      </c>
      <c r="BY53" s="136">
        <v>26.899999618530273</v>
      </c>
      <c r="BZ53" s="136">
        <v>24.899999618530273</v>
      </c>
      <c r="CA53" s="136">
        <v>25.649999618530273</v>
      </c>
      <c r="CB53" s="136">
        <v>25.549999237060547</v>
      </c>
      <c r="CC53" s="136">
        <v>26.350000381469727</v>
      </c>
      <c r="CD53" s="136">
        <v>23</v>
      </c>
      <c r="CE53" s="136">
        <v>23.399999618530273</v>
      </c>
      <c r="CF53" s="136">
        <v>21.149999618530273</v>
      </c>
      <c r="CG53" s="136">
        <v>22.149999618530273</v>
      </c>
      <c r="CH53" s="136">
        <v>22.524999618530273</v>
      </c>
      <c r="CI53" s="136">
        <v>26.25</v>
      </c>
      <c r="CJ53" s="136">
        <v>38.400001525878906</v>
      </c>
      <c r="CK53" s="136">
        <v>26.899999618530273</v>
      </c>
      <c r="CL53" s="136">
        <v>24.899999618530273</v>
      </c>
      <c r="CM53" s="136">
        <v>25.649999618530273</v>
      </c>
      <c r="CN53" s="136">
        <v>25.549999237060547</v>
      </c>
      <c r="CO53" s="136">
        <v>26.850000381469727</v>
      </c>
      <c r="CP53" s="136">
        <v>23.5</v>
      </c>
      <c r="CQ53" s="136">
        <v>23.899999618530273</v>
      </c>
      <c r="CR53" s="136">
        <v>21.649999618530273</v>
      </c>
      <c r="CS53" s="136">
        <v>22.649999618530273</v>
      </c>
      <c r="CT53" s="136">
        <v>23.024999618530273</v>
      </c>
      <c r="CU53" s="136">
        <v>26.75</v>
      </c>
      <c r="CV53" s="136">
        <v>38.900001525878906</v>
      </c>
      <c r="CW53" s="136">
        <v>27.399999618530273</v>
      </c>
      <c r="CX53" s="136">
        <v>25.399999618530273</v>
      </c>
      <c r="CY53" s="136">
        <v>26.149999618530273</v>
      </c>
      <c r="CZ53" s="136">
        <v>26.049999237060547</v>
      </c>
      <c r="DA53" s="136">
        <v>27.350000381469727</v>
      </c>
      <c r="DB53" s="136">
        <v>24</v>
      </c>
      <c r="DC53" s="136">
        <v>24.399999618530273</v>
      </c>
      <c r="DD53" s="136">
        <v>22.149999618530273</v>
      </c>
      <c r="DE53" s="136">
        <v>23.149999618530273</v>
      </c>
      <c r="DF53" s="136">
        <v>23.524999618530273</v>
      </c>
      <c r="DG53" s="136">
        <v>27.25</v>
      </c>
      <c r="DH53" s="136">
        <v>39.400001525878906</v>
      </c>
      <c r="DI53" s="136">
        <v>27.899999618530273</v>
      </c>
      <c r="DJ53" s="136">
        <v>25.899999618530273</v>
      </c>
      <c r="DK53" s="136">
        <v>26.649999618530273</v>
      </c>
      <c r="DL53" s="136">
        <v>26.549999237060547</v>
      </c>
      <c r="DM53" s="136">
        <v>27.850000381469727</v>
      </c>
      <c r="DN53" s="136">
        <v>24.5</v>
      </c>
      <c r="DO53" s="136">
        <v>24.899999618530273</v>
      </c>
      <c r="DP53" s="136">
        <v>22.649999618530273</v>
      </c>
      <c r="DQ53" s="136">
        <v>23.649999618530273</v>
      </c>
      <c r="DR53" s="136">
        <v>24.024999618530273</v>
      </c>
      <c r="DS53" s="136">
        <v>27.75</v>
      </c>
      <c r="DT53" s="136">
        <v>39.900001525878906</v>
      </c>
      <c r="DU53" s="136">
        <v>28.399999618530273</v>
      </c>
      <c r="DV53" s="136">
        <v>26.399999618530273</v>
      </c>
      <c r="DW53" s="136">
        <v>27.149999618530273</v>
      </c>
      <c r="DX53" s="136">
        <v>27.049999237060547</v>
      </c>
      <c r="DY53" s="136">
        <v>28.350000381469727</v>
      </c>
      <c r="DZ53" s="136">
        <v>25</v>
      </c>
      <c r="EA53" s="136">
        <v>25.399999618530273</v>
      </c>
      <c r="EB53" s="136">
        <v>23.149999618530273</v>
      </c>
      <c r="EC53" s="136">
        <v>24.149999618530273</v>
      </c>
      <c r="ED53" s="136">
        <v>24.524999618530273</v>
      </c>
      <c r="EE53" s="136">
        <v>28.25</v>
      </c>
      <c r="EF53" s="136">
        <v>40.400001525878906</v>
      </c>
      <c r="EG53" s="136">
        <v>28.899999618530273</v>
      </c>
      <c r="EH53" s="136">
        <v>26.899999618530273</v>
      </c>
      <c r="EI53" s="136">
        <v>27.649999618530273</v>
      </c>
      <c r="EJ53" s="136">
        <v>27.549999237060547</v>
      </c>
    </row>
    <row r="54" spans="1:140" s="136" customFormat="1" ht="11.25" hidden="1" customHeight="1" x14ac:dyDescent="0.2">
      <c r="A54" s="180"/>
      <c r="B54" s="212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157"/>
    </row>
    <row r="55" spans="1:140" s="136" customFormat="1" ht="11.25" hidden="1" customHeight="1" x14ac:dyDescent="0.2">
      <c r="A55" s="180" t="s">
        <v>56</v>
      </c>
      <c r="B55" s="212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157"/>
    </row>
    <row r="56" spans="1:140" s="136" customFormat="1" ht="11.25" hidden="1" customHeight="1" x14ac:dyDescent="0.2">
      <c r="A56" s="180" t="s">
        <v>56</v>
      </c>
      <c r="B56" s="212">
        <v>44.875</v>
      </c>
      <c r="C56" s="96">
        <v>32.822142873491558</v>
      </c>
      <c r="D56" s="96">
        <v>32.607460749633113</v>
      </c>
      <c r="E56" s="96">
        <v>35.05471644800987</v>
      </c>
      <c r="F56" s="96">
        <v>33.758952554599176</v>
      </c>
      <c r="G56" s="96">
        <v>32.858215037631375</v>
      </c>
      <c r="H56" s="96">
        <v>33.482526590017557</v>
      </c>
      <c r="I56" s="96">
        <v>32.233903485245193</v>
      </c>
      <c r="J56" s="96">
        <v>28.92378932375242</v>
      </c>
      <c r="K56" s="96">
        <v>30.854716576761057</v>
      </c>
      <c r="L56" s="96">
        <v>26.992862070743783</v>
      </c>
      <c r="M56" s="96">
        <v>28.3669337615685</v>
      </c>
      <c r="N56" s="96">
        <v>30.565952224606463</v>
      </c>
      <c r="O56" s="96">
        <v>36.379024541935038</v>
      </c>
      <c r="P56" s="96">
        <v>34.564778903083088</v>
      </c>
      <c r="Q56" s="96">
        <v>38.193270180786996</v>
      </c>
      <c r="R56" s="96">
        <v>34.789366504687948</v>
      </c>
      <c r="S56" s="96">
        <v>34.387841738724156</v>
      </c>
      <c r="T56" s="96">
        <v>34.03657824548965</v>
      </c>
      <c r="U56" s="96">
        <v>32.347020772709406</v>
      </c>
      <c r="V56" s="96">
        <v>36.77992619797341</v>
      </c>
      <c r="W56" s="96">
        <v>32.791052704418732</v>
      </c>
      <c r="X56" s="96">
        <v>34.381101939487344</v>
      </c>
      <c r="Y56" s="96">
        <v>33.564693819741663</v>
      </c>
      <c r="Z56" s="96">
        <v>33.512806912071028</v>
      </c>
      <c r="AA56" s="96">
        <v>34.100301540216769</v>
      </c>
      <c r="AB56" s="96">
        <v>36.677841787640226</v>
      </c>
      <c r="AC56" s="96">
        <v>34.128217879447696</v>
      </c>
      <c r="AD56" s="157"/>
      <c r="AG56" s="136">
        <v>33.482526590017557</v>
      </c>
      <c r="AH56" s="136">
        <v>32.233903485245193</v>
      </c>
      <c r="AK56" s="136">
        <v>46.900357142857146</v>
      </c>
      <c r="AL56" s="136">
        <v>19.554998397827148</v>
      </c>
      <c r="AM56" s="136">
        <v>24.049997329711914</v>
      </c>
      <c r="AN56" s="136">
        <v>29.399997711181641</v>
      </c>
      <c r="AO56" s="136">
        <v>19.949998092651366</v>
      </c>
      <c r="AP56" s="136">
        <v>19.64999885559082</v>
      </c>
      <c r="AQ56" s="136">
        <v>19.574998092651366</v>
      </c>
      <c r="AR56" s="136">
        <v>20.999999237060546</v>
      </c>
      <c r="AS56" s="136">
        <v>20.790000915527344</v>
      </c>
      <c r="AT56" s="136">
        <v>20.599998474121094</v>
      </c>
      <c r="AU56" s="136">
        <v>19.600000381469727</v>
      </c>
      <c r="AV56" s="136">
        <v>19.599998474121094</v>
      </c>
      <c r="AW56" s="136">
        <v>19.599998474121094</v>
      </c>
      <c r="AX56" s="136">
        <v>19.554998397827148</v>
      </c>
      <c r="AY56" s="136">
        <v>24.049997329711914</v>
      </c>
      <c r="AZ56" s="136">
        <v>29.399997711181641</v>
      </c>
      <c r="BA56" s="136">
        <v>19.949998092651366</v>
      </c>
      <c r="BB56" s="136">
        <v>19.64999885559082</v>
      </c>
      <c r="BC56" s="136">
        <v>19.574998092651366</v>
      </c>
      <c r="BD56" s="136">
        <v>20.999999237060546</v>
      </c>
      <c r="BE56" s="136">
        <v>20.790000915527344</v>
      </c>
      <c r="BF56" s="136">
        <v>20.599998474121094</v>
      </c>
      <c r="BG56" s="136">
        <v>19.600000381469727</v>
      </c>
      <c r="BH56" s="136">
        <v>19.599998474121094</v>
      </c>
      <c r="BI56" s="136">
        <v>19.599998474121094</v>
      </c>
      <c r="BJ56" s="136">
        <v>19.554998397827148</v>
      </c>
      <c r="BK56" s="136">
        <v>24.049997329711914</v>
      </c>
      <c r="BL56" s="136">
        <v>29.399997711181641</v>
      </c>
      <c r="BM56" s="136">
        <v>19.949998092651366</v>
      </c>
      <c r="BN56" s="136">
        <v>19.64999885559082</v>
      </c>
      <c r="BO56" s="136">
        <v>19.574998092651366</v>
      </c>
      <c r="BP56" s="136">
        <v>20.999999237060546</v>
      </c>
      <c r="BQ56" s="136">
        <v>20.790000915527344</v>
      </c>
      <c r="BR56" s="136">
        <v>20.599998474121094</v>
      </c>
      <c r="BS56" s="136">
        <v>19.600000381469727</v>
      </c>
      <c r="BT56" s="136">
        <v>19.599998474121094</v>
      </c>
      <c r="BU56" s="136">
        <v>19.599998474121094</v>
      </c>
      <c r="BV56" s="136">
        <v>19.554998397827148</v>
      </c>
      <c r="BW56" s="136">
        <v>24.049997329711914</v>
      </c>
      <c r="BX56" s="136">
        <v>29.399997711181641</v>
      </c>
      <c r="BY56" s="136">
        <v>19.949998092651366</v>
      </c>
      <c r="BZ56" s="136">
        <v>19.64999885559082</v>
      </c>
      <c r="CA56" s="136">
        <v>19.574998092651366</v>
      </c>
      <c r="CB56" s="136">
        <v>20.999999237060546</v>
      </c>
      <c r="CC56" s="136">
        <v>20.790000915527344</v>
      </c>
      <c r="CD56" s="136">
        <v>20.599998474121094</v>
      </c>
      <c r="CE56" s="136">
        <v>19.600000381469727</v>
      </c>
      <c r="CF56" s="136">
        <v>19.599998474121094</v>
      </c>
      <c r="CG56" s="136">
        <v>19.599998474121094</v>
      </c>
      <c r="CH56" s="136">
        <v>19.554998397827148</v>
      </c>
      <c r="CI56" s="136">
        <v>24.049997329711914</v>
      </c>
      <c r="CJ56" s="136">
        <v>29.399997711181641</v>
      </c>
      <c r="CK56" s="136">
        <v>19.949998092651366</v>
      </c>
      <c r="CL56" s="136">
        <v>19.64999885559082</v>
      </c>
      <c r="CM56" s="136">
        <v>19.574998092651366</v>
      </c>
      <c r="CN56" s="136">
        <v>20.999999237060546</v>
      </c>
      <c r="CO56" s="136">
        <v>20.790000915527344</v>
      </c>
      <c r="CP56" s="136">
        <v>20.599998474121094</v>
      </c>
      <c r="CQ56" s="136">
        <v>19.600000381469727</v>
      </c>
      <c r="CR56" s="136">
        <v>19.599998474121094</v>
      </c>
      <c r="CS56" s="136">
        <v>19.599998474121094</v>
      </c>
      <c r="CT56" s="136">
        <v>19.554998397827148</v>
      </c>
      <c r="CU56" s="136">
        <v>24.049997329711914</v>
      </c>
      <c r="CV56" s="136">
        <v>29.399997711181641</v>
      </c>
      <c r="CW56" s="136">
        <v>19.949998092651366</v>
      </c>
      <c r="CX56" s="136">
        <v>19.64999885559082</v>
      </c>
      <c r="CY56" s="136">
        <v>19.574998092651366</v>
      </c>
      <c r="CZ56" s="136">
        <v>20.999999237060546</v>
      </c>
      <c r="DA56" s="136">
        <v>20.790000915527344</v>
      </c>
      <c r="DB56" s="136">
        <v>20.599998474121094</v>
      </c>
      <c r="DC56" s="136">
        <v>19.600000381469727</v>
      </c>
      <c r="DD56" s="136">
        <v>19.599998474121094</v>
      </c>
      <c r="DE56" s="136">
        <v>19.599998474121094</v>
      </c>
      <c r="DF56" s="136">
        <v>19.554998397827148</v>
      </c>
      <c r="DG56" s="136">
        <v>24.049997329711914</v>
      </c>
      <c r="DH56" s="136">
        <v>29.399997711181641</v>
      </c>
      <c r="DI56" s="136">
        <v>19.949998092651366</v>
      </c>
      <c r="DJ56" s="136">
        <v>19.64999885559082</v>
      </c>
      <c r="DK56" s="136">
        <v>19.574998092651366</v>
      </c>
      <c r="DL56" s="136">
        <v>20.999999237060546</v>
      </c>
      <c r="DM56" s="136">
        <v>20.990000915527343</v>
      </c>
      <c r="DN56" s="136">
        <v>20.799998474121093</v>
      </c>
      <c r="DO56" s="136">
        <v>19.800000381469726</v>
      </c>
      <c r="DP56" s="136">
        <v>19.799998474121093</v>
      </c>
      <c r="DQ56" s="136">
        <v>19.799998474121093</v>
      </c>
      <c r="DR56" s="136">
        <v>19.754998397827148</v>
      </c>
      <c r="DS56" s="136">
        <v>24.249997329711913</v>
      </c>
      <c r="DT56" s="136">
        <v>29.59999771118164</v>
      </c>
      <c r="DU56" s="136">
        <v>20.149998092651366</v>
      </c>
      <c r="DV56" s="136">
        <v>19.849998855590819</v>
      </c>
      <c r="DW56" s="136">
        <v>19.774998092651366</v>
      </c>
      <c r="DX56" s="136">
        <v>21.199999237060545</v>
      </c>
      <c r="DY56" s="136">
        <v>21.190000915527342</v>
      </c>
      <c r="DZ56" s="136">
        <v>20.999998474121092</v>
      </c>
      <c r="EA56" s="136">
        <v>20.000000381469725</v>
      </c>
      <c r="EB56" s="136">
        <v>19.999998474121092</v>
      </c>
      <c r="EC56" s="136">
        <v>19.999998474121092</v>
      </c>
      <c r="ED56" s="136">
        <v>19.954998397827147</v>
      </c>
      <c r="EE56" s="136">
        <v>24.449997329711913</v>
      </c>
      <c r="EF56" s="136">
        <v>29.799997711181639</v>
      </c>
      <c r="EG56" s="136">
        <v>20.349998092651365</v>
      </c>
      <c r="EH56" s="136">
        <v>20.049998855590818</v>
      </c>
      <c r="EI56" s="136">
        <v>19.974998092651365</v>
      </c>
      <c r="EJ56" s="136">
        <v>21.399999237060545</v>
      </c>
    </row>
    <row r="57" spans="1:140" s="136" customFormat="1" ht="11.25" hidden="1" customHeight="1" x14ac:dyDescent="0.2">
      <c r="A57" s="180"/>
      <c r="B57" s="212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157"/>
    </row>
    <row r="58" spans="1:140" s="136" customFormat="1" ht="11.25" hidden="1" customHeight="1" x14ac:dyDescent="0.2">
      <c r="A58" s="180"/>
      <c r="B58" s="212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157"/>
    </row>
    <row r="59" spans="1:140" s="136" customFormat="1" ht="11.25" hidden="1" customHeight="1" x14ac:dyDescent="0.2">
      <c r="A59" s="180"/>
      <c r="B59" s="212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157"/>
    </row>
    <row r="60" spans="1:140" s="136" customFormat="1" ht="11.25" hidden="1" customHeight="1" x14ac:dyDescent="0.2">
      <c r="A60" s="180"/>
      <c r="B60" s="212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157"/>
    </row>
    <row r="61" spans="1:140" ht="11.25" hidden="1" customHeight="1" x14ac:dyDescent="0.2">
      <c r="A61" s="180"/>
      <c r="B61" s="212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157"/>
    </row>
    <row r="62" spans="1:140" ht="11.25" hidden="1" customHeight="1" x14ac:dyDescent="0.2">
      <c r="A62" s="180"/>
      <c r="B62" s="212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157"/>
    </row>
    <row r="63" spans="1:140" ht="14.1" customHeight="1" x14ac:dyDescent="0.2">
      <c r="A63" s="180"/>
      <c r="B63" s="212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178"/>
    </row>
    <row r="64" spans="1:140" ht="10.5" customHeight="1" x14ac:dyDescent="0.2"/>
    <row r="65" spans="1:30" ht="18.75" customHeight="1" x14ac:dyDescent="0.25">
      <c r="A65" s="189" t="s">
        <v>100</v>
      </c>
    </row>
    <row r="66" spans="1:30" s="152" customFormat="1" ht="13.5" customHeight="1" thickBot="1" x14ac:dyDescent="0.2">
      <c r="A66" s="190" t="s">
        <v>33</v>
      </c>
      <c r="B66" s="191"/>
      <c r="C66" s="192" t="s">
        <v>43</v>
      </c>
      <c r="D66" s="192" t="s">
        <v>44</v>
      </c>
      <c r="E66" s="192" t="s">
        <v>45</v>
      </c>
      <c r="F66" s="192" t="s">
        <v>9</v>
      </c>
      <c r="G66" s="192" t="s">
        <v>39</v>
      </c>
      <c r="H66" s="192">
        <v>37257</v>
      </c>
      <c r="I66" s="192">
        <v>37288</v>
      </c>
      <c r="J66" s="192" t="s">
        <v>40</v>
      </c>
      <c r="K66" s="192">
        <v>37316</v>
      </c>
      <c r="L66" s="192">
        <v>37347</v>
      </c>
      <c r="M66" s="192">
        <v>37377</v>
      </c>
      <c r="N66" s="192">
        <v>37408</v>
      </c>
      <c r="O66" s="192" t="s">
        <v>41</v>
      </c>
      <c r="P66" s="192">
        <v>37438</v>
      </c>
      <c r="Q66" s="192">
        <v>37469</v>
      </c>
      <c r="R66" s="192">
        <v>37500</v>
      </c>
      <c r="S66" s="192" t="s">
        <v>42</v>
      </c>
      <c r="T66" s="192">
        <v>37530</v>
      </c>
      <c r="U66" s="192">
        <v>37561</v>
      </c>
      <c r="V66" s="192">
        <v>37591</v>
      </c>
      <c r="W66" s="192" t="s">
        <v>17</v>
      </c>
      <c r="X66" s="192" t="s">
        <v>18</v>
      </c>
      <c r="Y66" s="192" t="s">
        <v>34</v>
      </c>
      <c r="Z66" s="192" t="s">
        <v>35</v>
      </c>
      <c r="AA66" s="192" t="s">
        <v>102</v>
      </c>
      <c r="AB66" s="192" t="s">
        <v>103</v>
      </c>
      <c r="AC66" s="193" t="s">
        <v>94</v>
      </c>
      <c r="AD66" s="194"/>
    </row>
    <row r="67" spans="1:30" ht="13.7" customHeight="1" x14ac:dyDescent="0.2">
      <c r="A67" s="154" t="s">
        <v>57</v>
      </c>
      <c r="B67" s="73" t="s">
        <v>1</v>
      </c>
      <c r="C67" s="195">
        <v>4444.9885181683103</v>
      </c>
      <c r="D67" s="195">
        <v>5125.047078952749</v>
      </c>
      <c r="E67" s="195">
        <v>7839.6233801824364</v>
      </c>
      <c r="F67" s="231">
        <v>5803.2196591011643</v>
      </c>
      <c r="G67" s="195">
        <v>8464.1431489743663</v>
      </c>
      <c r="H67" s="195">
        <v>8797.5632161678677</v>
      </c>
      <c r="I67" s="195">
        <v>8130.723081780864</v>
      </c>
      <c r="J67" s="195">
        <v>10338.687705745588</v>
      </c>
      <c r="K67" s="195">
        <v>10021.637706573143</v>
      </c>
      <c r="L67" s="195">
        <v>10655.737704918032</v>
      </c>
      <c r="M67" s="195">
        <v>7099.7962968037791</v>
      </c>
      <c r="N67" s="195">
        <v>6802.7210884353735</v>
      </c>
      <c r="O67" s="195">
        <v>9813.1283310896451</v>
      </c>
      <c r="P67" s="195">
        <v>9187.2810435905321</v>
      </c>
      <c r="Q67" s="195">
        <v>10438.975618588758</v>
      </c>
      <c r="R67" s="195">
        <v>9173.2927970065484</v>
      </c>
      <c r="S67" s="195">
        <v>8485.9903099063595</v>
      </c>
      <c r="T67" s="195">
        <v>8695.6769478508613</v>
      </c>
      <c r="U67" s="195">
        <v>7623.5917269211368</v>
      </c>
      <c r="V67" s="195">
        <v>9138.7022549470785</v>
      </c>
      <c r="W67" s="231">
        <v>8746.5665591606394</v>
      </c>
      <c r="X67" s="195">
        <v>7916.3564316517668</v>
      </c>
      <c r="Y67" s="195">
        <v>7619.2326777046901</v>
      </c>
      <c r="Z67" s="195">
        <v>7486.7548315272998</v>
      </c>
      <c r="AA67" s="195">
        <v>7197.0569375792829</v>
      </c>
      <c r="AB67" s="220">
        <v>6908.312612647589</v>
      </c>
      <c r="AC67" s="221">
        <v>7366.3681193368802</v>
      </c>
    </row>
    <row r="68" spans="1:30" ht="13.7" customHeight="1" x14ac:dyDescent="0.2">
      <c r="A68" s="159" t="s">
        <v>58</v>
      </c>
      <c r="B68" s="73" t="s">
        <v>1</v>
      </c>
      <c r="C68" s="195">
        <v>4457.6523031203569</v>
      </c>
      <c r="D68" s="195">
        <v>5072.5500112989494</v>
      </c>
      <c r="E68" s="195">
        <v>7626.9623771679135</v>
      </c>
      <c r="F68" s="232">
        <v>5719.0548971957396</v>
      </c>
      <c r="G68" s="195">
        <v>8302.5720635152211</v>
      </c>
      <c r="H68" s="195">
        <v>8632.193911263681</v>
      </c>
      <c r="I68" s="195">
        <v>7972.9502157667612</v>
      </c>
      <c r="J68" s="195">
        <v>10721.033015529027</v>
      </c>
      <c r="K68" s="195">
        <v>10239.736436580053</v>
      </c>
      <c r="L68" s="195">
        <v>11202.329594478</v>
      </c>
      <c r="M68" s="195">
        <v>7627.3144976386866</v>
      </c>
      <c r="N68" s="195">
        <v>7288.6297376093298</v>
      </c>
      <c r="O68" s="195">
        <v>10267.857002275179</v>
      </c>
      <c r="P68" s="195">
        <v>9636.0029286034824</v>
      </c>
      <c r="Q68" s="195">
        <v>10899.711075946876</v>
      </c>
      <c r="R68" s="195">
        <v>9623.4798877455542</v>
      </c>
      <c r="S68" s="195">
        <v>8425.011941737439</v>
      </c>
      <c r="T68" s="195">
        <v>9178.7439613526585</v>
      </c>
      <c r="U68" s="195">
        <v>7287.3717840928211</v>
      </c>
      <c r="V68" s="195">
        <v>8808.9200797668345</v>
      </c>
      <c r="W68" s="232">
        <v>8952.7425986872604</v>
      </c>
      <c r="X68" s="195">
        <v>8372.142913829497</v>
      </c>
      <c r="Y68" s="195">
        <v>7984.8115645558073</v>
      </c>
      <c r="Z68" s="195">
        <v>7908.7330741344813</v>
      </c>
      <c r="AA68" s="195">
        <v>7793.5996335580512</v>
      </c>
      <c r="AB68" s="220">
        <v>7903.592246474388</v>
      </c>
      <c r="AC68" s="222">
        <v>7907.6865352244549</v>
      </c>
    </row>
    <row r="69" spans="1:30" ht="13.7" customHeight="1" x14ac:dyDescent="0.2">
      <c r="A69" s="159" t="s">
        <v>60</v>
      </c>
      <c r="B69" s="73" t="s">
        <v>1</v>
      </c>
      <c r="C69" s="195">
        <v>4403.9578549236785</v>
      </c>
      <c r="D69" s="195">
        <v>5076.1280117078632</v>
      </c>
      <c r="E69" s="195">
        <v>7770.961385376293</v>
      </c>
      <c r="F69" s="232">
        <v>5750.3490840026107</v>
      </c>
      <c r="G69" s="195">
        <v>8941.7117405144381</v>
      </c>
      <c r="H69" s="195">
        <v>9042.2488678302652</v>
      </c>
      <c r="I69" s="195">
        <v>8841.174613198611</v>
      </c>
      <c r="J69" s="195">
        <v>11852.617625120576</v>
      </c>
      <c r="K69" s="195">
        <v>11546.85158616292</v>
      </c>
      <c r="L69" s="195">
        <v>12158.383664078232</v>
      </c>
      <c r="M69" s="195">
        <v>8550.0534378339853</v>
      </c>
      <c r="N69" s="195">
        <v>8584.3051506316824</v>
      </c>
      <c r="O69" s="195">
        <v>9872.1885012950406</v>
      </c>
      <c r="P69" s="195">
        <v>9612.3536682333106</v>
      </c>
      <c r="Q69" s="195">
        <v>10132.023334356771</v>
      </c>
      <c r="R69" s="195">
        <v>9778.4533832241959</v>
      </c>
      <c r="S69" s="195">
        <v>8908.4187273986845</v>
      </c>
      <c r="T69" s="195">
        <v>8615.1203600478984</v>
      </c>
      <c r="U69" s="195">
        <v>8846.897595426266</v>
      </c>
      <c r="V69" s="195">
        <v>9263.2382267218909</v>
      </c>
      <c r="W69" s="232">
        <v>9458.8824266813699</v>
      </c>
      <c r="X69" s="195">
        <v>8180.5936121229033</v>
      </c>
      <c r="Y69" s="195">
        <v>7800.6606480246091</v>
      </c>
      <c r="Z69" s="195">
        <v>7704.9763219924598</v>
      </c>
      <c r="AA69" s="195">
        <v>7408.0119557391818</v>
      </c>
      <c r="AB69" s="220">
        <v>7109.5805086994096</v>
      </c>
      <c r="AC69" s="222">
        <v>7620.202753869271</v>
      </c>
    </row>
    <row r="70" spans="1:30" ht="13.7" customHeight="1" x14ac:dyDescent="0.2">
      <c r="A70" s="159" t="s">
        <v>62</v>
      </c>
      <c r="B70" s="73" t="s">
        <v>1</v>
      </c>
      <c r="C70" s="195">
        <v>4735.1327164662971</v>
      </c>
      <c r="D70" s="195">
        <v>4147.655641119647</v>
      </c>
      <c r="E70" s="195">
        <v>6462.3380182437459</v>
      </c>
      <c r="F70" s="232">
        <v>5115.0421252765636</v>
      </c>
      <c r="G70" s="195">
        <v>8190.4569272300459</v>
      </c>
      <c r="H70" s="195">
        <v>8329.0947476994006</v>
      </c>
      <c r="I70" s="195">
        <v>8051.8191067606913</v>
      </c>
      <c r="J70" s="195">
        <v>11416.924974076419</v>
      </c>
      <c r="K70" s="195">
        <v>10675.466284074606</v>
      </c>
      <c r="L70" s="195">
        <v>12158.383664078232</v>
      </c>
      <c r="M70" s="195">
        <v>8550.0534378339853</v>
      </c>
      <c r="N70" s="195">
        <v>8584.5481049562677</v>
      </c>
      <c r="O70" s="195">
        <v>9873.7433378207097</v>
      </c>
      <c r="P70" s="195">
        <v>9615.4633412846506</v>
      </c>
      <c r="Q70" s="195">
        <v>10132.023334356771</v>
      </c>
      <c r="R70" s="195">
        <v>8959.9314000623635</v>
      </c>
      <c r="S70" s="195">
        <v>8416.4325509546961</v>
      </c>
      <c r="T70" s="195">
        <v>8534.5968041620235</v>
      </c>
      <c r="U70" s="195">
        <v>7934.5888683369785</v>
      </c>
      <c r="V70" s="195">
        <v>8780.1119803650872</v>
      </c>
      <c r="W70" s="232">
        <v>9064.7227954217797</v>
      </c>
      <c r="X70" s="195">
        <v>5067.6165167534627</v>
      </c>
      <c r="Y70" s="195">
        <v>4643.0459983166802</v>
      </c>
      <c r="Z70" s="195">
        <v>4528.81717850327</v>
      </c>
      <c r="AA70" s="195">
        <v>5245.0328715026208</v>
      </c>
      <c r="AB70" s="220">
        <v>5334.3563550854087</v>
      </c>
      <c r="AC70" s="222">
        <v>5388.5423758653924</v>
      </c>
    </row>
    <row r="71" spans="1:30" ht="13.7" customHeight="1" x14ac:dyDescent="0.2">
      <c r="A71" s="159" t="s">
        <v>61</v>
      </c>
      <c r="B71" s="73" t="s">
        <v>1</v>
      </c>
      <c r="C71" s="195">
        <v>4062.879913548561</v>
      </c>
      <c r="D71" s="195">
        <v>4399.9989239096521</v>
      </c>
      <c r="E71" s="195">
        <v>6462.3380182437459</v>
      </c>
      <c r="F71" s="232">
        <v>4975.0722852339859</v>
      </c>
      <c r="G71" s="195">
        <v>8190.4569272300459</v>
      </c>
      <c r="H71" s="195">
        <v>8329.0947476994006</v>
      </c>
      <c r="I71" s="195">
        <v>8051.8191067606913</v>
      </c>
      <c r="J71" s="195">
        <v>12031.679072437073</v>
      </c>
      <c r="K71" s="195">
        <v>10675.466284074606</v>
      </c>
      <c r="L71" s="195">
        <v>13387.89186079954</v>
      </c>
      <c r="M71" s="195">
        <v>8987.448960017542</v>
      </c>
      <c r="N71" s="195">
        <v>8665.3709102688699</v>
      </c>
      <c r="O71" s="195">
        <v>10031.128220873386</v>
      </c>
      <c r="P71" s="195">
        <v>9776.7805830440157</v>
      </c>
      <c r="Q71" s="195">
        <v>10285.475858702755</v>
      </c>
      <c r="R71" s="195">
        <v>8954.0848144683496</v>
      </c>
      <c r="S71" s="195">
        <v>8414.7510308605306</v>
      </c>
      <c r="T71" s="195">
        <v>8534.5968041620235</v>
      </c>
      <c r="U71" s="195">
        <v>7929.5443080544819</v>
      </c>
      <c r="V71" s="195">
        <v>8780.1119803650872</v>
      </c>
      <c r="W71" s="232">
        <v>9195.2037735276572</v>
      </c>
      <c r="X71" s="195">
        <v>8027.9416280358137</v>
      </c>
      <c r="Y71" s="195">
        <v>7688.8724069107029</v>
      </c>
      <c r="Z71" s="195">
        <v>7581.1417668537388</v>
      </c>
      <c r="AA71" s="195">
        <v>7252.8673427329568</v>
      </c>
      <c r="AB71" s="220">
        <v>6931.2971971606112</v>
      </c>
      <c r="AC71" s="222">
        <v>7446.0458300522287</v>
      </c>
    </row>
    <row r="72" spans="1:30" ht="13.7" customHeight="1" x14ac:dyDescent="0.2">
      <c r="A72" s="159" t="s">
        <v>59</v>
      </c>
      <c r="B72" s="73" t="s">
        <v>1</v>
      </c>
      <c r="C72" s="195">
        <v>4013.5755774685931</v>
      </c>
      <c r="D72" s="195">
        <v>4027.2078683726286</v>
      </c>
      <c r="E72" s="195">
        <v>5992.4571637369663</v>
      </c>
      <c r="F72" s="232">
        <v>4677.7468698593957</v>
      </c>
      <c r="G72" s="195">
        <v>7190.2449214464104</v>
      </c>
      <c r="H72" s="195">
        <v>7196.9653016164648</v>
      </c>
      <c r="I72" s="195">
        <v>7183.5245412763561</v>
      </c>
      <c r="J72" s="195">
        <v>11049.480512805771</v>
      </c>
      <c r="K72" s="195">
        <v>9803.8790583984282</v>
      </c>
      <c r="L72" s="195">
        <v>12295.081967213115</v>
      </c>
      <c r="M72" s="195">
        <v>7947.0737076722098</v>
      </c>
      <c r="N72" s="195">
        <v>7531.5840621963061</v>
      </c>
      <c r="O72" s="195">
        <v>10085.846657691915</v>
      </c>
      <c r="P72" s="195">
        <v>9732.5287546349882</v>
      </c>
      <c r="Q72" s="195">
        <v>10439.164560748841</v>
      </c>
      <c r="R72" s="195">
        <v>8945.2759588400368</v>
      </c>
      <c r="S72" s="195">
        <v>7510.4785203296306</v>
      </c>
      <c r="T72" s="195">
        <v>8051.5628225773171</v>
      </c>
      <c r="U72" s="195">
        <v>7299.983184799059</v>
      </c>
      <c r="V72" s="195">
        <v>7179.8895536125165</v>
      </c>
      <c r="W72" s="232">
        <v>8490.5570887555768</v>
      </c>
      <c r="X72" s="195">
        <v>7572.0353595920451</v>
      </c>
      <c r="Y72" s="195">
        <v>7235.4940135587303</v>
      </c>
      <c r="Z72" s="195">
        <v>7157.8837517371676</v>
      </c>
      <c r="AA72" s="195">
        <v>6852.4294970059382</v>
      </c>
      <c r="AB72" s="220">
        <v>6559.2998332566722</v>
      </c>
      <c r="AC72" s="222">
        <v>7015.4191932590775</v>
      </c>
    </row>
    <row r="73" spans="1:30" ht="13.7" customHeight="1" thickBot="1" x14ac:dyDescent="0.25">
      <c r="A73" s="164" t="s">
        <v>63</v>
      </c>
      <c r="B73" s="165" t="s">
        <v>1</v>
      </c>
      <c r="C73" s="197">
        <v>4123.3283803863296</v>
      </c>
      <c r="D73" s="197">
        <v>4146.3848744740608</v>
      </c>
      <c r="E73" s="197">
        <v>6194.7304545276602</v>
      </c>
      <c r="F73" s="233">
        <v>4821.4812364626841</v>
      </c>
      <c r="G73" s="197">
        <v>7361.2811650808871</v>
      </c>
      <c r="H73" s="197">
        <v>7384.3172331544438</v>
      </c>
      <c r="I73" s="197">
        <v>7338.2450970073314</v>
      </c>
      <c r="J73" s="197">
        <v>11368.961801817513</v>
      </c>
      <c r="K73" s="197">
        <v>10011.435251607418</v>
      </c>
      <c r="L73" s="197">
        <v>12726.488352027611</v>
      </c>
      <c r="M73" s="197">
        <v>8371.8359778210142</v>
      </c>
      <c r="N73" s="197">
        <v>8138.9698736637501</v>
      </c>
      <c r="O73" s="197">
        <v>11123.060390637915</v>
      </c>
      <c r="P73" s="197">
        <v>10586.704770002281</v>
      </c>
      <c r="Q73" s="197">
        <v>11659.41601127355</v>
      </c>
      <c r="R73" s="197">
        <v>9763.797942001871</v>
      </c>
      <c r="S73" s="197">
        <v>7780.4756001768774</v>
      </c>
      <c r="T73" s="197">
        <v>8371.5595193856079</v>
      </c>
      <c r="U73" s="197">
        <v>7552.2111989238283</v>
      </c>
      <c r="V73" s="197">
        <v>7417.6560822211986</v>
      </c>
      <c r="W73" s="233">
        <v>8981.9811841420105</v>
      </c>
      <c r="X73" s="197">
        <v>7946.500172146044</v>
      </c>
      <c r="Y73" s="197">
        <v>7576.2371000405574</v>
      </c>
      <c r="Z73" s="197">
        <v>7500.4027082350622</v>
      </c>
      <c r="AA73" s="197">
        <v>7162.4254926931753</v>
      </c>
      <c r="AB73" s="223">
        <v>6834.2002239145895</v>
      </c>
      <c r="AC73" s="224">
        <v>7345.608595789563</v>
      </c>
    </row>
    <row r="74" spans="1:30" ht="13.7" customHeight="1" x14ac:dyDescent="0.2">
      <c r="A74" s="168"/>
      <c r="B74" s="169"/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201"/>
      <c r="AA74" s="201"/>
      <c r="AB74" s="201"/>
      <c r="AC74" s="201"/>
    </row>
    <row r="75" spans="1:30" ht="13.7" hidden="1" customHeight="1" x14ac:dyDescent="0.2">
      <c r="A75" s="180"/>
      <c r="B75" s="136"/>
      <c r="C75" s="195"/>
      <c r="D75" s="195"/>
      <c r="E75" s="195"/>
      <c r="F75" s="195"/>
      <c r="G75" s="195"/>
      <c r="H75" s="195"/>
      <c r="I75" s="195"/>
      <c r="J75" s="195"/>
      <c r="K75" s="195"/>
      <c r="L75" s="195"/>
      <c r="M75" s="195"/>
      <c r="N75" s="195"/>
      <c r="O75" s="195"/>
      <c r="P75" s="195"/>
      <c r="Q75" s="195"/>
      <c r="R75" s="195"/>
      <c r="S75" s="195"/>
      <c r="T75" s="195"/>
      <c r="U75" s="195"/>
      <c r="V75" s="195"/>
      <c r="W75" s="195"/>
      <c r="X75" s="195"/>
      <c r="Y75" s="195"/>
      <c r="Z75" s="195"/>
      <c r="AA75" s="195"/>
      <c r="AB75" s="220"/>
      <c r="AC75" s="195"/>
    </row>
    <row r="76" spans="1:30" ht="13.7" hidden="1" customHeight="1" x14ac:dyDescent="0.2">
      <c r="A76" s="180"/>
      <c r="B76" s="136"/>
      <c r="C76" s="195"/>
      <c r="D76" s="195"/>
      <c r="E76" s="195"/>
      <c r="F76" s="195"/>
      <c r="G76" s="195"/>
      <c r="H76" s="195"/>
      <c r="I76" s="195"/>
      <c r="J76" s="195"/>
      <c r="K76" s="195"/>
      <c r="L76" s="195"/>
      <c r="M76" s="1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195"/>
      <c r="Y76" s="195"/>
      <c r="Z76" s="195"/>
      <c r="AA76" s="195"/>
      <c r="AB76" s="220"/>
      <c r="AC76" s="195"/>
    </row>
    <row r="77" spans="1:30" ht="13.7" hidden="1" customHeight="1" x14ac:dyDescent="0.2">
      <c r="A77" s="180"/>
      <c r="B77" s="136"/>
      <c r="C77" s="195"/>
      <c r="D77" s="195"/>
      <c r="E77" s="195"/>
      <c r="F77" s="195"/>
      <c r="G77" s="195"/>
      <c r="H77" s="195"/>
      <c r="I77" s="195"/>
      <c r="J77" s="195"/>
      <c r="K77" s="195"/>
      <c r="L77" s="195"/>
      <c r="M77" s="195"/>
      <c r="N77" s="195"/>
      <c r="O77" s="195"/>
      <c r="P77" s="195"/>
      <c r="Q77" s="195"/>
      <c r="R77" s="195"/>
      <c r="S77" s="195"/>
      <c r="T77" s="195"/>
      <c r="U77" s="195"/>
      <c r="V77" s="195"/>
      <c r="W77" s="195"/>
      <c r="X77" s="195"/>
      <c r="Y77" s="195"/>
      <c r="Z77" s="195"/>
      <c r="AA77" s="195"/>
      <c r="AB77" s="220"/>
      <c r="AC77" s="195"/>
    </row>
    <row r="78" spans="1:30" ht="13.7" hidden="1" customHeight="1" x14ac:dyDescent="0.2">
      <c r="A78" s="180"/>
      <c r="B78" s="136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195"/>
      <c r="P78" s="195"/>
      <c r="Q78" s="195"/>
      <c r="R78" s="195"/>
      <c r="S78" s="195"/>
      <c r="T78" s="195"/>
      <c r="U78" s="195"/>
      <c r="V78" s="195"/>
      <c r="W78" s="195"/>
      <c r="X78" s="195"/>
      <c r="Y78" s="195"/>
      <c r="Z78" s="195"/>
      <c r="AA78" s="195"/>
      <c r="AB78" s="195"/>
      <c r="AC78" s="195"/>
    </row>
    <row r="79" spans="1:30" ht="13.7" hidden="1" customHeight="1" x14ac:dyDescent="0.2">
      <c r="A79" s="180"/>
      <c r="B79" s="136"/>
      <c r="C79" s="195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95"/>
      <c r="AB79" s="195"/>
      <c r="AC79" s="195"/>
    </row>
    <row r="80" spans="1:30" ht="13.7" hidden="1" customHeight="1" x14ac:dyDescent="0.2">
      <c r="A80" s="180"/>
      <c r="B80" s="136"/>
      <c r="C80" s="195"/>
      <c r="D80" s="195"/>
      <c r="E80" s="195"/>
      <c r="F80" s="195"/>
      <c r="G80" s="195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195"/>
      <c r="AB80" s="195"/>
      <c r="AC80" s="195"/>
    </row>
    <row r="81" spans="1:29" ht="13.7" hidden="1" customHeight="1" x14ac:dyDescent="0.2">
      <c r="A81" s="180"/>
      <c r="B81" s="136"/>
      <c r="C81" s="195"/>
      <c r="D81" s="195"/>
      <c r="E81" s="195"/>
      <c r="F81" s="195"/>
      <c r="G81" s="195"/>
      <c r="H81" s="195"/>
      <c r="I81" s="195"/>
      <c r="J81" s="195"/>
      <c r="K81" s="195"/>
      <c r="L81" s="195"/>
      <c r="M81" s="195"/>
      <c r="N81" s="195"/>
      <c r="O81" s="195"/>
      <c r="P81" s="195"/>
      <c r="Q81" s="195"/>
      <c r="R81" s="195"/>
      <c r="S81" s="195"/>
      <c r="T81" s="195"/>
      <c r="U81" s="195"/>
      <c r="V81" s="195"/>
      <c r="W81" s="195"/>
      <c r="X81" s="195"/>
      <c r="Y81" s="195"/>
      <c r="Z81" s="195"/>
      <c r="AA81" s="195"/>
      <c r="AB81" s="195"/>
      <c r="AC81" s="195"/>
    </row>
    <row r="82" spans="1:29" ht="13.7" hidden="1" customHeight="1" x14ac:dyDescent="0.2">
      <c r="A82" s="180"/>
      <c r="B82" s="136"/>
      <c r="C82" s="195"/>
      <c r="D82" s="195"/>
      <c r="E82" s="195"/>
      <c r="F82" s="195"/>
      <c r="G82" s="195"/>
      <c r="H82" s="195"/>
      <c r="I82" s="195"/>
      <c r="J82" s="195"/>
      <c r="K82" s="195"/>
      <c r="L82" s="195"/>
      <c r="M82" s="195"/>
      <c r="N82" s="195"/>
      <c r="O82" s="195"/>
      <c r="P82" s="195"/>
      <c r="Q82" s="195"/>
      <c r="R82" s="195"/>
      <c r="S82" s="195"/>
      <c r="T82" s="195"/>
      <c r="U82" s="195"/>
      <c r="V82" s="195"/>
      <c r="W82" s="195"/>
      <c r="X82" s="195"/>
      <c r="Y82" s="195"/>
      <c r="Z82" s="195"/>
      <c r="AA82" s="195"/>
      <c r="AB82" s="195"/>
      <c r="AC82" s="195"/>
    </row>
    <row r="83" spans="1:29" ht="13.7" hidden="1" customHeight="1" x14ac:dyDescent="0.2">
      <c r="A83" s="180"/>
      <c r="B83" s="180"/>
      <c r="C83" s="195"/>
      <c r="D83" s="195"/>
      <c r="E83" s="195"/>
      <c r="F83" s="195"/>
      <c r="G83" s="195"/>
      <c r="H83" s="195"/>
      <c r="I83" s="195"/>
      <c r="J83" s="195"/>
      <c r="K83" s="195"/>
      <c r="L83" s="195"/>
      <c r="M83" s="195"/>
      <c r="N83" s="195"/>
      <c r="O83" s="195"/>
      <c r="P83" s="195"/>
      <c r="Q83" s="195"/>
      <c r="R83" s="195"/>
      <c r="S83" s="195"/>
      <c r="T83" s="195"/>
      <c r="U83" s="195"/>
      <c r="V83" s="195"/>
      <c r="W83" s="195"/>
      <c r="X83" s="195"/>
      <c r="Y83" s="195"/>
      <c r="Z83" s="195"/>
      <c r="AA83" s="195"/>
      <c r="AB83" s="195"/>
      <c r="AC83" s="195"/>
    </row>
    <row r="84" spans="1:29" x14ac:dyDescent="0.2">
      <c r="C84" s="199"/>
      <c r="D84" s="199"/>
      <c r="E84" s="199"/>
      <c r="F84" s="199"/>
      <c r="G84" s="199"/>
      <c r="H84" s="195"/>
      <c r="I84" s="195"/>
      <c r="J84" s="199"/>
      <c r="K84" s="195"/>
      <c r="L84" s="195"/>
      <c r="M84" s="195"/>
      <c r="N84" s="195"/>
      <c r="O84" s="199"/>
      <c r="P84" s="195"/>
      <c r="Q84" s="195"/>
      <c r="R84" s="195"/>
      <c r="S84" s="199"/>
      <c r="T84" s="195"/>
      <c r="U84" s="195"/>
      <c r="V84" s="195"/>
      <c r="W84" s="199"/>
      <c r="X84" s="199"/>
      <c r="Y84" s="199"/>
      <c r="Z84" s="199"/>
      <c r="AA84" s="199"/>
      <c r="AC84" s="199"/>
    </row>
    <row r="85" spans="1:29" ht="3" customHeight="1" x14ac:dyDescent="0.2">
      <c r="C85" s="199"/>
      <c r="D85" s="199"/>
      <c r="E85" s="199"/>
      <c r="F85" s="199"/>
      <c r="G85" s="199"/>
      <c r="H85" s="199"/>
      <c r="I85" s="199"/>
      <c r="J85" s="199"/>
      <c r="K85" s="199"/>
      <c r="L85" s="199"/>
      <c r="M85" s="199"/>
      <c r="N85" s="199"/>
      <c r="O85" s="199"/>
      <c r="P85" s="199"/>
      <c r="Q85" s="199"/>
      <c r="R85" s="199"/>
      <c r="S85" s="199"/>
      <c r="T85" s="199"/>
      <c r="U85" s="199"/>
      <c r="V85" s="199"/>
      <c r="W85" s="199"/>
      <c r="X85" s="199"/>
      <c r="Y85" s="199"/>
      <c r="Z85" s="199"/>
      <c r="AA85" s="199"/>
      <c r="AC85" s="199"/>
    </row>
    <row r="86" spans="1:29" ht="16.5" thickBot="1" x14ac:dyDescent="0.3">
      <c r="A86" s="170" t="s">
        <v>31</v>
      </c>
      <c r="B86" s="177"/>
      <c r="C86" s="200"/>
      <c r="D86" s="200"/>
      <c r="E86" s="200"/>
      <c r="F86" s="200"/>
      <c r="G86" s="200"/>
      <c r="H86" s="200"/>
      <c r="I86" s="200"/>
      <c r="J86" s="200"/>
      <c r="K86" s="200"/>
      <c r="L86" s="200"/>
      <c r="M86" s="200"/>
      <c r="N86" s="200"/>
      <c r="O86" s="200"/>
      <c r="P86" s="200"/>
      <c r="Q86" s="200"/>
      <c r="R86" s="200"/>
      <c r="S86" s="200"/>
      <c r="T86" s="200"/>
      <c r="U86" s="200"/>
      <c r="V86" s="200"/>
      <c r="W86" s="200"/>
      <c r="X86" s="200"/>
      <c r="Y86" s="200"/>
      <c r="Z86" s="200"/>
      <c r="AA86" s="200"/>
      <c r="AB86" s="218"/>
      <c r="AC86" s="200"/>
    </row>
    <row r="87" spans="1:29" x14ac:dyDescent="0.2">
      <c r="A87" s="154" t="s">
        <v>57</v>
      </c>
      <c r="B87" s="136"/>
      <c r="C87" s="195">
        <v>-42.845805754423964</v>
      </c>
      <c r="D87" s="195">
        <v>150.53965930979666</v>
      </c>
      <c r="E87" s="195">
        <v>62.763444648891891</v>
      </c>
      <c r="F87" s="231">
        <v>56.819099401420317</v>
      </c>
      <c r="G87" s="195">
        <v>76.336980479261911</v>
      </c>
      <c r="H87" s="195">
        <v>73.699817885864832</v>
      </c>
      <c r="I87" s="195">
        <v>78.97414307265808</v>
      </c>
      <c r="J87" s="195">
        <v>354.27000854284961</v>
      </c>
      <c r="K87" s="195">
        <v>435.51729634943331</v>
      </c>
      <c r="L87" s="195">
        <v>273.02272073626591</v>
      </c>
      <c r="M87" s="195">
        <v>-348.03698392767546</v>
      </c>
      <c r="N87" s="195">
        <v>-220.85750688235294</v>
      </c>
      <c r="O87" s="195">
        <v>-184.45068956591422</v>
      </c>
      <c r="P87" s="195">
        <v>-92.489958034775555</v>
      </c>
      <c r="Q87" s="195">
        <v>-276.41142109705288</v>
      </c>
      <c r="R87" s="195">
        <v>-237.69568667867316</v>
      </c>
      <c r="S87" s="195">
        <v>-208.68177939009001</v>
      </c>
      <c r="T87" s="195">
        <v>-212.15578908118368</v>
      </c>
      <c r="U87" s="195">
        <v>-196.30125496148594</v>
      </c>
      <c r="V87" s="195">
        <v>-217.58829412759769</v>
      </c>
      <c r="W87" s="231">
        <v>-105.18808571017507</v>
      </c>
      <c r="X87" s="195">
        <v>27.609571227823835</v>
      </c>
      <c r="Y87" s="195">
        <v>66.134219180508808</v>
      </c>
      <c r="Z87" s="201">
        <v>71.8025813454733</v>
      </c>
      <c r="AA87" s="201">
        <v>93.110638938544071</v>
      </c>
      <c r="AB87" s="96">
        <v>111.08632147016215</v>
      </c>
      <c r="AC87" s="221">
        <v>70.851606966441068</v>
      </c>
    </row>
    <row r="88" spans="1:29" x14ac:dyDescent="0.2">
      <c r="A88" s="159" t="s">
        <v>58</v>
      </c>
      <c r="B88" s="160"/>
      <c r="C88" s="195">
        <v>-23.216939078752148</v>
      </c>
      <c r="D88" s="195">
        <v>100.49607765067958</v>
      </c>
      <c r="E88" s="195">
        <v>-7.1578645160443557</v>
      </c>
      <c r="F88" s="232">
        <v>23.373758018627086</v>
      </c>
      <c r="G88" s="195">
        <v>76.212079191569501</v>
      </c>
      <c r="H88" s="195">
        <v>73.450015310481831</v>
      </c>
      <c r="I88" s="195">
        <v>78.97414307265899</v>
      </c>
      <c r="J88" s="195">
        <v>354.65043887272805</v>
      </c>
      <c r="K88" s="195">
        <v>435.84675062437236</v>
      </c>
      <c r="L88" s="195">
        <v>273.45412712108191</v>
      </c>
      <c r="M88" s="195">
        <v>-372.82896203479959</v>
      </c>
      <c r="N88" s="195">
        <v>-236.62109851107198</v>
      </c>
      <c r="O88" s="195">
        <v>-196.50888813370875</v>
      </c>
      <c r="P88" s="195">
        <v>-104.65964649617854</v>
      </c>
      <c r="Q88" s="195">
        <v>-288.35812977124078</v>
      </c>
      <c r="R88" s="195">
        <v>-249.36080323333044</v>
      </c>
      <c r="S88" s="195">
        <v>-207.60188397660022</v>
      </c>
      <c r="T88" s="195">
        <v>-224.21182035601123</v>
      </c>
      <c r="U88" s="195">
        <v>-188.49752304229423</v>
      </c>
      <c r="V88" s="195">
        <v>-210.09630853149793</v>
      </c>
      <c r="W88" s="232">
        <v>-109.25448442847664</v>
      </c>
      <c r="X88" s="195">
        <v>18.532585705466772</v>
      </c>
      <c r="Y88" s="195">
        <v>60.729467725469476</v>
      </c>
      <c r="Z88" s="195">
        <v>66.156340416108833</v>
      </c>
      <c r="AA88" s="195">
        <v>87.129808362368749</v>
      </c>
      <c r="AB88" s="96">
        <v>105.32366921264656</v>
      </c>
      <c r="AC88" s="222">
        <v>63.33339726473605</v>
      </c>
    </row>
    <row r="89" spans="1:29" x14ac:dyDescent="0.2">
      <c r="A89" s="159" t="s">
        <v>60</v>
      </c>
      <c r="B89" s="136"/>
      <c r="C89" s="195">
        <v>-197.17513170336315</v>
      </c>
      <c r="D89" s="195">
        <v>109.66974787203162</v>
      </c>
      <c r="E89" s="195">
        <v>204.46567226506886</v>
      </c>
      <c r="F89" s="232">
        <v>38.986762811245171</v>
      </c>
      <c r="G89" s="195">
        <v>236.24145510458766</v>
      </c>
      <c r="H89" s="195">
        <v>235.70081709616716</v>
      </c>
      <c r="I89" s="195">
        <v>236.78209311300816</v>
      </c>
      <c r="J89" s="195">
        <v>109.01967386420256</v>
      </c>
      <c r="K89" s="195">
        <v>217.98182687709232</v>
      </c>
      <c r="L89" s="195">
        <v>5.7520851312801824E-2</v>
      </c>
      <c r="M89" s="195">
        <v>-412.49402340799315</v>
      </c>
      <c r="N89" s="195">
        <v>-278.65471558905301</v>
      </c>
      <c r="O89" s="195">
        <v>-107.30141365403688</v>
      </c>
      <c r="P89" s="195">
        <v>-104.018260059147</v>
      </c>
      <c r="Q89" s="195">
        <v>-110.58456724892494</v>
      </c>
      <c r="R89" s="195">
        <v>-97.426335265887246</v>
      </c>
      <c r="S89" s="195">
        <v>84.862032715940586</v>
      </c>
      <c r="T89" s="195">
        <v>-45.430021056756232</v>
      </c>
      <c r="U89" s="195">
        <v>20.483734687462857</v>
      </c>
      <c r="V89" s="195">
        <v>279.53238451711877</v>
      </c>
      <c r="W89" s="232">
        <v>-9.9439369514584541</v>
      </c>
      <c r="X89" s="195">
        <v>108.58572886515412</v>
      </c>
      <c r="Y89" s="195">
        <v>143.46017526652031</v>
      </c>
      <c r="Z89" s="195">
        <v>139.92300963570688</v>
      </c>
      <c r="AA89" s="195">
        <v>161.64192894926782</v>
      </c>
      <c r="AB89" s="96">
        <v>174.10565136772311</v>
      </c>
      <c r="AC89" s="222">
        <v>141.39439402274911</v>
      </c>
    </row>
    <row r="90" spans="1:29" x14ac:dyDescent="0.2">
      <c r="A90" s="159" t="s">
        <v>62</v>
      </c>
      <c r="B90" s="136"/>
      <c r="C90" s="195">
        <v>-88.418546535188398</v>
      </c>
      <c r="D90" s="195">
        <v>65.732962110578228</v>
      </c>
      <c r="E90" s="195">
        <v>46.653355779143567</v>
      </c>
      <c r="F90" s="232">
        <v>7.9892571181781022</v>
      </c>
      <c r="G90" s="195">
        <v>555.12894572124605</v>
      </c>
      <c r="H90" s="195">
        <v>636.5533691115088</v>
      </c>
      <c r="I90" s="195">
        <v>473.70452233098331</v>
      </c>
      <c r="J90" s="195">
        <v>286.03995163774016</v>
      </c>
      <c r="K90" s="195">
        <v>435.69796482278616</v>
      </c>
      <c r="L90" s="195">
        <v>136.38193845269416</v>
      </c>
      <c r="M90" s="195">
        <v>-434.00341045262758</v>
      </c>
      <c r="N90" s="195">
        <v>223.42770361847397</v>
      </c>
      <c r="O90" s="195">
        <v>207.39224315162573</v>
      </c>
      <c r="P90" s="195">
        <v>52.670725511901765</v>
      </c>
      <c r="Q90" s="195">
        <v>362.11376079135152</v>
      </c>
      <c r="R90" s="195">
        <v>37.786486434724793</v>
      </c>
      <c r="S90" s="195">
        <v>-50.469179437397543</v>
      </c>
      <c r="T90" s="195">
        <v>286.62076172870729</v>
      </c>
      <c r="U90" s="195">
        <v>-554.25337457005935</v>
      </c>
      <c r="V90" s="195">
        <v>116.22507452915852</v>
      </c>
      <c r="W90" s="232">
        <v>147.77703990966984</v>
      </c>
      <c r="X90" s="195">
        <v>315.55409375066665</v>
      </c>
      <c r="Y90" s="195">
        <v>333.51512892749906</v>
      </c>
      <c r="Z90" s="195">
        <v>325.85791501795393</v>
      </c>
      <c r="AA90" s="195">
        <v>314.90490563535786</v>
      </c>
      <c r="AB90" s="96">
        <v>307.8111694397212</v>
      </c>
      <c r="AC90" s="222">
        <v>297.80389007389022</v>
      </c>
    </row>
    <row r="91" spans="1:29" x14ac:dyDescent="0.2">
      <c r="A91" s="159" t="s">
        <v>61</v>
      </c>
      <c r="B91" s="160"/>
      <c r="C91" s="195">
        <v>-342.76644603539125</v>
      </c>
      <c r="D91" s="195">
        <v>262.96957892584669</v>
      </c>
      <c r="E91" s="195">
        <v>252.14344438789522</v>
      </c>
      <c r="F91" s="232">
        <v>57.448859092783096</v>
      </c>
      <c r="G91" s="195">
        <v>486.77258974033157</v>
      </c>
      <c r="H91" s="195">
        <v>657.85911134748403</v>
      </c>
      <c r="I91" s="195">
        <v>315.68606813317911</v>
      </c>
      <c r="J91" s="195">
        <v>0.13503599821524404</v>
      </c>
      <c r="K91" s="195">
        <v>0.21255114511950524</v>
      </c>
      <c r="L91" s="195">
        <v>5.7520851310982835E-2</v>
      </c>
      <c r="M91" s="195">
        <v>-146.04504815009568</v>
      </c>
      <c r="N91" s="195">
        <v>220.47124471703137</v>
      </c>
      <c r="O91" s="195">
        <v>-273.41244939383068</v>
      </c>
      <c r="P91" s="195">
        <v>-274.35591842361282</v>
      </c>
      <c r="Q91" s="195">
        <v>-272.46898036405037</v>
      </c>
      <c r="R91" s="195">
        <v>94.919747289848601</v>
      </c>
      <c r="S91" s="195">
        <v>129.74415565129311</v>
      </c>
      <c r="T91" s="195">
        <v>-208.42614671312185</v>
      </c>
      <c r="U91" s="195">
        <v>-189.20795016543889</v>
      </c>
      <c r="V91" s="195">
        <v>786.86656383244099</v>
      </c>
      <c r="W91" s="232">
        <v>88.165495898492736</v>
      </c>
      <c r="X91" s="195">
        <v>-0.72036661873880803</v>
      </c>
      <c r="Y91" s="195">
        <v>48.716746673579109</v>
      </c>
      <c r="Z91" s="195">
        <v>42.924076417779361</v>
      </c>
      <c r="AA91" s="195">
        <v>69.448655734028762</v>
      </c>
      <c r="AB91" s="96">
        <v>84.117399831970033</v>
      </c>
      <c r="AC91" s="222">
        <v>66.385105611584549</v>
      </c>
    </row>
    <row r="92" spans="1:29" x14ac:dyDescent="0.2">
      <c r="A92" s="159" t="s">
        <v>59</v>
      </c>
      <c r="B92" s="136"/>
      <c r="C92" s="195">
        <v>-156.1866810752399</v>
      </c>
      <c r="D92" s="195">
        <v>98.13513542597002</v>
      </c>
      <c r="E92" s="195">
        <v>133.98974278667174</v>
      </c>
      <c r="F92" s="232">
        <v>25.312732379134104</v>
      </c>
      <c r="G92" s="195">
        <v>119.00344626642618</v>
      </c>
      <c r="H92" s="195">
        <v>159.06783348643694</v>
      </c>
      <c r="I92" s="195">
        <v>78.939059046415423</v>
      </c>
      <c r="J92" s="195">
        <v>-0.11158935118874069</v>
      </c>
      <c r="K92" s="195">
        <v>-0.2231787023756624</v>
      </c>
      <c r="L92" s="195">
        <v>0</v>
      </c>
      <c r="M92" s="195">
        <v>-373.49171472088619</v>
      </c>
      <c r="N92" s="195">
        <v>-244.33567024516469</v>
      </c>
      <c r="O92" s="195">
        <v>-192.7619255315567</v>
      </c>
      <c r="P92" s="195">
        <v>-266.86478780491052</v>
      </c>
      <c r="Q92" s="195">
        <v>-118.6590632582047</v>
      </c>
      <c r="R92" s="195">
        <v>125.09841565385614</v>
      </c>
      <c r="S92" s="195">
        <v>-313.62533751726005</v>
      </c>
      <c r="T92" s="195">
        <v>-196.57395211835046</v>
      </c>
      <c r="U92" s="195">
        <v>-580.33546078515155</v>
      </c>
      <c r="V92" s="195">
        <v>-163.96659964827541</v>
      </c>
      <c r="W92" s="232">
        <v>-136.9600028802106</v>
      </c>
      <c r="X92" s="195">
        <v>123.63365759300086</v>
      </c>
      <c r="Y92" s="195">
        <v>164.2745751056118</v>
      </c>
      <c r="Z92" s="195">
        <v>158.9034909745551</v>
      </c>
      <c r="AA92" s="195">
        <v>173.41170519059688</v>
      </c>
      <c r="AB92" s="96">
        <v>184.87124892345037</v>
      </c>
      <c r="AC92" s="222">
        <v>141.65467725959115</v>
      </c>
    </row>
    <row r="93" spans="1:29" ht="13.7" customHeight="1" thickBot="1" x14ac:dyDescent="0.25">
      <c r="A93" s="164" t="s">
        <v>63</v>
      </c>
      <c r="B93" s="165"/>
      <c r="C93" s="197">
        <v>-154.77959385834583</v>
      </c>
      <c r="D93" s="197">
        <v>110.77919702138161</v>
      </c>
      <c r="E93" s="197">
        <v>133.98974278667447</v>
      </c>
      <c r="F93" s="233">
        <v>29.996448649903868</v>
      </c>
      <c r="G93" s="197">
        <v>119.00344626642618</v>
      </c>
      <c r="H93" s="197">
        <v>159.06783348643785</v>
      </c>
      <c r="I93" s="197">
        <v>78.939059046415423</v>
      </c>
      <c r="J93" s="197">
        <v>-0.11158935118874069</v>
      </c>
      <c r="K93" s="197">
        <v>-0.2231787023756624</v>
      </c>
      <c r="L93" s="197">
        <v>0</v>
      </c>
      <c r="M93" s="197">
        <v>-393.4544323780101</v>
      </c>
      <c r="N93" s="197">
        <v>-264.04015978106418</v>
      </c>
      <c r="O93" s="197">
        <v>-220.49696981281159</v>
      </c>
      <c r="P93" s="197">
        <v>-290.03070938220299</v>
      </c>
      <c r="Q93" s="197">
        <v>-150.96323024341837</v>
      </c>
      <c r="R93" s="197">
        <v>103.88911282720801</v>
      </c>
      <c r="S93" s="197">
        <v>-319.99088463580847</v>
      </c>
      <c r="T93" s="197">
        <v>-204.38647457424304</v>
      </c>
      <c r="U93" s="197">
        <v>-586.18972329017379</v>
      </c>
      <c r="V93" s="197">
        <v>-169.39645604300676</v>
      </c>
      <c r="W93" s="233">
        <v>-146.69983817109278</v>
      </c>
      <c r="X93" s="197">
        <v>116.59143703459085</v>
      </c>
      <c r="Y93" s="197">
        <v>159.81348963993969</v>
      </c>
      <c r="Z93" s="197">
        <v>154.61405343337719</v>
      </c>
      <c r="AA93" s="197">
        <v>170.76466497994807</v>
      </c>
      <c r="AB93" s="108">
        <v>183.49082697881931</v>
      </c>
      <c r="AC93" s="224">
        <v>138.32139002290296</v>
      </c>
    </row>
    <row r="94" spans="1:29" ht="13.7" customHeight="1" x14ac:dyDescent="0.2">
      <c r="A94" s="168"/>
      <c r="C94" s="19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195"/>
      <c r="P94" s="195"/>
      <c r="Q94" s="195"/>
      <c r="R94" s="195"/>
      <c r="S94" s="195"/>
      <c r="T94" s="195"/>
      <c r="U94" s="195"/>
      <c r="V94" s="195"/>
      <c r="W94" s="195"/>
      <c r="X94" s="201"/>
      <c r="Y94" s="201"/>
      <c r="Z94" s="201"/>
      <c r="AA94" s="201"/>
      <c r="AB94" s="100"/>
      <c r="AC94" s="201"/>
    </row>
    <row r="95" spans="1:29" ht="13.7" customHeight="1" x14ac:dyDescent="0.2">
      <c r="A95" s="180"/>
      <c r="C95" s="195"/>
      <c r="D95" s="195"/>
      <c r="E95" s="195"/>
      <c r="F95" s="195"/>
      <c r="G95" s="195"/>
      <c r="H95" s="195"/>
      <c r="I95" s="195"/>
      <c r="J95" s="195"/>
      <c r="K95" s="195"/>
      <c r="L95" s="195"/>
      <c r="M95" s="195"/>
      <c r="N95" s="195"/>
      <c r="O95" s="195"/>
      <c r="P95" s="195"/>
      <c r="Q95" s="195"/>
      <c r="R95" s="195"/>
      <c r="S95" s="195"/>
      <c r="T95" s="195"/>
      <c r="U95" s="195"/>
      <c r="V95" s="195"/>
      <c r="W95" s="195"/>
      <c r="X95" s="195"/>
      <c r="Y95" s="195"/>
      <c r="Z95" s="195"/>
      <c r="AA95" s="195"/>
      <c r="AB95" s="195"/>
      <c r="AC95" s="195"/>
    </row>
    <row r="96" spans="1:29" ht="13.7" customHeight="1" x14ac:dyDescent="0.2">
      <c r="A96" s="180"/>
      <c r="C96" s="195"/>
      <c r="D96" s="195"/>
      <c r="E96" s="195"/>
      <c r="F96" s="195"/>
      <c r="G96" s="195"/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95"/>
      <c r="AB96" s="195"/>
      <c r="AC96" s="195"/>
    </row>
    <row r="97" spans="1:29" ht="13.7" customHeight="1" x14ac:dyDescent="0.2">
      <c r="A97" s="180"/>
      <c r="C97" s="195"/>
      <c r="D97" s="195"/>
      <c r="E97" s="195"/>
      <c r="F97" s="195"/>
      <c r="G97" s="195"/>
      <c r="H97" s="195"/>
      <c r="I97" s="195"/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95"/>
      <c r="AB97" s="195"/>
      <c r="AC97" s="195"/>
    </row>
    <row r="98" spans="1:29" ht="13.7" customHeight="1" x14ac:dyDescent="0.2">
      <c r="A98" s="180"/>
      <c r="C98" s="195"/>
      <c r="D98" s="195"/>
      <c r="E98" s="195"/>
      <c r="F98" s="195"/>
      <c r="G98" s="195"/>
      <c r="H98" s="195"/>
      <c r="I98" s="195"/>
      <c r="J98" s="195"/>
      <c r="K98" s="195"/>
      <c r="L98" s="195"/>
      <c r="M98" s="195"/>
      <c r="N98" s="195"/>
      <c r="O98" s="195"/>
      <c r="P98" s="195"/>
      <c r="Q98" s="195"/>
      <c r="R98" s="195"/>
      <c r="S98" s="195"/>
      <c r="T98" s="195"/>
      <c r="U98" s="195"/>
      <c r="V98" s="195"/>
      <c r="W98" s="195"/>
      <c r="X98" s="195"/>
      <c r="Y98" s="195"/>
      <c r="Z98" s="195"/>
      <c r="AA98" s="195"/>
      <c r="AB98" s="195"/>
      <c r="AC98" s="195"/>
    </row>
    <row r="99" spans="1:29" ht="13.7" customHeight="1" x14ac:dyDescent="0.2">
      <c r="A99" s="180"/>
      <c r="C99" s="195"/>
      <c r="D99" s="195"/>
      <c r="E99" s="195"/>
      <c r="F99" s="195"/>
      <c r="G99" s="195"/>
      <c r="H99" s="195"/>
      <c r="I99" s="195"/>
      <c r="J99" s="195"/>
      <c r="K99" s="195"/>
      <c r="L99" s="195"/>
      <c r="M99" s="195"/>
      <c r="N99" s="195"/>
      <c r="O99" s="195"/>
      <c r="P99" s="195"/>
      <c r="Q99" s="195"/>
      <c r="R99" s="195"/>
      <c r="S99" s="195"/>
      <c r="T99" s="195"/>
      <c r="U99" s="195"/>
      <c r="V99" s="195"/>
      <c r="W99" s="195"/>
      <c r="X99" s="195"/>
      <c r="Y99" s="195"/>
      <c r="Z99" s="195"/>
      <c r="AA99" s="195"/>
      <c r="AB99" s="195"/>
      <c r="AC99" s="195"/>
    </row>
    <row r="100" spans="1:29" ht="13.7" customHeight="1" x14ac:dyDescent="0.2">
      <c r="A100" s="180"/>
      <c r="C100" s="195"/>
      <c r="D100" s="195"/>
      <c r="E100" s="195"/>
      <c r="F100" s="195"/>
      <c r="G100" s="195"/>
      <c r="H100" s="195"/>
      <c r="I100" s="195"/>
      <c r="J100" s="195"/>
      <c r="K100" s="195"/>
      <c r="L100" s="195"/>
      <c r="M100" s="195"/>
      <c r="N100" s="195"/>
      <c r="O100" s="195"/>
      <c r="P100" s="195"/>
      <c r="Q100" s="195"/>
      <c r="R100" s="195"/>
      <c r="S100" s="195"/>
      <c r="T100" s="195"/>
      <c r="U100" s="195"/>
      <c r="V100" s="195"/>
      <c r="W100" s="195"/>
      <c r="X100" s="195"/>
      <c r="Y100" s="195"/>
      <c r="Z100" s="195"/>
      <c r="AA100" s="195"/>
      <c r="AB100" s="195"/>
      <c r="AC100" s="195"/>
    </row>
    <row r="101" spans="1:29" ht="13.7" customHeight="1" x14ac:dyDescent="0.2">
      <c r="A101" s="180"/>
      <c r="C101" s="195"/>
      <c r="D101" s="195"/>
      <c r="E101" s="195"/>
      <c r="F101" s="195"/>
      <c r="G101" s="195"/>
      <c r="H101" s="195"/>
      <c r="I101" s="195"/>
      <c r="J101" s="195"/>
      <c r="K101" s="195"/>
      <c r="L101" s="195"/>
      <c r="M101" s="195"/>
      <c r="N101" s="195"/>
      <c r="O101" s="195"/>
      <c r="P101" s="195"/>
      <c r="Q101" s="195"/>
      <c r="R101" s="195"/>
      <c r="S101" s="195"/>
      <c r="T101" s="195"/>
      <c r="U101" s="195"/>
      <c r="V101" s="195"/>
      <c r="W101" s="195"/>
      <c r="X101" s="195"/>
      <c r="Y101" s="195"/>
      <c r="Z101" s="195"/>
      <c r="AA101" s="195"/>
      <c r="AB101" s="195"/>
      <c r="AC101" s="195"/>
    </row>
    <row r="102" spans="1:29" ht="13.7" customHeight="1" x14ac:dyDescent="0.2">
      <c r="A102" s="159"/>
      <c r="C102" s="195"/>
      <c r="D102" s="195"/>
      <c r="E102" s="195"/>
      <c r="F102" s="195"/>
      <c r="G102" s="195"/>
      <c r="H102" s="195"/>
      <c r="I102" s="195"/>
      <c r="J102" s="195"/>
      <c r="K102" s="195"/>
      <c r="L102" s="195"/>
      <c r="M102" s="195"/>
      <c r="N102" s="195"/>
      <c r="O102" s="195"/>
      <c r="P102" s="195"/>
      <c r="Q102" s="195"/>
      <c r="R102" s="195"/>
      <c r="S102" s="195"/>
      <c r="T102" s="195"/>
      <c r="U102" s="195"/>
      <c r="V102" s="195"/>
      <c r="W102" s="195"/>
      <c r="X102" s="195"/>
      <c r="Y102" s="195"/>
      <c r="Z102" s="195"/>
      <c r="AA102" s="195"/>
      <c r="AB102" s="96"/>
      <c r="AC102" s="225"/>
    </row>
    <row r="103" spans="1:29" ht="13.7" customHeight="1" thickBot="1" x14ac:dyDescent="0.25">
      <c r="A103" s="164"/>
      <c r="B103" s="136"/>
      <c r="C103" s="197"/>
      <c r="D103" s="197"/>
      <c r="E103" s="197"/>
      <c r="F103" s="197"/>
      <c r="G103" s="197"/>
      <c r="H103" s="197"/>
      <c r="I103" s="197"/>
      <c r="J103" s="197"/>
      <c r="K103" s="197"/>
      <c r="L103" s="197"/>
      <c r="M103" s="197"/>
      <c r="N103" s="197"/>
      <c r="O103" s="197"/>
      <c r="P103" s="197"/>
      <c r="Q103" s="197"/>
      <c r="R103" s="197"/>
      <c r="S103" s="197"/>
      <c r="T103" s="197"/>
      <c r="U103" s="197"/>
      <c r="V103" s="197"/>
      <c r="W103" s="197"/>
      <c r="X103" s="197"/>
      <c r="Y103" s="197"/>
      <c r="Z103" s="197"/>
      <c r="AA103" s="197"/>
      <c r="AB103" s="197"/>
      <c r="AC103" s="226"/>
    </row>
    <row r="104" spans="1:29" ht="14.25" customHeight="1" x14ac:dyDescent="0.2"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99"/>
      <c r="AA104" s="199"/>
      <c r="AC104" s="199"/>
    </row>
    <row r="105" spans="1:29" x14ac:dyDescent="0.2"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9"/>
      <c r="AA105" s="199"/>
      <c r="AC105" s="199"/>
    </row>
    <row r="106" spans="1:29" ht="12" thickBot="1" x14ac:dyDescent="0.25">
      <c r="A106" s="203">
        <v>37183</v>
      </c>
      <c r="B106" s="180"/>
      <c r="C106" s="181"/>
      <c r="D106" s="181"/>
      <c r="E106" s="181"/>
      <c r="F106" s="181"/>
      <c r="G106" s="181"/>
      <c r="H106" s="181"/>
      <c r="I106" s="181"/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  <c r="Y106" s="181"/>
      <c r="Z106" s="181"/>
      <c r="AA106" s="181"/>
      <c r="AB106" s="227"/>
      <c r="AC106" s="181"/>
    </row>
    <row r="107" spans="1:29" x14ac:dyDescent="0.2">
      <c r="A107" s="154" t="s">
        <v>57</v>
      </c>
      <c r="B107" s="136"/>
      <c r="C107" s="195">
        <v>4487.8343239227343</v>
      </c>
      <c r="D107" s="195">
        <v>4974.5074196429523</v>
      </c>
      <c r="E107" s="195">
        <v>7776.8599355335446</v>
      </c>
      <c r="F107" s="231">
        <v>5746.400559699744</v>
      </c>
      <c r="G107" s="201">
        <v>8387.8061684951044</v>
      </c>
      <c r="H107" s="201">
        <v>8723.8633982820029</v>
      </c>
      <c r="I107" s="201">
        <v>8051.748938708206</v>
      </c>
      <c r="J107" s="201">
        <v>9984.4176972027381</v>
      </c>
      <c r="K107" s="201">
        <v>9586.1204102237098</v>
      </c>
      <c r="L107" s="201">
        <v>10382.714984181766</v>
      </c>
      <c r="M107" s="201">
        <v>7447.8332807314546</v>
      </c>
      <c r="N107" s="201">
        <v>7023.5785953177265</v>
      </c>
      <c r="O107" s="201">
        <v>9997.5790206555594</v>
      </c>
      <c r="P107" s="201">
        <v>9279.7710016253077</v>
      </c>
      <c r="Q107" s="201">
        <v>10715.387039685811</v>
      </c>
      <c r="R107" s="201">
        <v>9410.9884836852216</v>
      </c>
      <c r="S107" s="201">
        <v>8694.6720892964495</v>
      </c>
      <c r="T107" s="201">
        <v>8907.832736932045</v>
      </c>
      <c r="U107" s="201">
        <v>7819.8929818826227</v>
      </c>
      <c r="V107" s="201">
        <v>9356.2905490746762</v>
      </c>
      <c r="W107" s="201">
        <v>8851.7546448708144</v>
      </c>
      <c r="X107" s="201">
        <v>7888.746860423943</v>
      </c>
      <c r="Y107" s="201">
        <v>7553.0984585241813</v>
      </c>
      <c r="Z107" s="201">
        <v>7414.9522501818265</v>
      </c>
      <c r="AA107" s="201">
        <v>7103.9462986407389</v>
      </c>
      <c r="AB107" s="100">
        <v>6797.2262911774269</v>
      </c>
      <c r="AC107" s="202">
        <v>7295.5165123704392</v>
      </c>
    </row>
    <row r="108" spans="1:29" x14ac:dyDescent="0.2">
      <c r="A108" s="159" t="s">
        <v>58</v>
      </c>
      <c r="B108" s="160"/>
      <c r="C108" s="195">
        <v>4480.8692421991091</v>
      </c>
      <c r="D108" s="195">
        <v>4972.0539336482698</v>
      </c>
      <c r="E108" s="195">
        <v>7634.1202416839578</v>
      </c>
      <c r="F108" s="232">
        <v>5695.6811391771125</v>
      </c>
      <c r="G108" s="195">
        <v>8226.3599843236516</v>
      </c>
      <c r="H108" s="195">
        <v>8558.7438959531992</v>
      </c>
      <c r="I108" s="195">
        <v>7893.9760726941022</v>
      </c>
      <c r="J108" s="195">
        <v>10366.382576656299</v>
      </c>
      <c r="K108" s="195">
        <v>9803.8896859556808</v>
      </c>
      <c r="L108" s="195">
        <v>10928.875467356918</v>
      </c>
      <c r="M108" s="195">
        <v>8000.1434596734862</v>
      </c>
      <c r="N108" s="195">
        <v>7525.2508361204018</v>
      </c>
      <c r="O108" s="195">
        <v>10464.365890408888</v>
      </c>
      <c r="P108" s="195">
        <v>9740.6625750996609</v>
      </c>
      <c r="Q108" s="195">
        <v>11188.069205718117</v>
      </c>
      <c r="R108" s="195">
        <v>9872.8406909788846</v>
      </c>
      <c r="S108" s="195">
        <v>8632.6138257140392</v>
      </c>
      <c r="T108" s="195">
        <v>9402.9557817086697</v>
      </c>
      <c r="U108" s="195">
        <v>7475.8693071351154</v>
      </c>
      <c r="V108" s="195">
        <v>9019.0163882983325</v>
      </c>
      <c r="W108" s="195">
        <v>9061.997083115737</v>
      </c>
      <c r="X108" s="195">
        <v>8353.6103281240303</v>
      </c>
      <c r="Y108" s="195">
        <v>7924.0820968303378</v>
      </c>
      <c r="Z108" s="195">
        <v>7842.5767337183725</v>
      </c>
      <c r="AA108" s="195">
        <v>7706.4698251956825</v>
      </c>
      <c r="AB108" s="96">
        <v>7798.2685772617415</v>
      </c>
      <c r="AC108" s="196">
        <v>7844.3531379597189</v>
      </c>
    </row>
    <row r="109" spans="1:29" x14ac:dyDescent="0.2">
      <c r="A109" s="159" t="s">
        <v>60</v>
      </c>
      <c r="B109" s="136"/>
      <c r="C109" s="195">
        <v>4601.1329866270416</v>
      </c>
      <c r="D109" s="195">
        <v>4966.4582638358315</v>
      </c>
      <c r="E109" s="195">
        <v>7566.4957131112242</v>
      </c>
      <c r="F109" s="232">
        <v>5711.3623211913655</v>
      </c>
      <c r="G109" s="195">
        <v>8705.4702854098505</v>
      </c>
      <c r="H109" s="195">
        <v>8806.5480507340981</v>
      </c>
      <c r="I109" s="195">
        <v>8604.3925200856029</v>
      </c>
      <c r="J109" s="195">
        <v>11743.597951256374</v>
      </c>
      <c r="K109" s="195">
        <v>11328.869759285828</v>
      </c>
      <c r="L109" s="195">
        <v>12158.326143226919</v>
      </c>
      <c r="M109" s="195">
        <v>8962.5474612419785</v>
      </c>
      <c r="N109" s="195">
        <v>8862.9598662207354</v>
      </c>
      <c r="O109" s="195">
        <v>9979.4899149490775</v>
      </c>
      <c r="P109" s="195">
        <v>9716.3719282924576</v>
      </c>
      <c r="Q109" s="195">
        <v>10242.607901605696</v>
      </c>
      <c r="R109" s="195">
        <v>9875.8797184900832</v>
      </c>
      <c r="S109" s="195">
        <v>8823.5566946827439</v>
      </c>
      <c r="T109" s="195">
        <v>8660.5503811046547</v>
      </c>
      <c r="U109" s="195">
        <v>8826.4138607388031</v>
      </c>
      <c r="V109" s="195">
        <v>8983.7058422047721</v>
      </c>
      <c r="W109" s="195">
        <v>9468.8263636328284</v>
      </c>
      <c r="X109" s="195">
        <v>8072.0078832577492</v>
      </c>
      <c r="Y109" s="195">
        <v>7657.2004727580888</v>
      </c>
      <c r="Z109" s="195">
        <v>7565.0533123567529</v>
      </c>
      <c r="AA109" s="195">
        <v>7246.3700267899139</v>
      </c>
      <c r="AB109" s="96">
        <v>6935.4748573316865</v>
      </c>
      <c r="AC109" s="196">
        <v>7478.8083598465219</v>
      </c>
    </row>
    <row r="110" spans="1:29" x14ac:dyDescent="0.2">
      <c r="A110" s="159" t="s">
        <v>62</v>
      </c>
      <c r="B110" s="136"/>
      <c r="C110" s="195">
        <v>4823.5512630014855</v>
      </c>
      <c r="D110" s="195">
        <v>4081.9226790090688</v>
      </c>
      <c r="E110" s="195">
        <v>6415.6846624646023</v>
      </c>
      <c r="F110" s="232">
        <v>5107.0528681583855</v>
      </c>
      <c r="G110" s="195">
        <v>7635.3279815087999</v>
      </c>
      <c r="H110" s="195">
        <v>7692.5413785878918</v>
      </c>
      <c r="I110" s="195">
        <v>7578.114584429708</v>
      </c>
      <c r="J110" s="195">
        <v>11130.885022438679</v>
      </c>
      <c r="K110" s="195">
        <v>10239.76831925182</v>
      </c>
      <c r="L110" s="195">
        <v>12022.001725625538</v>
      </c>
      <c r="M110" s="195">
        <v>8984.0568482866129</v>
      </c>
      <c r="N110" s="195">
        <v>8361.1204013377937</v>
      </c>
      <c r="O110" s="195">
        <v>9666.351094669084</v>
      </c>
      <c r="P110" s="195">
        <v>9562.7926157727488</v>
      </c>
      <c r="Q110" s="195">
        <v>9769.9095735654191</v>
      </c>
      <c r="R110" s="195">
        <v>8922.1449136276387</v>
      </c>
      <c r="S110" s="195">
        <v>8466.9017303920937</v>
      </c>
      <c r="T110" s="195">
        <v>8247.9760424333163</v>
      </c>
      <c r="U110" s="195">
        <v>8488.8422429070379</v>
      </c>
      <c r="V110" s="195">
        <v>8663.8869058359287</v>
      </c>
      <c r="W110" s="195">
        <v>8916.9457555121098</v>
      </c>
      <c r="X110" s="195">
        <v>4752.0624230027961</v>
      </c>
      <c r="Y110" s="195">
        <v>4309.5308693891811</v>
      </c>
      <c r="Z110" s="195">
        <v>4202.9592634853161</v>
      </c>
      <c r="AA110" s="195">
        <v>4930.1279658672629</v>
      </c>
      <c r="AB110" s="96">
        <v>5026.5451856456875</v>
      </c>
      <c r="AC110" s="196">
        <v>5090.7384857915022</v>
      </c>
    </row>
    <row r="111" spans="1:29" x14ac:dyDescent="0.2">
      <c r="A111" s="159" t="s">
        <v>61</v>
      </c>
      <c r="B111" s="160"/>
      <c r="C111" s="195">
        <v>4405.6463595839523</v>
      </c>
      <c r="D111" s="195">
        <v>4137.0293449838055</v>
      </c>
      <c r="E111" s="195">
        <v>6210.1945738558506</v>
      </c>
      <c r="F111" s="232">
        <v>4917.6234261412028</v>
      </c>
      <c r="G111" s="195">
        <v>7703.6843374897144</v>
      </c>
      <c r="H111" s="195">
        <v>7671.2356363519166</v>
      </c>
      <c r="I111" s="195">
        <v>7736.1330386275122</v>
      </c>
      <c r="J111" s="195">
        <v>12031.544036438858</v>
      </c>
      <c r="K111" s="195">
        <v>10675.253732929486</v>
      </c>
      <c r="L111" s="195">
        <v>13387.834339948229</v>
      </c>
      <c r="M111" s="195">
        <v>9133.4940081676377</v>
      </c>
      <c r="N111" s="195">
        <v>8444.8996655518386</v>
      </c>
      <c r="O111" s="195">
        <v>10304.540670267217</v>
      </c>
      <c r="P111" s="195">
        <v>10051.136501467628</v>
      </c>
      <c r="Q111" s="195">
        <v>10557.944839066806</v>
      </c>
      <c r="R111" s="195">
        <v>8859.165067178501</v>
      </c>
      <c r="S111" s="195">
        <v>8285.0068752092375</v>
      </c>
      <c r="T111" s="195">
        <v>8743.0229508751454</v>
      </c>
      <c r="U111" s="195">
        <v>8118.7522582199208</v>
      </c>
      <c r="V111" s="195">
        <v>7993.2454165326462</v>
      </c>
      <c r="W111" s="195">
        <v>9107.0382776291644</v>
      </c>
      <c r="X111" s="195">
        <v>8028.6619946545525</v>
      </c>
      <c r="Y111" s="195">
        <v>7640.1556602371238</v>
      </c>
      <c r="Z111" s="195">
        <v>7538.2176904359594</v>
      </c>
      <c r="AA111" s="195">
        <v>7183.418686998928</v>
      </c>
      <c r="AB111" s="96">
        <v>6847.1797973286411</v>
      </c>
      <c r="AC111" s="196">
        <v>7379.6607244406441</v>
      </c>
    </row>
    <row r="112" spans="1:29" x14ac:dyDescent="0.2">
      <c r="A112" s="187" t="s">
        <v>59</v>
      </c>
      <c r="B112" s="136"/>
      <c r="C112" s="195">
        <v>4169.762258543833</v>
      </c>
      <c r="D112" s="195">
        <v>3929.0727329466586</v>
      </c>
      <c r="E112" s="195">
        <v>5858.4674209502946</v>
      </c>
      <c r="F112" s="232">
        <v>4652.4341374802616</v>
      </c>
      <c r="G112" s="195">
        <v>7071.2414751799843</v>
      </c>
      <c r="H112" s="195">
        <v>7037.8974681300278</v>
      </c>
      <c r="I112" s="195">
        <v>7104.5854822299407</v>
      </c>
      <c r="J112" s="195">
        <v>11049.592102156959</v>
      </c>
      <c r="K112" s="195">
        <v>9804.1022371008039</v>
      </c>
      <c r="L112" s="195">
        <v>12295.081967213115</v>
      </c>
      <c r="M112" s="195">
        <v>8320.565422393096</v>
      </c>
      <c r="N112" s="195">
        <v>7775.9197324414708</v>
      </c>
      <c r="O112" s="195">
        <v>10278.608583223471</v>
      </c>
      <c r="P112" s="195">
        <v>9999.3935424398987</v>
      </c>
      <c r="Q112" s="195">
        <v>10557.823624007046</v>
      </c>
      <c r="R112" s="195">
        <v>8820.1775431861806</v>
      </c>
      <c r="S112" s="195">
        <v>7824.1038578468906</v>
      </c>
      <c r="T112" s="195">
        <v>8248.1367746956676</v>
      </c>
      <c r="U112" s="195">
        <v>7880.3186455842106</v>
      </c>
      <c r="V112" s="195">
        <v>7343.8561532607919</v>
      </c>
      <c r="W112" s="195">
        <v>8627.5170916357874</v>
      </c>
      <c r="X112" s="195">
        <v>7448.4017019990442</v>
      </c>
      <c r="Y112" s="195">
        <v>7071.2194384531185</v>
      </c>
      <c r="Z112" s="195">
        <v>6998.9802607626125</v>
      </c>
      <c r="AA112" s="195">
        <v>6679.0177918153413</v>
      </c>
      <c r="AB112" s="96">
        <v>6374.4285843332218</v>
      </c>
      <c r="AC112" s="196">
        <v>6873.7645159994863</v>
      </c>
    </row>
    <row r="113" spans="1:29" ht="12" thickBot="1" x14ac:dyDescent="0.25">
      <c r="A113" s="159" t="s">
        <v>63</v>
      </c>
      <c r="C113" s="197">
        <v>4278.1079742446755</v>
      </c>
      <c r="D113" s="197">
        <v>4035.6056774526792</v>
      </c>
      <c r="E113" s="197">
        <v>6060.7407117409857</v>
      </c>
      <c r="F113" s="233">
        <v>4791.4847878127803</v>
      </c>
      <c r="G113" s="195">
        <v>7242.277718814461</v>
      </c>
      <c r="H113" s="195">
        <v>7225.2493996680059</v>
      </c>
      <c r="I113" s="195">
        <v>7259.306037960916</v>
      </c>
      <c r="J113" s="195">
        <v>11369.073391168702</v>
      </c>
      <c r="K113" s="195">
        <v>10011.658430309793</v>
      </c>
      <c r="L113" s="195">
        <v>12726.488352027611</v>
      </c>
      <c r="M113" s="195">
        <v>8765.2904101990243</v>
      </c>
      <c r="N113" s="195">
        <v>8403.0100334448143</v>
      </c>
      <c r="O113" s="195">
        <v>11343.557360450726</v>
      </c>
      <c r="P113" s="195">
        <v>10876.735479384484</v>
      </c>
      <c r="Q113" s="195">
        <v>11810.379241516968</v>
      </c>
      <c r="R113" s="195">
        <v>9659.908829174663</v>
      </c>
      <c r="S113" s="195">
        <v>8100.4664848126858</v>
      </c>
      <c r="T113" s="195">
        <v>8575.945993959851</v>
      </c>
      <c r="U113" s="195">
        <v>8138.4009222140021</v>
      </c>
      <c r="V113" s="195">
        <v>7587.0525382642054</v>
      </c>
      <c r="W113" s="195">
        <v>9128.6810223131033</v>
      </c>
      <c r="X113" s="195">
        <v>7829.9087351114531</v>
      </c>
      <c r="Y113" s="195">
        <v>7416.4236104006177</v>
      </c>
      <c r="Z113" s="195">
        <v>7345.788654801685</v>
      </c>
      <c r="AA113" s="195">
        <v>6991.6608277132273</v>
      </c>
      <c r="AB113" s="225">
        <v>6650.7093969357702</v>
      </c>
      <c r="AC113" s="196">
        <v>7207.28720576666</v>
      </c>
    </row>
    <row r="114" spans="1:29" x14ac:dyDescent="0.2">
      <c r="A114" s="159"/>
      <c r="C114" s="195"/>
      <c r="D114" s="195"/>
      <c r="E114" s="195"/>
      <c r="F114" s="195"/>
      <c r="G114" s="195"/>
      <c r="H114" s="195"/>
      <c r="I114" s="195"/>
      <c r="J114" s="195"/>
      <c r="K114" s="195"/>
      <c r="L114" s="195"/>
      <c r="M114" s="195"/>
      <c r="N114" s="195"/>
      <c r="O114" s="195"/>
      <c r="P114" s="195"/>
      <c r="Q114" s="195"/>
      <c r="R114" s="195"/>
      <c r="S114" s="195"/>
      <c r="T114" s="195"/>
      <c r="U114" s="195"/>
      <c r="V114" s="195"/>
      <c r="W114" s="195"/>
      <c r="X114" s="195"/>
      <c r="Y114" s="195"/>
      <c r="Z114" s="195"/>
      <c r="AA114" s="195"/>
      <c r="AB114" s="225"/>
      <c r="AC114" s="196"/>
    </row>
    <row r="115" spans="1:29" x14ac:dyDescent="0.2">
      <c r="A115" s="159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  <c r="AA115" s="195"/>
      <c r="AB115" s="225"/>
      <c r="AC115" s="196"/>
    </row>
    <row r="116" spans="1:29" x14ac:dyDescent="0.2">
      <c r="A116" s="159"/>
      <c r="C116" s="195"/>
      <c r="D116" s="195"/>
      <c r="E116" s="195"/>
      <c r="F116" s="195"/>
      <c r="G116" s="195"/>
      <c r="H116" s="195"/>
      <c r="I116" s="195"/>
      <c r="J116" s="195"/>
      <c r="K116" s="195"/>
      <c r="L116" s="195"/>
      <c r="M116" s="195"/>
      <c r="N116" s="195"/>
      <c r="O116" s="195"/>
      <c r="P116" s="195"/>
      <c r="Q116" s="195"/>
      <c r="R116" s="195"/>
      <c r="S116" s="195"/>
      <c r="T116" s="195"/>
      <c r="U116" s="195"/>
      <c r="V116" s="195"/>
      <c r="W116" s="195"/>
      <c r="X116" s="195"/>
      <c r="Y116" s="195"/>
      <c r="Z116" s="195"/>
      <c r="AA116" s="195"/>
      <c r="AB116" s="225"/>
      <c r="AC116" s="196"/>
    </row>
    <row r="117" spans="1:29" x14ac:dyDescent="0.2">
      <c r="A117" s="159"/>
      <c r="C117" s="195"/>
      <c r="D117" s="195"/>
      <c r="E117" s="195"/>
      <c r="F117" s="195"/>
      <c r="G117" s="195"/>
      <c r="H117" s="195"/>
      <c r="I117" s="195"/>
      <c r="J117" s="195"/>
      <c r="K117" s="195"/>
      <c r="L117" s="195"/>
      <c r="M117" s="1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95"/>
      <c r="AB117" s="225"/>
      <c r="AC117" s="196"/>
    </row>
    <row r="118" spans="1:29" x14ac:dyDescent="0.2">
      <c r="A118" s="159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225"/>
      <c r="AC118" s="196"/>
    </row>
    <row r="119" spans="1:29" x14ac:dyDescent="0.2">
      <c r="A119" s="159"/>
      <c r="C119" s="195"/>
      <c r="D119" s="195"/>
      <c r="E119" s="195"/>
      <c r="F119" s="195"/>
      <c r="G119" s="195"/>
      <c r="H119" s="195"/>
      <c r="I119" s="195"/>
      <c r="J119" s="195"/>
      <c r="K119" s="195"/>
      <c r="L119" s="195"/>
      <c r="M119" s="195"/>
      <c r="N119" s="195"/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225"/>
      <c r="AC119" s="196"/>
    </row>
    <row r="120" spans="1:29" x14ac:dyDescent="0.2">
      <c r="A120" s="159"/>
      <c r="C120" s="195"/>
      <c r="D120" s="195"/>
      <c r="E120" s="195"/>
      <c r="F120" s="195"/>
      <c r="G120" s="195"/>
      <c r="H120" s="195"/>
      <c r="I120" s="195"/>
      <c r="J120" s="195"/>
      <c r="K120" s="195"/>
      <c r="L120" s="195"/>
      <c r="M120" s="195"/>
      <c r="N120" s="195"/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225"/>
      <c r="AC120" s="196"/>
    </row>
    <row r="121" spans="1:29" x14ac:dyDescent="0.2">
      <c r="A121" s="159"/>
      <c r="C121" s="195"/>
      <c r="D121" s="195"/>
      <c r="E121" s="195"/>
      <c r="F121" s="195"/>
      <c r="G121" s="195"/>
      <c r="H121" s="195"/>
      <c r="I121" s="195"/>
      <c r="J121" s="195"/>
      <c r="K121" s="195"/>
      <c r="L121" s="195"/>
      <c r="M121" s="195"/>
      <c r="N121" s="195"/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225"/>
      <c r="AC121" s="196"/>
    </row>
    <row r="122" spans="1:29" x14ac:dyDescent="0.2">
      <c r="A122" s="159"/>
      <c r="C122" s="195"/>
      <c r="D122" s="195"/>
      <c r="E122" s="195"/>
      <c r="F122" s="195"/>
      <c r="G122" s="195"/>
      <c r="H122" s="195"/>
      <c r="I122" s="195"/>
      <c r="J122" s="195"/>
      <c r="K122" s="195"/>
      <c r="L122" s="195"/>
      <c r="M122" s="195"/>
      <c r="N122" s="195"/>
      <c r="O122" s="195"/>
      <c r="P122" s="195"/>
      <c r="Q122" s="195"/>
      <c r="R122" s="195"/>
      <c r="S122" s="195"/>
      <c r="T122" s="195"/>
      <c r="U122" s="195"/>
      <c r="V122" s="195"/>
      <c r="W122" s="195"/>
      <c r="X122" s="195"/>
      <c r="Y122" s="195"/>
      <c r="Z122" s="195"/>
      <c r="AA122" s="195"/>
      <c r="AB122" s="225"/>
      <c r="AC122" s="196"/>
    </row>
    <row r="123" spans="1:29" ht="12" thickBot="1" x14ac:dyDescent="0.25">
      <c r="A123" s="164"/>
      <c r="B123" s="136"/>
      <c r="C123" s="197"/>
      <c r="D123" s="197"/>
      <c r="E123" s="197"/>
      <c r="F123" s="195"/>
      <c r="G123" s="195"/>
      <c r="H123" s="195"/>
      <c r="I123" s="195"/>
      <c r="J123" s="195"/>
      <c r="K123" s="195"/>
      <c r="L123" s="195"/>
      <c r="M123" s="195"/>
      <c r="N123" s="195"/>
      <c r="O123" s="195"/>
      <c r="P123" s="195"/>
      <c r="Q123" s="195"/>
      <c r="R123" s="195"/>
      <c r="S123" s="195"/>
      <c r="T123" s="195"/>
      <c r="U123" s="195"/>
      <c r="V123" s="195"/>
      <c r="W123" s="197"/>
      <c r="X123" s="197"/>
      <c r="Y123" s="197"/>
      <c r="Z123" s="197"/>
      <c r="AA123" s="197"/>
      <c r="AB123" s="226"/>
      <c r="AC123" s="198"/>
    </row>
  </sheetData>
  <pageMargins left="0.25" right="0.25" top="1" bottom="0.25" header="0.5" footer="0.5"/>
  <pageSetup scale="69" orientation="landscape" r:id="rId1"/>
  <headerFooter alignWithMargins="0">
    <oddHeader xml:space="preserve">&amp;C&amp;"Times New Roman,Bold"&amp;12WEST POWER DESK PRICE REPORT
Off-Peak Prices 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W52"/>
  <sheetViews>
    <sheetView showGridLines="0" tabSelected="1" workbookViewId="0">
      <selection activeCell="A19" sqref="A19"/>
    </sheetView>
  </sheetViews>
  <sheetFormatPr defaultRowHeight="11.25" x14ac:dyDescent="0.2"/>
  <cols>
    <col min="1" max="1" width="35" style="253" customWidth="1"/>
    <col min="2" max="9" width="9.140625" style="237"/>
    <col min="10" max="28" width="0" style="237" hidden="1" customWidth="1"/>
    <col min="29" max="29" width="16.85546875" style="237" hidden="1" customWidth="1"/>
    <col min="30" max="32" width="0" style="237" hidden="1" customWidth="1"/>
    <col min="33" max="33" width="23.42578125" style="237" customWidth="1"/>
    <col min="34" max="75" width="9.140625" style="237"/>
    <col min="76" max="16384" width="9.140625" style="126"/>
  </cols>
  <sheetData>
    <row r="1" spans="1:60" ht="15.75" x14ac:dyDescent="0.25">
      <c r="A1" s="236">
        <f ca="1">+#REF!</f>
        <v>37186</v>
      </c>
    </row>
    <row r="3" spans="1:60" ht="15.75" thickBot="1" x14ac:dyDescent="0.3">
      <c r="A3" s="238" t="str">
        <f ca="1">+#REF!</f>
        <v>West Daily Peak Prices</v>
      </c>
      <c r="B3" s="239">
        <f ca="1">+#REF!</f>
        <v>37187</v>
      </c>
      <c r="C3" s="239">
        <f ca="1">+#REF!</f>
        <v>37188</v>
      </c>
      <c r="D3" s="239">
        <f ca="1">+#REF!</f>
        <v>37189</v>
      </c>
      <c r="E3" s="239">
        <f ca="1">+#REF!</f>
        <v>37190</v>
      </c>
      <c r="F3" s="239">
        <f ca="1">+#REF!</f>
        <v>37191</v>
      </c>
      <c r="G3" s="239">
        <f ca="1">+#REF!</f>
        <v>37193</v>
      </c>
      <c r="H3" s="239">
        <f ca="1">+#REF!</f>
        <v>37194</v>
      </c>
      <c r="I3" s="239">
        <f ca="1">+#REF!</f>
        <v>37195</v>
      </c>
      <c r="J3" s="239">
        <f ca="1">+#REF!</f>
        <v>37196</v>
      </c>
      <c r="K3" s="239">
        <f ca="1">+#REF!</f>
        <v>37197</v>
      </c>
      <c r="L3" s="239">
        <f ca="1">+#REF!</f>
        <v>37198</v>
      </c>
      <c r="M3" s="239">
        <f ca="1">+#REF!</f>
        <v>37200</v>
      </c>
      <c r="N3" s="239">
        <f ca="1">+#REF!</f>
        <v>37201</v>
      </c>
      <c r="O3" s="239">
        <f ca="1">+#REF!</f>
        <v>37202</v>
      </c>
      <c r="P3" s="239">
        <f ca="1">+#REF!</f>
        <v>37203</v>
      </c>
      <c r="Q3" s="239">
        <f ca="1">+#REF!</f>
        <v>37204</v>
      </c>
      <c r="R3" s="239">
        <f ca="1">+#REF!</f>
        <v>37205</v>
      </c>
      <c r="S3" s="239">
        <f ca="1">+#REF!</f>
        <v>37207</v>
      </c>
      <c r="T3" s="239">
        <f ca="1">+#REF!</f>
        <v>37208</v>
      </c>
      <c r="U3" s="239">
        <f ca="1">+#REF!</f>
        <v>37209</v>
      </c>
      <c r="V3" s="239">
        <f ca="1">+#REF!</f>
        <v>37210</v>
      </c>
      <c r="W3" s="239">
        <f ca="1">+#REF!</f>
        <v>37211</v>
      </c>
      <c r="X3" s="239">
        <f ca="1">+#REF!</f>
        <v>37212</v>
      </c>
      <c r="Y3" s="239">
        <f ca="1">+#REF!</f>
        <v>37214</v>
      </c>
      <c r="Z3" s="239">
        <f ca="1">+#REF!</f>
        <v>37215</v>
      </c>
      <c r="AA3" s="239">
        <f ca="1">+#REF!</f>
        <v>37216</v>
      </c>
      <c r="AB3" s="239">
        <f ca="1">+#REF!</f>
        <v>37218</v>
      </c>
      <c r="AC3" s="239"/>
      <c r="AD3" s="239">
        <f ca="1">+#REF!</f>
        <v>0</v>
      </c>
      <c r="AE3" s="239">
        <f ca="1">+#REF!</f>
        <v>0</v>
      </c>
      <c r="AF3" s="239">
        <f ca="1">+#REF!</f>
        <v>0</v>
      </c>
      <c r="AG3" s="239" t="str">
        <f ca="1">+#REF!</f>
        <v>Total Avg Peak</v>
      </c>
      <c r="AH3" s="240"/>
      <c r="AI3" s="240"/>
      <c r="AJ3" s="240"/>
      <c r="AK3" s="240"/>
      <c r="AL3" s="240"/>
      <c r="AM3" s="240"/>
      <c r="AN3" s="240"/>
      <c r="AO3" s="240"/>
      <c r="AP3" s="240"/>
      <c r="AQ3" s="240"/>
      <c r="AR3" s="240"/>
      <c r="AS3" s="240"/>
      <c r="AT3" s="240"/>
      <c r="AU3" s="240"/>
      <c r="AV3" s="240"/>
      <c r="AW3" s="240"/>
      <c r="AX3" s="240"/>
      <c r="AY3" s="240"/>
      <c r="AZ3" s="240"/>
      <c r="BA3" s="240"/>
      <c r="BB3" s="240"/>
      <c r="BC3" s="240"/>
      <c r="BD3" s="240"/>
      <c r="BE3" s="240"/>
      <c r="BF3" s="240"/>
      <c r="BG3" s="240"/>
      <c r="BH3" s="240"/>
    </row>
    <row r="4" spans="1:60" x14ac:dyDescent="0.2">
      <c r="A4" s="241" t="str">
        <f ca="1">+#REF!</f>
        <v>MID-COLUMBIA</v>
      </c>
      <c r="B4" s="242">
        <f ca="1">+#REF!</f>
        <v>28.3</v>
      </c>
      <c r="C4" s="243">
        <f ca="1">+#REF!</f>
        <v>28.3</v>
      </c>
      <c r="D4" s="243">
        <f ca="1">+#REF!</f>
        <v>28.3</v>
      </c>
      <c r="E4" s="243">
        <f ca="1">+#REF!</f>
        <v>27.5</v>
      </c>
      <c r="F4" s="243">
        <f ca="1">+#REF!</f>
        <v>27.5</v>
      </c>
      <c r="G4" s="243">
        <f ca="1">+#REF!</f>
        <v>27.5</v>
      </c>
      <c r="H4" s="243">
        <f ca="1">+#REF!</f>
        <v>27.5</v>
      </c>
      <c r="I4" s="243">
        <f ca="1">+#REF!</f>
        <v>27.5</v>
      </c>
      <c r="J4" s="243">
        <f ca="1">+#REF!</f>
        <v>29</v>
      </c>
      <c r="K4" s="243">
        <f ca="1">+#REF!</f>
        <v>29</v>
      </c>
      <c r="L4" s="243">
        <f ca="1">+#REF!</f>
        <v>29</v>
      </c>
      <c r="M4" s="243">
        <f ca="1">+#REF!</f>
        <v>29</v>
      </c>
      <c r="N4" s="243">
        <f ca="1">+#REF!</f>
        <v>29</v>
      </c>
      <c r="O4" s="243">
        <f ca="1">+#REF!</f>
        <v>29</v>
      </c>
      <c r="P4" s="243">
        <f ca="1">+#REF!</f>
        <v>29</v>
      </c>
      <c r="Q4" s="243">
        <f ca="1">+#REF!</f>
        <v>29</v>
      </c>
      <c r="R4" s="243">
        <f ca="1">+#REF!</f>
        <v>29</v>
      </c>
      <c r="S4" s="243">
        <f ca="1">+#REF!</f>
        <v>29</v>
      </c>
      <c r="T4" s="243">
        <f ca="1">+#REF!</f>
        <v>29</v>
      </c>
      <c r="U4" s="243">
        <f ca="1">+#REF!</f>
        <v>29</v>
      </c>
      <c r="V4" s="243">
        <f ca="1">+#REF!</f>
        <v>29</v>
      </c>
      <c r="W4" s="243">
        <f ca="1">+#REF!</f>
        <v>29</v>
      </c>
      <c r="X4" s="243">
        <f ca="1">+#REF!</f>
        <v>29</v>
      </c>
      <c r="Y4" s="243">
        <f ca="1">+#REF!</f>
        <v>29</v>
      </c>
      <c r="Z4" s="243">
        <f ca="1">+#REF!</f>
        <v>29</v>
      </c>
      <c r="AA4" s="243">
        <f ca="1">+#REF!</f>
        <v>29</v>
      </c>
      <c r="AB4" s="243">
        <f ca="1">+#REF!</f>
        <v>29</v>
      </c>
      <c r="AC4" s="243"/>
      <c r="AD4" s="243">
        <f ca="1">+#REF!</f>
        <v>0</v>
      </c>
      <c r="AE4" s="243">
        <f ca="1">+#REF!</f>
        <v>0</v>
      </c>
      <c r="AF4" s="243">
        <f ca="1">+#REF!</f>
        <v>0</v>
      </c>
      <c r="AG4" s="244">
        <f ca="1">+#REF!</f>
        <v>27.8</v>
      </c>
    </row>
    <row r="5" spans="1:60" x14ac:dyDescent="0.2">
      <c r="A5" s="245" t="str">
        <f ca="1">+#REF!</f>
        <v>COB</v>
      </c>
      <c r="B5" s="246">
        <f ca="1">+#REF!</f>
        <v>28.25</v>
      </c>
      <c r="C5" s="247">
        <f ca="1">+#REF!</f>
        <v>28.25</v>
      </c>
      <c r="D5" s="247">
        <f ca="1">+#REF!</f>
        <v>28.25</v>
      </c>
      <c r="E5" s="247">
        <f ca="1">+#REF!</f>
        <v>28</v>
      </c>
      <c r="F5" s="247">
        <f ca="1">+#REF!</f>
        <v>28</v>
      </c>
      <c r="G5" s="247">
        <f ca="1">+#REF!</f>
        <v>28</v>
      </c>
      <c r="H5" s="247">
        <f ca="1">+#REF!</f>
        <v>28</v>
      </c>
      <c r="I5" s="247">
        <f ca="1">+#REF!</f>
        <v>28</v>
      </c>
      <c r="J5" s="247">
        <f ca="1">+#REF!</f>
        <v>29.75</v>
      </c>
      <c r="K5" s="247">
        <f ca="1">+#REF!</f>
        <v>29.75</v>
      </c>
      <c r="L5" s="247">
        <f ca="1">+#REF!</f>
        <v>29.75</v>
      </c>
      <c r="M5" s="247">
        <f ca="1">+#REF!</f>
        <v>29.75</v>
      </c>
      <c r="N5" s="247">
        <f ca="1">+#REF!</f>
        <v>29.75</v>
      </c>
      <c r="O5" s="247">
        <f ca="1">+#REF!</f>
        <v>29.75</v>
      </c>
      <c r="P5" s="247">
        <f ca="1">+#REF!</f>
        <v>29.75</v>
      </c>
      <c r="Q5" s="247">
        <f ca="1">+#REF!</f>
        <v>29.75</v>
      </c>
      <c r="R5" s="247">
        <f ca="1">+#REF!</f>
        <v>29.75</v>
      </c>
      <c r="S5" s="247">
        <f ca="1">+#REF!</f>
        <v>29.75</v>
      </c>
      <c r="T5" s="247">
        <f ca="1">+#REF!</f>
        <v>29.75</v>
      </c>
      <c r="U5" s="247">
        <f ca="1">+#REF!</f>
        <v>29.75</v>
      </c>
      <c r="V5" s="247">
        <f ca="1">+#REF!</f>
        <v>29.75</v>
      </c>
      <c r="W5" s="247">
        <f ca="1">+#REF!</f>
        <v>29.75</v>
      </c>
      <c r="X5" s="247">
        <f ca="1">+#REF!</f>
        <v>29.75</v>
      </c>
      <c r="Y5" s="247">
        <f ca="1">+#REF!</f>
        <v>29.75</v>
      </c>
      <c r="Z5" s="247">
        <f ca="1">+#REF!</f>
        <v>29.75</v>
      </c>
      <c r="AA5" s="247">
        <f ca="1">+#REF!</f>
        <v>29.75</v>
      </c>
      <c r="AB5" s="247">
        <f ca="1">+#REF!</f>
        <v>29.75</v>
      </c>
      <c r="AC5" s="247"/>
      <c r="AD5" s="247">
        <f ca="1">+#REF!</f>
        <v>0</v>
      </c>
      <c r="AE5" s="247">
        <f ca="1">+#REF!</f>
        <v>0</v>
      </c>
      <c r="AF5" s="247">
        <f ca="1">+#REF!</f>
        <v>0</v>
      </c>
      <c r="AG5" s="248">
        <f ca="1">+#REF!</f>
        <v>28.09375</v>
      </c>
    </row>
    <row r="6" spans="1:60" x14ac:dyDescent="0.2">
      <c r="A6" s="245" t="str">
        <f ca="1">+#REF!</f>
        <v>NP15</v>
      </c>
      <c r="B6" s="246">
        <f ca="1">+#REF!</f>
        <v>27.35</v>
      </c>
      <c r="C6" s="247">
        <f ca="1">+#REF!</f>
        <v>27.35</v>
      </c>
      <c r="D6" s="247">
        <f ca="1">+#REF!</f>
        <v>27.35</v>
      </c>
      <c r="E6" s="247">
        <f ca="1">+#REF!</f>
        <v>27.75</v>
      </c>
      <c r="F6" s="247">
        <f ca="1">+#REF!</f>
        <v>27.75</v>
      </c>
      <c r="G6" s="247">
        <f ca="1">+#REF!</f>
        <v>27.75</v>
      </c>
      <c r="H6" s="247">
        <f ca="1">+#REF!</f>
        <v>27.75</v>
      </c>
      <c r="I6" s="247">
        <f ca="1">+#REF!</f>
        <v>27.75</v>
      </c>
      <c r="J6" s="247">
        <f ca="1">+#REF!</f>
        <v>29.75</v>
      </c>
      <c r="K6" s="247">
        <f ca="1">+#REF!</f>
        <v>29.75</v>
      </c>
      <c r="L6" s="247">
        <f ca="1">+#REF!</f>
        <v>29.75</v>
      </c>
      <c r="M6" s="247">
        <f ca="1">+#REF!</f>
        <v>29.75</v>
      </c>
      <c r="N6" s="247">
        <f ca="1">+#REF!</f>
        <v>29.75</v>
      </c>
      <c r="O6" s="247">
        <f ca="1">+#REF!</f>
        <v>29.75</v>
      </c>
      <c r="P6" s="247">
        <f ca="1">+#REF!</f>
        <v>29.75</v>
      </c>
      <c r="Q6" s="247">
        <f ca="1">+#REF!</f>
        <v>29.75</v>
      </c>
      <c r="R6" s="247">
        <f ca="1">+#REF!</f>
        <v>29.75</v>
      </c>
      <c r="S6" s="247">
        <f ca="1">+#REF!</f>
        <v>29.75</v>
      </c>
      <c r="T6" s="247">
        <f ca="1">+#REF!</f>
        <v>29.75</v>
      </c>
      <c r="U6" s="247">
        <f ca="1">+#REF!</f>
        <v>29.75</v>
      </c>
      <c r="V6" s="247">
        <f ca="1">+#REF!</f>
        <v>29.75</v>
      </c>
      <c r="W6" s="247">
        <f ca="1">+#REF!</f>
        <v>29.75</v>
      </c>
      <c r="X6" s="247">
        <f ca="1">+#REF!</f>
        <v>29.75</v>
      </c>
      <c r="Y6" s="247">
        <f ca="1">+#REF!</f>
        <v>29.75</v>
      </c>
      <c r="Z6" s="247">
        <f ca="1">+#REF!</f>
        <v>29.75</v>
      </c>
      <c r="AA6" s="247">
        <f ca="1">+#REF!</f>
        <v>29.75</v>
      </c>
      <c r="AB6" s="247">
        <f ca="1">+#REF!</f>
        <v>29.75</v>
      </c>
      <c r="AC6" s="247"/>
      <c r="AD6" s="247">
        <f ca="1">+#REF!</f>
        <v>0</v>
      </c>
      <c r="AE6" s="247">
        <f ca="1">+#REF!</f>
        <v>0</v>
      </c>
      <c r="AF6" s="247">
        <f ca="1">+#REF!</f>
        <v>0</v>
      </c>
      <c r="AG6" s="248">
        <f ca="1">+#REF!</f>
        <v>27.6</v>
      </c>
    </row>
    <row r="7" spans="1:60" x14ac:dyDescent="0.2">
      <c r="A7" s="245" t="str">
        <f ca="1">+#REF!</f>
        <v>ZP26</v>
      </c>
      <c r="B7" s="246">
        <f ca="1">+#REF!</f>
        <v>27.35</v>
      </c>
      <c r="C7" s="247">
        <f ca="1">+#REF!</f>
        <v>27.35</v>
      </c>
      <c r="D7" s="247">
        <f ca="1">+#REF!</f>
        <v>27.35</v>
      </c>
      <c r="E7" s="247">
        <f ca="1">+#REF!</f>
        <v>27.188000000000002</v>
      </c>
      <c r="F7" s="247">
        <f ca="1">+#REF!</f>
        <v>25.5</v>
      </c>
      <c r="G7" s="247">
        <f ca="1">+#REF!</f>
        <v>27.1875</v>
      </c>
      <c r="H7" s="247">
        <f ca="1">+#REF!</f>
        <v>27.1875</v>
      </c>
      <c r="I7" s="247">
        <f ca="1">+#REF!</f>
        <v>27.1875</v>
      </c>
      <c r="J7" s="247">
        <f ca="1">+#REF!</f>
        <v>24.9</v>
      </c>
      <c r="K7" s="247">
        <f ca="1">+#REF!</f>
        <v>24.9</v>
      </c>
      <c r="L7" s="247">
        <f ca="1">+#REF!</f>
        <v>24.899999618530298</v>
      </c>
      <c r="M7" s="247">
        <f ca="1">+#REF!</f>
        <v>20.174999237060501</v>
      </c>
      <c r="N7" s="247">
        <f ca="1">+#REF!</f>
        <v>20.174999237060501</v>
      </c>
      <c r="O7" s="247">
        <f ca="1">+#REF!</f>
        <v>20.174999237060501</v>
      </c>
      <c r="P7" s="247">
        <f ca="1">+#REF!</f>
        <v>20.174999237060501</v>
      </c>
      <c r="Q7" s="247">
        <f ca="1">+#REF!</f>
        <v>20.174999237060501</v>
      </c>
      <c r="R7" s="247">
        <f ca="1">+#REF!</f>
        <v>26</v>
      </c>
      <c r="S7" s="247">
        <f ca="1">+#REF!</f>
        <v>20.174999237060501</v>
      </c>
      <c r="T7" s="247">
        <f ca="1">+#REF!</f>
        <v>20.174999237060501</v>
      </c>
      <c r="U7" s="247">
        <f ca="1">+#REF!</f>
        <v>20.174999237060501</v>
      </c>
      <c r="V7" s="247">
        <f ca="1">+#REF!</f>
        <v>20.174999237060501</v>
      </c>
      <c r="W7" s="247">
        <f ca="1">+#REF!</f>
        <v>20.174999237060501</v>
      </c>
      <c r="X7" s="247">
        <f ca="1">+#REF!</f>
        <v>26</v>
      </c>
      <c r="Y7" s="247">
        <f ca="1">+#REF!</f>
        <v>20.174999237060501</v>
      </c>
      <c r="Z7" s="247">
        <f ca="1">+#REF!</f>
        <v>20.174999237060501</v>
      </c>
      <c r="AA7" s="247">
        <f ca="1">+#REF!</f>
        <v>20.174999237060501</v>
      </c>
      <c r="AB7" s="247">
        <f ca="1">+#REF!</f>
        <v>20.174999237060501</v>
      </c>
      <c r="AC7" s="247"/>
      <c r="AD7" s="247">
        <f ca="1">+#REF!</f>
        <v>0</v>
      </c>
      <c r="AE7" s="247">
        <f ca="1">+#REF!</f>
        <v>0</v>
      </c>
      <c r="AF7" s="247">
        <f ca="1">+#REF!</f>
        <v>0</v>
      </c>
      <c r="AG7" s="248">
        <f ca="1">+#REF!</f>
        <v>27.0375625</v>
      </c>
    </row>
    <row r="8" spans="1:60" x14ac:dyDescent="0.2">
      <c r="A8" s="245" t="str">
        <f ca="1">+#REF!</f>
        <v>SP15</v>
      </c>
      <c r="B8" s="246">
        <f ca="1">+#REF!</f>
        <v>27.41</v>
      </c>
      <c r="C8" s="247">
        <f ca="1">+#REF!</f>
        <v>27.41</v>
      </c>
      <c r="D8" s="247">
        <f ca="1">+#REF!</f>
        <v>27.41</v>
      </c>
      <c r="E8" s="247">
        <f ca="1">+#REF!</f>
        <v>28</v>
      </c>
      <c r="F8" s="247">
        <f ca="1">+#REF!</f>
        <v>28</v>
      </c>
      <c r="G8" s="247">
        <f ca="1">+#REF!</f>
        <v>28</v>
      </c>
      <c r="H8" s="247">
        <f ca="1">+#REF!</f>
        <v>28</v>
      </c>
      <c r="I8" s="247">
        <f ca="1">+#REF!</f>
        <v>28</v>
      </c>
      <c r="J8" s="247">
        <f ca="1">+#REF!</f>
        <v>29</v>
      </c>
      <c r="K8" s="247">
        <f ca="1">+#REF!</f>
        <v>29</v>
      </c>
      <c r="L8" s="247">
        <f ca="1">+#REF!</f>
        <v>29</v>
      </c>
      <c r="M8" s="247">
        <f ca="1">+#REF!</f>
        <v>29</v>
      </c>
      <c r="N8" s="247">
        <f ca="1">+#REF!</f>
        <v>29</v>
      </c>
      <c r="O8" s="247">
        <f ca="1">+#REF!</f>
        <v>29</v>
      </c>
      <c r="P8" s="247">
        <f ca="1">+#REF!</f>
        <v>29</v>
      </c>
      <c r="Q8" s="247">
        <f ca="1">+#REF!</f>
        <v>29</v>
      </c>
      <c r="R8" s="247">
        <f ca="1">+#REF!</f>
        <v>29</v>
      </c>
      <c r="S8" s="247">
        <f ca="1">+#REF!</f>
        <v>29</v>
      </c>
      <c r="T8" s="247">
        <f ca="1">+#REF!</f>
        <v>29</v>
      </c>
      <c r="U8" s="247">
        <f ca="1">+#REF!</f>
        <v>29</v>
      </c>
      <c r="V8" s="247">
        <f ca="1">+#REF!</f>
        <v>29</v>
      </c>
      <c r="W8" s="247">
        <f ca="1">+#REF!</f>
        <v>29</v>
      </c>
      <c r="X8" s="247">
        <f ca="1">+#REF!</f>
        <v>29</v>
      </c>
      <c r="Y8" s="247">
        <f ca="1">+#REF!</f>
        <v>29</v>
      </c>
      <c r="Z8" s="247">
        <f ca="1">+#REF!</f>
        <v>29</v>
      </c>
      <c r="AA8" s="247">
        <f ca="1">+#REF!</f>
        <v>29</v>
      </c>
      <c r="AB8" s="247">
        <f ca="1">+#REF!</f>
        <v>29</v>
      </c>
      <c r="AC8" s="247"/>
      <c r="AD8" s="247">
        <f ca="1">+#REF!</f>
        <v>0</v>
      </c>
      <c r="AE8" s="247">
        <f ca="1">+#REF!</f>
        <v>0</v>
      </c>
      <c r="AF8" s="247">
        <f ca="1">+#REF!</f>
        <v>0</v>
      </c>
      <c r="AG8" s="248">
        <f ca="1">+#REF!</f>
        <v>27.778750000000002</v>
      </c>
    </row>
    <row r="9" spans="1:60" x14ac:dyDescent="0.2">
      <c r="A9" s="245" t="str">
        <f ca="1">+#REF!</f>
        <v>Palo Verde</v>
      </c>
      <c r="B9" s="246">
        <f ca="1">+#REF!</f>
        <v>27</v>
      </c>
      <c r="C9" s="247">
        <f ca="1">+#REF!</f>
        <v>27</v>
      </c>
      <c r="D9" s="247">
        <f ca="1">+#REF!</f>
        <v>27</v>
      </c>
      <c r="E9" s="247">
        <f ca="1">+#REF!</f>
        <v>27.25</v>
      </c>
      <c r="F9" s="247">
        <f ca="1">+#REF!</f>
        <v>27.25</v>
      </c>
      <c r="G9" s="247">
        <f ca="1">+#REF!</f>
        <v>27.25</v>
      </c>
      <c r="H9" s="247">
        <f ca="1">+#REF!</f>
        <v>27.25</v>
      </c>
      <c r="I9" s="247">
        <f ca="1">+#REF!</f>
        <v>27.25</v>
      </c>
      <c r="J9" s="247">
        <f ca="1">+#REF!</f>
        <v>27.75</v>
      </c>
      <c r="K9" s="247">
        <f ca="1">+#REF!</f>
        <v>27.75</v>
      </c>
      <c r="L9" s="247">
        <f ca="1">+#REF!</f>
        <v>27.75</v>
      </c>
      <c r="M9" s="247">
        <f ca="1">+#REF!</f>
        <v>27.75</v>
      </c>
      <c r="N9" s="247">
        <f ca="1">+#REF!</f>
        <v>27.75</v>
      </c>
      <c r="O9" s="247">
        <f ca="1">+#REF!</f>
        <v>27.75</v>
      </c>
      <c r="P9" s="247">
        <f ca="1">+#REF!</f>
        <v>27.75</v>
      </c>
      <c r="Q9" s="247">
        <f ca="1">+#REF!</f>
        <v>27.75</v>
      </c>
      <c r="R9" s="247">
        <f ca="1">+#REF!</f>
        <v>27.75</v>
      </c>
      <c r="S9" s="247">
        <f ca="1">+#REF!</f>
        <v>27.75</v>
      </c>
      <c r="T9" s="247">
        <f ca="1">+#REF!</f>
        <v>27.75</v>
      </c>
      <c r="U9" s="247">
        <f ca="1">+#REF!</f>
        <v>27.75</v>
      </c>
      <c r="V9" s="247">
        <f ca="1">+#REF!</f>
        <v>27.75</v>
      </c>
      <c r="W9" s="247">
        <f ca="1">+#REF!</f>
        <v>27.75</v>
      </c>
      <c r="X9" s="247">
        <f ca="1">+#REF!</f>
        <v>27.75</v>
      </c>
      <c r="Y9" s="247">
        <f ca="1">+#REF!</f>
        <v>27.75</v>
      </c>
      <c r="Z9" s="247">
        <f ca="1">+#REF!</f>
        <v>27.75</v>
      </c>
      <c r="AA9" s="247">
        <f ca="1">+#REF!</f>
        <v>27.75</v>
      </c>
      <c r="AB9" s="247">
        <f ca="1">+#REF!</f>
        <v>27.75</v>
      </c>
      <c r="AC9" s="247"/>
      <c r="AD9" s="247">
        <f ca="1">+#REF!</f>
        <v>0</v>
      </c>
      <c r="AE9" s="247">
        <f ca="1">+#REF!</f>
        <v>0</v>
      </c>
      <c r="AF9" s="247">
        <f ca="1">+#REF!</f>
        <v>0</v>
      </c>
      <c r="AG9" s="248">
        <f ca="1">+#REF!</f>
        <v>27.15625</v>
      </c>
    </row>
    <row r="10" spans="1:60" ht="12" thickBot="1" x14ac:dyDescent="0.25">
      <c r="A10" s="249" t="str">
        <f ca="1">+#REF!</f>
        <v>Mead</v>
      </c>
      <c r="B10" s="250">
        <f ca="1">+#REF!</f>
        <v>28</v>
      </c>
      <c r="C10" s="251">
        <f ca="1">+#REF!</f>
        <v>28</v>
      </c>
      <c r="D10" s="251">
        <f ca="1">+#REF!</f>
        <v>28</v>
      </c>
      <c r="E10" s="251">
        <f ca="1">+#REF!</f>
        <v>28.25</v>
      </c>
      <c r="F10" s="251">
        <f ca="1">+#REF!</f>
        <v>28.25</v>
      </c>
      <c r="G10" s="251">
        <f ca="1">+#REF!</f>
        <v>28.25</v>
      </c>
      <c r="H10" s="251">
        <f ca="1">+#REF!</f>
        <v>28.25</v>
      </c>
      <c r="I10" s="251">
        <f ca="1">+#REF!</f>
        <v>28.25</v>
      </c>
      <c r="J10" s="251">
        <f ca="1">+#REF!</f>
        <v>28.75</v>
      </c>
      <c r="K10" s="251">
        <f ca="1">+#REF!</f>
        <v>28.75</v>
      </c>
      <c r="L10" s="251">
        <f ca="1">+#REF!</f>
        <v>28.75</v>
      </c>
      <c r="M10" s="251">
        <f ca="1">+#REF!</f>
        <v>28.75</v>
      </c>
      <c r="N10" s="251">
        <f ca="1">+#REF!</f>
        <v>28.75</v>
      </c>
      <c r="O10" s="251">
        <f ca="1">+#REF!</f>
        <v>28.75</v>
      </c>
      <c r="P10" s="251">
        <f ca="1">+#REF!</f>
        <v>28.75</v>
      </c>
      <c r="Q10" s="251">
        <f ca="1">+#REF!</f>
        <v>28.75</v>
      </c>
      <c r="R10" s="251">
        <f ca="1">+#REF!</f>
        <v>28.75</v>
      </c>
      <c r="S10" s="251">
        <f ca="1">+#REF!</f>
        <v>28.75</v>
      </c>
      <c r="T10" s="251">
        <f ca="1">+#REF!</f>
        <v>28.75</v>
      </c>
      <c r="U10" s="251">
        <f ca="1">+#REF!</f>
        <v>28.75</v>
      </c>
      <c r="V10" s="251">
        <f ca="1">+#REF!</f>
        <v>28.75</v>
      </c>
      <c r="W10" s="251">
        <f ca="1">+#REF!</f>
        <v>28.75</v>
      </c>
      <c r="X10" s="251">
        <f ca="1">+#REF!</f>
        <v>28.75</v>
      </c>
      <c r="Y10" s="251">
        <f ca="1">+#REF!</f>
        <v>28.75</v>
      </c>
      <c r="Z10" s="251">
        <f ca="1">+#REF!</f>
        <v>28.75</v>
      </c>
      <c r="AA10" s="251">
        <f ca="1">+#REF!</f>
        <v>28.75</v>
      </c>
      <c r="AB10" s="251">
        <f ca="1">+#REF!</f>
        <v>28.75</v>
      </c>
      <c r="AC10" s="251"/>
      <c r="AD10" s="251">
        <f ca="1">+#REF!</f>
        <v>0</v>
      </c>
      <c r="AE10" s="251">
        <f ca="1">+#REF!</f>
        <v>0</v>
      </c>
      <c r="AF10" s="251">
        <f ca="1">+#REF!</f>
        <v>0</v>
      </c>
      <c r="AG10" s="252">
        <f ca="1">+#REF!</f>
        <v>28.15625</v>
      </c>
    </row>
    <row r="11" spans="1:60" x14ac:dyDescent="0.2">
      <c r="B11" s="254"/>
      <c r="C11" s="254"/>
      <c r="D11" s="254"/>
      <c r="E11" s="254"/>
      <c r="F11" s="254"/>
      <c r="G11" s="254"/>
      <c r="H11" s="254"/>
      <c r="I11" s="254"/>
      <c r="J11" s="254"/>
      <c r="K11" s="254"/>
      <c r="L11" s="254"/>
      <c r="M11" s="254"/>
      <c r="N11" s="254"/>
      <c r="O11" s="254"/>
      <c r="P11" s="254"/>
      <c r="Q11" s="254"/>
      <c r="R11" s="254"/>
      <c r="S11" s="254"/>
      <c r="T11" s="254"/>
      <c r="U11" s="254"/>
      <c r="V11" s="254"/>
      <c r="W11" s="254"/>
      <c r="X11" s="254"/>
      <c r="Y11" s="254"/>
      <c r="Z11" s="254"/>
      <c r="AA11" s="254"/>
      <c r="AB11" s="254"/>
      <c r="AC11" s="254"/>
      <c r="AD11" s="254"/>
      <c r="AE11" s="254"/>
      <c r="AF11" s="254"/>
      <c r="AG11" s="254"/>
    </row>
    <row r="12" spans="1:60" ht="15.75" thickBot="1" x14ac:dyDescent="0.3">
      <c r="A12" s="238" t="str">
        <f ca="1">+#REF!</f>
        <v>Alberta Daily Peak Prices</v>
      </c>
      <c r="B12" s="254"/>
      <c r="C12" s="254"/>
      <c r="D12" s="254"/>
      <c r="E12" s="254"/>
      <c r="F12" s="254"/>
      <c r="G12" s="254"/>
      <c r="H12" s="254"/>
      <c r="I12" s="254"/>
      <c r="J12" s="254"/>
      <c r="K12" s="254"/>
      <c r="L12" s="254"/>
      <c r="M12" s="254"/>
      <c r="N12" s="254"/>
      <c r="O12" s="254"/>
      <c r="P12" s="254"/>
      <c r="Q12" s="254"/>
      <c r="R12" s="254"/>
      <c r="S12" s="254"/>
      <c r="T12" s="254"/>
      <c r="U12" s="254"/>
      <c r="V12" s="254"/>
      <c r="W12" s="254"/>
      <c r="X12" s="254"/>
      <c r="Y12" s="254"/>
      <c r="Z12" s="254"/>
      <c r="AA12" s="254"/>
      <c r="AB12" s="254"/>
      <c r="AC12" s="254"/>
      <c r="AD12" s="254"/>
      <c r="AE12" s="254"/>
      <c r="AF12" s="254"/>
      <c r="AG12" s="254"/>
    </row>
    <row r="13" spans="1:60" ht="12" thickBot="1" x14ac:dyDescent="0.25">
      <c r="A13" s="255" t="str">
        <f ca="1">+#REF!</f>
        <v>ALBERTA</v>
      </c>
      <c r="B13" s="256">
        <f ca="1">+#REF!</f>
        <v>63.5</v>
      </c>
      <c r="C13" s="257">
        <f ca="1">+#REF!</f>
        <v>56.5</v>
      </c>
      <c r="D13" s="257">
        <f ca="1">+#REF!</f>
        <v>56.5</v>
      </c>
      <c r="E13" s="257">
        <f ca="1">+#REF!</f>
        <v>56.5</v>
      </c>
      <c r="F13" s="257">
        <f ca="1">+#REF!</f>
        <v>0</v>
      </c>
      <c r="G13" s="257">
        <f ca="1">+#REF!</f>
        <v>56.5</v>
      </c>
      <c r="H13" s="257">
        <f ca="1">+#REF!</f>
        <v>56.5</v>
      </c>
      <c r="I13" s="257">
        <f ca="1">+#REF!</f>
        <v>56.5</v>
      </c>
      <c r="J13" s="257">
        <f ca="1">+#REF!</f>
        <v>56.249996185302734</v>
      </c>
      <c r="K13" s="257">
        <f ca="1">+#REF!</f>
        <v>56.249996185302734</v>
      </c>
      <c r="L13" s="257">
        <f ca="1">+#REF!</f>
        <v>0</v>
      </c>
      <c r="M13" s="257">
        <f ca="1">+#REF!</f>
        <v>56.249996185302734</v>
      </c>
      <c r="N13" s="257">
        <f ca="1">+#REF!</f>
        <v>56.249996185302734</v>
      </c>
      <c r="O13" s="257">
        <f ca="1">+#REF!</f>
        <v>56.249996185302734</v>
      </c>
      <c r="P13" s="257">
        <f ca="1">+#REF!</f>
        <v>56.249996185302734</v>
      </c>
      <c r="Q13" s="257">
        <f ca="1">+#REF!</f>
        <v>56.249996185302734</v>
      </c>
      <c r="R13" s="257">
        <f ca="1">+#REF!</f>
        <v>0</v>
      </c>
      <c r="S13" s="257">
        <f ca="1">+#REF!</f>
        <v>56.249996185302734</v>
      </c>
      <c r="T13" s="257">
        <f ca="1">+#REF!</f>
        <v>56.249996185302734</v>
      </c>
      <c r="U13" s="257">
        <f ca="1">+#REF!</f>
        <v>56.249996185302734</v>
      </c>
      <c r="V13" s="257">
        <f ca="1">+#REF!</f>
        <v>56.249996185302734</v>
      </c>
      <c r="W13" s="257">
        <f ca="1">+#REF!</f>
        <v>56.249996185302734</v>
      </c>
      <c r="X13" s="257">
        <f ca="1">+#REF!</f>
        <v>0</v>
      </c>
      <c r="Y13" s="257">
        <f ca="1">+#REF!</f>
        <v>56.249996185302734</v>
      </c>
      <c r="Z13" s="257">
        <f ca="1">+#REF!</f>
        <v>56.249996185302734</v>
      </c>
      <c r="AA13" s="257">
        <f ca="1">+#REF!</f>
        <v>56.249996185302734</v>
      </c>
      <c r="AB13" s="257">
        <f ca="1">+#REF!</f>
        <v>0</v>
      </c>
      <c r="AC13" s="257"/>
      <c r="AD13" s="257">
        <f ca="1">+#REF!</f>
        <v>0</v>
      </c>
      <c r="AE13" s="257">
        <f ca="1">+#REF!</f>
        <v>0</v>
      </c>
      <c r="AF13" s="257">
        <f ca="1">+#REF!</f>
        <v>0</v>
      </c>
      <c r="AG13" s="258">
        <f ca="1">+#REF!</f>
        <v>50.3125</v>
      </c>
    </row>
    <row r="16" spans="1:60" ht="15.75" thickBot="1" x14ac:dyDescent="0.3">
      <c r="A16" s="238" t="str">
        <f ca="1">+#REF!</f>
        <v>Change</v>
      </c>
    </row>
    <row r="17" spans="1:64" x14ac:dyDescent="0.2">
      <c r="A17" s="241" t="str">
        <f ca="1">+#REF!</f>
        <v>MID-COLUMBIA</v>
      </c>
      <c r="B17" s="242">
        <f ca="1">+#REF!</f>
        <v>5.0000000000000711E-2</v>
      </c>
      <c r="C17" s="243">
        <f ca="1">+#REF!</f>
        <v>5.0000000000000711E-2</v>
      </c>
      <c r="D17" s="243">
        <f ca="1">+#REF!</f>
        <v>5.0000000000000711E-2</v>
      </c>
      <c r="E17" s="243">
        <f ca="1">+#REF!</f>
        <v>-0.75</v>
      </c>
      <c r="F17" s="243">
        <f ca="1">+#REF!</f>
        <v>-0.75</v>
      </c>
      <c r="G17" s="243">
        <f ca="1">+#REF!</f>
        <v>-0.75</v>
      </c>
      <c r="H17" s="243">
        <f ca="1">+#REF!</f>
        <v>-0.75</v>
      </c>
      <c r="I17" s="243">
        <f ca="1">+#REF!</f>
        <v>-0.75</v>
      </c>
      <c r="J17" s="243">
        <f ca="1">+#REF!</f>
        <v>0.25</v>
      </c>
      <c r="K17" s="243">
        <f ca="1">+#REF!</f>
        <v>0.25</v>
      </c>
      <c r="L17" s="243">
        <f ca="1">+#REF!</f>
        <v>0.25</v>
      </c>
      <c r="M17" s="243">
        <f ca="1">+#REF!</f>
        <v>0.25</v>
      </c>
      <c r="N17" s="243">
        <f ca="1">+#REF!</f>
        <v>0.25</v>
      </c>
      <c r="O17" s="243">
        <f ca="1">+#REF!</f>
        <v>0.25</v>
      </c>
      <c r="P17" s="243">
        <f ca="1">+#REF!</f>
        <v>0.25</v>
      </c>
      <c r="Q17" s="243">
        <f ca="1">+#REF!</f>
        <v>0.25</v>
      </c>
      <c r="R17" s="243">
        <f ca="1">+#REF!</f>
        <v>0.25</v>
      </c>
      <c r="S17" s="243">
        <f ca="1">+#REF!</f>
        <v>0.25</v>
      </c>
      <c r="T17" s="243">
        <f ca="1">+#REF!</f>
        <v>0.25</v>
      </c>
      <c r="U17" s="243">
        <f ca="1">+#REF!</f>
        <v>0.25</v>
      </c>
      <c r="V17" s="243">
        <f ca="1">+#REF!</f>
        <v>0.25</v>
      </c>
      <c r="W17" s="243">
        <f ca="1">+#REF!</f>
        <v>0.25</v>
      </c>
      <c r="X17" s="243">
        <f ca="1">+#REF!</f>
        <v>0.25</v>
      </c>
      <c r="Y17" s="243">
        <f ca="1">+#REF!</f>
        <v>0.25</v>
      </c>
      <c r="Z17" s="243">
        <f ca="1">+#REF!</f>
        <v>0.25</v>
      </c>
      <c r="AA17" s="243">
        <f ca="1">+#REF!</f>
        <v>0.25</v>
      </c>
      <c r="AB17" s="243">
        <f ca="1">+#REF!</f>
        <v>0.25</v>
      </c>
      <c r="AC17" s="243"/>
      <c r="AD17" s="243">
        <f ca="1">+#REF!</f>
        <v>0</v>
      </c>
      <c r="AE17" s="243">
        <f ca="1">+#REF!</f>
        <v>0</v>
      </c>
      <c r="AF17" s="243">
        <f ca="1">+#REF!</f>
        <v>0</v>
      </c>
      <c r="AG17" s="244">
        <f ca="1">+#REF!</f>
        <v>-0.344444444444445</v>
      </c>
    </row>
    <row r="18" spans="1:64" x14ac:dyDescent="0.2">
      <c r="A18" s="245" t="str">
        <f ca="1">+#REF!</f>
        <v>COB</v>
      </c>
      <c r="B18" s="246">
        <f ca="1">+#REF!</f>
        <v>-0.75</v>
      </c>
      <c r="C18" s="247">
        <f ca="1">+#REF!</f>
        <v>-0.75</v>
      </c>
      <c r="D18" s="247">
        <f ca="1">+#REF!</f>
        <v>-0.75</v>
      </c>
      <c r="E18" s="247">
        <f ca="1">+#REF!</f>
        <v>-1</v>
      </c>
      <c r="F18" s="247">
        <f ca="1">+#REF!</f>
        <v>-1</v>
      </c>
      <c r="G18" s="247">
        <f ca="1">+#REF!</f>
        <v>-1</v>
      </c>
      <c r="H18" s="247">
        <f ca="1">+#REF!</f>
        <v>-1</v>
      </c>
      <c r="I18" s="247">
        <f ca="1">+#REF!</f>
        <v>-1</v>
      </c>
      <c r="J18" s="247">
        <f ca="1">+#REF!</f>
        <v>0.25</v>
      </c>
      <c r="K18" s="247">
        <f ca="1">+#REF!</f>
        <v>0.25</v>
      </c>
      <c r="L18" s="247">
        <f ca="1">+#REF!</f>
        <v>0.25</v>
      </c>
      <c r="M18" s="247">
        <f ca="1">+#REF!</f>
        <v>0.25</v>
      </c>
      <c r="N18" s="247">
        <f ca="1">+#REF!</f>
        <v>0.25</v>
      </c>
      <c r="O18" s="247">
        <f ca="1">+#REF!</f>
        <v>0.25</v>
      </c>
      <c r="P18" s="247">
        <f ca="1">+#REF!</f>
        <v>0.25</v>
      </c>
      <c r="Q18" s="247">
        <f ca="1">+#REF!</f>
        <v>0.25</v>
      </c>
      <c r="R18" s="247">
        <f ca="1">+#REF!</f>
        <v>0.25</v>
      </c>
      <c r="S18" s="247">
        <f ca="1">+#REF!</f>
        <v>0.25</v>
      </c>
      <c r="T18" s="247">
        <f ca="1">+#REF!</f>
        <v>0.25</v>
      </c>
      <c r="U18" s="247">
        <f ca="1">+#REF!</f>
        <v>0.25</v>
      </c>
      <c r="V18" s="247">
        <f ca="1">+#REF!</f>
        <v>0.25</v>
      </c>
      <c r="W18" s="247">
        <f ca="1">+#REF!</f>
        <v>0.25</v>
      </c>
      <c r="X18" s="247">
        <f ca="1">+#REF!</f>
        <v>0.25</v>
      </c>
      <c r="Y18" s="247">
        <f ca="1">+#REF!</f>
        <v>0.25</v>
      </c>
      <c r="Z18" s="247">
        <f ca="1">+#REF!</f>
        <v>0.25</v>
      </c>
      <c r="AA18" s="247">
        <f ca="1">+#REF!</f>
        <v>0.25</v>
      </c>
      <c r="AB18" s="247">
        <f ca="1">+#REF!</f>
        <v>0.25</v>
      </c>
      <c r="AC18" s="247"/>
      <c r="AD18" s="247">
        <f ca="1">+#REF!</f>
        <v>0</v>
      </c>
      <c r="AE18" s="247">
        <f ca="1">+#REF!</f>
        <v>0</v>
      </c>
      <c r="AF18" s="247">
        <f ca="1">+#REF!</f>
        <v>0</v>
      </c>
      <c r="AG18" s="248">
        <f ca="1">+#REF!</f>
        <v>-0.90625</v>
      </c>
    </row>
    <row r="19" spans="1:64" x14ac:dyDescent="0.2">
      <c r="A19" s="245" t="str">
        <f ca="1">+#REF!</f>
        <v>NP15</v>
      </c>
      <c r="B19" s="246">
        <f ca="1">+#REF!</f>
        <v>-1.1499999999999986</v>
      </c>
      <c r="C19" s="247">
        <f ca="1">+#REF!</f>
        <v>-1.1499999999999986</v>
      </c>
      <c r="D19" s="247">
        <f ca="1">+#REF!</f>
        <v>-1.1499999999999986</v>
      </c>
      <c r="E19" s="247">
        <f ca="1">+#REF!</f>
        <v>-0.75</v>
      </c>
      <c r="F19" s="247">
        <f ca="1">+#REF!</f>
        <v>-0.75</v>
      </c>
      <c r="G19" s="247">
        <f ca="1">+#REF!</f>
        <v>-0.75</v>
      </c>
      <c r="H19" s="247">
        <f ca="1">+#REF!</f>
        <v>-0.75</v>
      </c>
      <c r="I19" s="247">
        <f ca="1">+#REF!</f>
        <v>-0.75</v>
      </c>
      <c r="J19" s="247">
        <f ca="1">+#REF!</f>
        <v>0.5</v>
      </c>
      <c r="K19" s="247">
        <f ca="1">+#REF!</f>
        <v>0</v>
      </c>
      <c r="L19" s="247">
        <f ca="1">+#REF!</f>
        <v>0</v>
      </c>
      <c r="M19" s="247">
        <f ca="1">+#REF!</f>
        <v>0</v>
      </c>
      <c r="N19" s="247">
        <f ca="1">+#REF!</f>
        <v>0</v>
      </c>
      <c r="O19" s="247">
        <f ca="1">+#REF!</f>
        <v>0</v>
      </c>
      <c r="P19" s="247">
        <f ca="1">+#REF!</f>
        <v>0</v>
      </c>
      <c r="Q19" s="247">
        <f ca="1">+#REF!</f>
        <v>0</v>
      </c>
      <c r="R19" s="247">
        <f ca="1">+#REF!</f>
        <v>0</v>
      </c>
      <c r="S19" s="247">
        <f ca="1">+#REF!</f>
        <v>0</v>
      </c>
      <c r="T19" s="247">
        <f ca="1">+#REF!</f>
        <v>0</v>
      </c>
      <c r="U19" s="247">
        <f ca="1">+#REF!</f>
        <v>0</v>
      </c>
      <c r="V19" s="247">
        <f ca="1">+#REF!</f>
        <v>0</v>
      </c>
      <c r="W19" s="247">
        <f ca="1">+#REF!</f>
        <v>0</v>
      </c>
      <c r="X19" s="247">
        <f ca="1">+#REF!</f>
        <v>0</v>
      </c>
      <c r="Y19" s="247">
        <f ca="1">+#REF!</f>
        <v>0</v>
      </c>
      <c r="Z19" s="247">
        <f ca="1">+#REF!</f>
        <v>0</v>
      </c>
      <c r="AA19" s="247">
        <f ca="1">+#REF!</f>
        <v>0</v>
      </c>
      <c r="AB19" s="247">
        <f ca="1">+#REF!</f>
        <v>0</v>
      </c>
      <c r="AC19" s="247"/>
      <c r="AD19" s="247">
        <f ca="1">+#REF!</f>
        <v>0</v>
      </c>
      <c r="AE19" s="247">
        <f ca="1">+#REF!</f>
        <v>0</v>
      </c>
      <c r="AF19" s="247">
        <f ca="1">+#REF!</f>
        <v>0</v>
      </c>
      <c r="AG19" s="248">
        <f ca="1">+#REF!</f>
        <v>-0.71777777777777629</v>
      </c>
    </row>
    <row r="20" spans="1:64" x14ac:dyDescent="0.2">
      <c r="A20" s="245" t="str">
        <f ca="1">+#REF!</f>
        <v>ZP26</v>
      </c>
      <c r="B20" s="246">
        <f ca="1">+#REF!</f>
        <v>0.16250000000000142</v>
      </c>
      <c r="C20" s="247">
        <f ca="1">+#REF!</f>
        <v>0.16250000000000142</v>
      </c>
      <c r="D20" s="247">
        <f ca="1">+#REF!</f>
        <v>0.16250000000000142</v>
      </c>
      <c r="E20" s="247">
        <f ca="1">+#REF!</f>
        <v>5.0000000000238742E-4</v>
      </c>
      <c r="F20" s="247">
        <f ca="1">+#REF!</f>
        <v>0</v>
      </c>
      <c r="G20" s="247">
        <f ca="1">+#REF!</f>
        <v>0</v>
      </c>
      <c r="H20" s="247">
        <f ca="1">+#REF!</f>
        <v>0</v>
      </c>
      <c r="I20" s="247">
        <f ca="1">+#REF!</f>
        <v>0</v>
      </c>
      <c r="J20" s="247">
        <f ca="1">+#REF!</f>
        <v>0</v>
      </c>
      <c r="K20" s="247">
        <f ca="1">+#REF!</f>
        <v>0</v>
      </c>
      <c r="L20" s="247">
        <f ca="1">+#REF!</f>
        <v>0</v>
      </c>
      <c r="M20" s="247">
        <f ca="1">+#REF!</f>
        <v>0</v>
      </c>
      <c r="N20" s="247">
        <f ca="1">+#REF!</f>
        <v>0</v>
      </c>
      <c r="O20" s="247">
        <f ca="1">+#REF!</f>
        <v>0</v>
      </c>
      <c r="P20" s="247">
        <f ca="1">+#REF!</f>
        <v>0</v>
      </c>
      <c r="Q20" s="247">
        <f ca="1">+#REF!</f>
        <v>0</v>
      </c>
      <c r="R20" s="247">
        <f ca="1">+#REF!</f>
        <v>0</v>
      </c>
      <c r="S20" s="247">
        <f ca="1">+#REF!</f>
        <v>0</v>
      </c>
      <c r="T20" s="247">
        <f ca="1">+#REF!</f>
        <v>0</v>
      </c>
      <c r="U20" s="247">
        <f ca="1">+#REF!</f>
        <v>0</v>
      </c>
      <c r="V20" s="247">
        <f ca="1">+#REF!</f>
        <v>0</v>
      </c>
      <c r="W20" s="247">
        <f ca="1">+#REF!</f>
        <v>0</v>
      </c>
      <c r="X20" s="247">
        <f ca="1">+#REF!</f>
        <v>0</v>
      </c>
      <c r="Y20" s="247">
        <f ca="1">+#REF!</f>
        <v>0</v>
      </c>
      <c r="Z20" s="247">
        <f ca="1">+#REF!</f>
        <v>0</v>
      </c>
      <c r="AA20" s="247">
        <f ca="1">+#REF!</f>
        <v>0</v>
      </c>
      <c r="AB20" s="247">
        <f ca="1">+#REF!</f>
        <v>0</v>
      </c>
      <c r="AC20" s="247"/>
      <c r="AD20" s="247">
        <f ca="1">+#REF!</f>
        <v>0</v>
      </c>
      <c r="AE20" s="247">
        <f ca="1">+#REF!</f>
        <v>0</v>
      </c>
      <c r="AF20" s="247">
        <f ca="1">+#REF!</f>
        <v>0</v>
      </c>
      <c r="AG20" s="248">
        <f ca="1">+#REF!</f>
        <v>7.3951388888886527E-2</v>
      </c>
    </row>
    <row r="21" spans="1:64" x14ac:dyDescent="0.2">
      <c r="A21" s="245" t="str">
        <f ca="1">+#REF!</f>
        <v>SP15</v>
      </c>
      <c r="B21" s="246">
        <f ca="1">+#REF!</f>
        <v>-1.5899999999999999</v>
      </c>
      <c r="C21" s="247">
        <f ca="1">+#REF!</f>
        <v>-1.5899999999999999</v>
      </c>
      <c r="D21" s="247">
        <f ca="1">+#REF!</f>
        <v>-1.5899999999999999</v>
      </c>
      <c r="E21" s="247">
        <f ca="1">+#REF!</f>
        <v>-1</v>
      </c>
      <c r="F21" s="247">
        <f ca="1">+#REF!</f>
        <v>-1</v>
      </c>
      <c r="G21" s="247">
        <f ca="1">+#REF!</f>
        <v>-1</v>
      </c>
      <c r="H21" s="247">
        <f ca="1">+#REF!</f>
        <v>-1</v>
      </c>
      <c r="I21" s="247">
        <f ca="1">+#REF!</f>
        <v>-1</v>
      </c>
      <c r="J21" s="247">
        <f ca="1">+#REF!</f>
        <v>0</v>
      </c>
      <c r="K21" s="247">
        <f ca="1">+#REF!</f>
        <v>0</v>
      </c>
      <c r="L21" s="247">
        <f ca="1">+#REF!</f>
        <v>0</v>
      </c>
      <c r="M21" s="247">
        <f ca="1">+#REF!</f>
        <v>0</v>
      </c>
      <c r="N21" s="247">
        <f ca="1">+#REF!</f>
        <v>0</v>
      </c>
      <c r="O21" s="247">
        <f ca="1">+#REF!</f>
        <v>0</v>
      </c>
      <c r="P21" s="247">
        <f ca="1">+#REF!</f>
        <v>0</v>
      </c>
      <c r="Q21" s="247">
        <f ca="1">+#REF!</f>
        <v>0</v>
      </c>
      <c r="R21" s="247">
        <f ca="1">+#REF!</f>
        <v>0</v>
      </c>
      <c r="S21" s="247">
        <f ca="1">+#REF!</f>
        <v>0</v>
      </c>
      <c r="T21" s="247">
        <f ca="1">+#REF!</f>
        <v>0</v>
      </c>
      <c r="U21" s="247">
        <f ca="1">+#REF!</f>
        <v>0</v>
      </c>
      <c r="V21" s="247">
        <f ca="1">+#REF!</f>
        <v>0</v>
      </c>
      <c r="W21" s="247">
        <f ca="1">+#REF!</f>
        <v>0</v>
      </c>
      <c r="X21" s="247">
        <f ca="1">+#REF!</f>
        <v>0</v>
      </c>
      <c r="Y21" s="247">
        <f ca="1">+#REF!</f>
        <v>0</v>
      </c>
      <c r="Z21" s="247">
        <f ca="1">+#REF!</f>
        <v>0</v>
      </c>
      <c r="AA21" s="247">
        <f ca="1">+#REF!</f>
        <v>0</v>
      </c>
      <c r="AB21" s="247">
        <f ca="1">+#REF!</f>
        <v>0</v>
      </c>
      <c r="AC21" s="247"/>
      <c r="AD21" s="247">
        <f ca="1">+#REF!</f>
        <v>0</v>
      </c>
      <c r="AE21" s="247">
        <f ca="1">+#REF!</f>
        <v>0</v>
      </c>
      <c r="AF21" s="247">
        <f ca="1">+#REF!</f>
        <v>0</v>
      </c>
      <c r="AG21" s="248">
        <f ca="1">+#REF!</f>
        <v>-0.99458333333333471</v>
      </c>
    </row>
    <row r="22" spans="1:64" x14ac:dyDescent="0.2">
      <c r="A22" s="245" t="str">
        <f ca="1">+#REF!</f>
        <v>Palo Verde</v>
      </c>
      <c r="B22" s="246">
        <f ca="1">+#REF!</f>
        <v>-0.75</v>
      </c>
      <c r="C22" s="247">
        <f ca="1">+#REF!</f>
        <v>-0.75</v>
      </c>
      <c r="D22" s="247">
        <f ca="1">+#REF!</f>
        <v>-0.75</v>
      </c>
      <c r="E22" s="247">
        <f ca="1">+#REF!</f>
        <v>-0.5</v>
      </c>
      <c r="F22" s="247">
        <f ca="1">+#REF!</f>
        <v>-0.5</v>
      </c>
      <c r="G22" s="247">
        <f ca="1">+#REF!</f>
        <v>-0.5</v>
      </c>
      <c r="H22" s="247">
        <f ca="1">+#REF!</f>
        <v>-0.5</v>
      </c>
      <c r="I22" s="247">
        <f ca="1">+#REF!</f>
        <v>-0.5</v>
      </c>
      <c r="J22" s="247">
        <f ca="1">+#REF!</f>
        <v>0</v>
      </c>
      <c r="K22" s="247">
        <f ca="1">+#REF!</f>
        <v>0</v>
      </c>
      <c r="L22" s="247">
        <f ca="1">+#REF!</f>
        <v>0</v>
      </c>
      <c r="M22" s="247">
        <f ca="1">+#REF!</f>
        <v>0</v>
      </c>
      <c r="N22" s="247">
        <f ca="1">+#REF!</f>
        <v>0</v>
      </c>
      <c r="O22" s="247">
        <f ca="1">+#REF!</f>
        <v>0</v>
      </c>
      <c r="P22" s="247">
        <f ca="1">+#REF!</f>
        <v>0</v>
      </c>
      <c r="Q22" s="247">
        <f ca="1">+#REF!</f>
        <v>0</v>
      </c>
      <c r="R22" s="247">
        <f ca="1">+#REF!</f>
        <v>0</v>
      </c>
      <c r="S22" s="247">
        <f ca="1">+#REF!</f>
        <v>0</v>
      </c>
      <c r="T22" s="247">
        <f ca="1">+#REF!</f>
        <v>0</v>
      </c>
      <c r="U22" s="247">
        <f ca="1">+#REF!</f>
        <v>0</v>
      </c>
      <c r="V22" s="247">
        <f ca="1">+#REF!</f>
        <v>0</v>
      </c>
      <c r="W22" s="247">
        <f ca="1">+#REF!</f>
        <v>0</v>
      </c>
      <c r="X22" s="247">
        <f ca="1">+#REF!</f>
        <v>0</v>
      </c>
      <c r="Y22" s="247">
        <f ca="1">+#REF!</f>
        <v>0</v>
      </c>
      <c r="Z22" s="247">
        <f ca="1">+#REF!</f>
        <v>0</v>
      </c>
      <c r="AA22" s="247">
        <f ca="1">+#REF!</f>
        <v>0</v>
      </c>
      <c r="AB22" s="247">
        <f ca="1">+#REF!</f>
        <v>0</v>
      </c>
      <c r="AC22" s="247"/>
      <c r="AD22" s="247">
        <f ca="1">+#REF!</f>
        <v>0</v>
      </c>
      <c r="AE22" s="247">
        <f ca="1">+#REF!</f>
        <v>0</v>
      </c>
      <c r="AF22" s="247">
        <f ca="1">+#REF!</f>
        <v>0</v>
      </c>
      <c r="AG22" s="248">
        <f ca="1">+#REF!</f>
        <v>-0.54930555555555571</v>
      </c>
    </row>
    <row r="23" spans="1:64" ht="12" thickBot="1" x14ac:dyDescent="0.25">
      <c r="A23" s="249" t="str">
        <f ca="1">+#REF!</f>
        <v>Mead</v>
      </c>
      <c r="B23" s="250">
        <f ca="1">+#REF!</f>
        <v>-0.75</v>
      </c>
      <c r="C23" s="251">
        <f ca="1">+#REF!</f>
        <v>-0.75</v>
      </c>
      <c r="D23" s="251">
        <f ca="1">+#REF!</f>
        <v>-0.75</v>
      </c>
      <c r="E23" s="251">
        <f ca="1">+#REF!</f>
        <v>-0.5</v>
      </c>
      <c r="F23" s="251">
        <f ca="1">+#REF!</f>
        <v>-0.5</v>
      </c>
      <c r="G23" s="251">
        <f ca="1">+#REF!</f>
        <v>-0.5</v>
      </c>
      <c r="H23" s="251">
        <f ca="1">+#REF!</f>
        <v>-0.5</v>
      </c>
      <c r="I23" s="251">
        <f ca="1">+#REF!</f>
        <v>-0.5</v>
      </c>
      <c r="J23" s="251">
        <f ca="1">+#REF!</f>
        <v>0</v>
      </c>
      <c r="K23" s="251">
        <f ca="1">+#REF!</f>
        <v>0</v>
      </c>
      <c r="L23" s="251">
        <f ca="1">+#REF!</f>
        <v>0</v>
      </c>
      <c r="M23" s="251">
        <f ca="1">+#REF!</f>
        <v>0</v>
      </c>
      <c r="N23" s="251">
        <f ca="1">+#REF!</f>
        <v>0</v>
      </c>
      <c r="O23" s="251">
        <f ca="1">+#REF!</f>
        <v>0</v>
      </c>
      <c r="P23" s="251">
        <f ca="1">+#REF!</f>
        <v>0</v>
      </c>
      <c r="Q23" s="251">
        <f ca="1">+#REF!</f>
        <v>0</v>
      </c>
      <c r="R23" s="251">
        <f ca="1">+#REF!</f>
        <v>0</v>
      </c>
      <c r="S23" s="251">
        <f ca="1">+#REF!</f>
        <v>0</v>
      </c>
      <c r="T23" s="251">
        <f ca="1">+#REF!</f>
        <v>0</v>
      </c>
      <c r="U23" s="251">
        <f ca="1">+#REF!</f>
        <v>0</v>
      </c>
      <c r="V23" s="251">
        <f ca="1">+#REF!</f>
        <v>0</v>
      </c>
      <c r="W23" s="251">
        <f ca="1">+#REF!</f>
        <v>0</v>
      </c>
      <c r="X23" s="251">
        <f ca="1">+#REF!</f>
        <v>0</v>
      </c>
      <c r="Y23" s="251">
        <f ca="1">+#REF!</f>
        <v>0</v>
      </c>
      <c r="Z23" s="251">
        <f ca="1">+#REF!</f>
        <v>0</v>
      </c>
      <c r="AA23" s="251">
        <f ca="1">+#REF!</f>
        <v>0</v>
      </c>
      <c r="AB23" s="251">
        <f ca="1">+#REF!</f>
        <v>0</v>
      </c>
      <c r="AC23" s="251"/>
      <c r="AD23" s="251">
        <f ca="1">+#REF!</f>
        <v>0</v>
      </c>
      <c r="AE23" s="251">
        <f ca="1">+#REF!</f>
        <v>0</v>
      </c>
      <c r="AF23" s="251">
        <f ca="1">+#REF!</f>
        <v>0</v>
      </c>
      <c r="AG23" s="252">
        <f ca="1">+#REF!</f>
        <v>0</v>
      </c>
    </row>
    <row r="24" spans="1:64" x14ac:dyDescent="0.2">
      <c r="B24" s="254"/>
      <c r="C24" s="254"/>
      <c r="D24" s="254"/>
      <c r="E24" s="254"/>
      <c r="F24" s="254"/>
      <c r="G24" s="254"/>
      <c r="H24" s="254"/>
      <c r="I24" s="254"/>
      <c r="J24" s="254"/>
      <c r="K24" s="254"/>
      <c r="L24" s="254"/>
      <c r="M24" s="254"/>
      <c r="N24" s="254"/>
      <c r="O24" s="254"/>
      <c r="P24" s="254"/>
      <c r="Q24" s="254"/>
      <c r="R24" s="254"/>
      <c r="S24" s="254"/>
      <c r="T24" s="254"/>
      <c r="U24" s="254"/>
      <c r="V24" s="254"/>
      <c r="W24" s="254"/>
      <c r="X24" s="254"/>
      <c r="Y24" s="254"/>
      <c r="Z24" s="254"/>
      <c r="AA24" s="254"/>
      <c r="AB24" s="254"/>
      <c r="AC24" s="254"/>
      <c r="AD24" s="254"/>
      <c r="AE24" s="254"/>
      <c r="AF24" s="254"/>
      <c r="AG24" s="254"/>
    </row>
    <row r="25" spans="1:64" ht="15.75" thickBot="1" x14ac:dyDescent="0.3">
      <c r="A25" s="238" t="str">
        <f ca="1">+#REF!</f>
        <v>ALBERTA</v>
      </c>
      <c r="B25" s="254"/>
      <c r="C25" s="254"/>
      <c r="D25" s="254"/>
      <c r="E25" s="254"/>
      <c r="F25" s="254"/>
      <c r="G25" s="254"/>
      <c r="H25" s="254"/>
      <c r="I25" s="254"/>
      <c r="J25" s="254"/>
      <c r="K25" s="254"/>
      <c r="L25" s="254"/>
      <c r="M25" s="254"/>
      <c r="N25" s="254"/>
      <c r="O25" s="254"/>
      <c r="P25" s="254"/>
      <c r="Q25" s="254"/>
      <c r="R25" s="254"/>
      <c r="S25" s="254"/>
      <c r="T25" s="254"/>
      <c r="U25" s="254"/>
      <c r="V25" s="254"/>
      <c r="W25" s="254"/>
      <c r="X25" s="254"/>
      <c r="Y25" s="254"/>
      <c r="Z25" s="254"/>
      <c r="AA25" s="254"/>
      <c r="AB25" s="254"/>
      <c r="AC25" s="254"/>
      <c r="AD25" s="254"/>
      <c r="AE25" s="254"/>
      <c r="AF25" s="254"/>
      <c r="AG25" s="254"/>
    </row>
    <row r="26" spans="1:64" ht="12" thickBot="1" x14ac:dyDescent="0.25">
      <c r="A26" s="255" t="str">
        <f ca="1">+#REF!</f>
        <v>ALBERTA</v>
      </c>
      <c r="B26" s="256">
        <f ca="1">+#REF!</f>
        <v>-18</v>
      </c>
      <c r="C26" s="257">
        <f ca="1">+#REF!</f>
        <v>-2</v>
      </c>
      <c r="D26" s="257">
        <f ca="1">+#REF!</f>
        <v>-2</v>
      </c>
      <c r="E26" s="257">
        <f ca="1">+#REF!</f>
        <v>-2</v>
      </c>
      <c r="F26" s="257">
        <f ca="1">+#REF!</f>
        <v>0</v>
      </c>
      <c r="G26" s="257">
        <f ca="1">+#REF!</f>
        <v>-2</v>
      </c>
      <c r="H26" s="257">
        <f ca="1">+#REF!</f>
        <v>-2</v>
      </c>
      <c r="I26" s="257">
        <f ca="1">+#REF!</f>
        <v>-2</v>
      </c>
      <c r="J26" s="257">
        <f ca="1">+#REF!</f>
        <v>3.25</v>
      </c>
      <c r="K26" s="257">
        <f ca="1">+#REF!</f>
        <v>3.25</v>
      </c>
      <c r="L26" s="257">
        <f ca="1">+#REF!</f>
        <v>0</v>
      </c>
      <c r="M26" s="257">
        <f ca="1">+#REF!</f>
        <v>3.25</v>
      </c>
      <c r="N26" s="257">
        <f ca="1">+#REF!</f>
        <v>3.25</v>
      </c>
      <c r="O26" s="257">
        <f ca="1">+#REF!</f>
        <v>3.25</v>
      </c>
      <c r="P26" s="257">
        <f ca="1">+#REF!</f>
        <v>3.25</v>
      </c>
      <c r="Q26" s="257">
        <f ca="1">+#REF!</f>
        <v>3.25</v>
      </c>
      <c r="R26" s="257">
        <f ca="1">+#REF!</f>
        <v>0</v>
      </c>
      <c r="S26" s="257">
        <f ca="1">+#REF!</f>
        <v>3.25</v>
      </c>
      <c r="T26" s="257">
        <f ca="1">+#REF!</f>
        <v>3.25</v>
      </c>
      <c r="U26" s="257">
        <f ca="1">+#REF!</f>
        <v>3.25</v>
      </c>
      <c r="V26" s="257">
        <f ca="1">+#REF!</f>
        <v>3.25</v>
      </c>
      <c r="W26" s="257">
        <f ca="1">+#REF!</f>
        <v>3.25</v>
      </c>
      <c r="X26" s="257">
        <f ca="1">+#REF!</f>
        <v>0</v>
      </c>
      <c r="Y26" s="257">
        <f ca="1">+#REF!</f>
        <v>3.2499996948242185</v>
      </c>
      <c r="Z26" s="257">
        <f ca="1">+#REF!</f>
        <v>56.249996185302734</v>
      </c>
      <c r="AA26" s="257">
        <f ca="1">+#REF!</f>
        <v>56.249996185302734</v>
      </c>
      <c r="AB26" s="257">
        <f ca="1">+#REF!</f>
        <v>0</v>
      </c>
      <c r="AC26" s="257">
        <f ca="1">+#REF!</f>
        <v>-6.2986111111111143</v>
      </c>
      <c r="AD26" s="257">
        <f ca="1">+#REF!</f>
        <v>0</v>
      </c>
      <c r="AE26" s="257">
        <f ca="1">+#REF!</f>
        <v>0</v>
      </c>
      <c r="AF26" s="257">
        <f ca="1">+#REF!</f>
        <v>0</v>
      </c>
      <c r="AG26" s="258">
        <f ca="1">+#REF!</f>
        <v>-6.2986111111111143</v>
      </c>
    </row>
    <row r="29" spans="1:64" ht="15.75" thickBot="1" x14ac:dyDescent="0.3">
      <c r="A29" s="238" t="s">
        <v>104</v>
      </c>
      <c r="B29" s="239">
        <f ca="1">+#REF!</f>
        <v>37187</v>
      </c>
      <c r="C29" s="239">
        <f ca="1">+#REF!</f>
        <v>37188</v>
      </c>
      <c r="D29" s="239">
        <f ca="1">+#REF!</f>
        <v>37189</v>
      </c>
      <c r="E29" s="239">
        <f ca="1">+#REF!</f>
        <v>37190</v>
      </c>
      <c r="F29" s="239">
        <f ca="1">+#REF!</f>
        <v>37191</v>
      </c>
      <c r="G29" s="239">
        <f ca="1">+#REF!</f>
        <v>37192</v>
      </c>
      <c r="H29" s="239">
        <f ca="1">+#REF!</f>
        <v>37193</v>
      </c>
      <c r="I29" s="239">
        <f ca="1">+#REF!</f>
        <v>37194</v>
      </c>
      <c r="J29" s="239">
        <f ca="1">+#REF!</f>
        <v>37195</v>
      </c>
      <c r="K29" s="239">
        <f ca="1">+#REF!</f>
        <v>37196</v>
      </c>
      <c r="L29" s="239">
        <f ca="1">+#REF!</f>
        <v>37197</v>
      </c>
      <c r="M29" s="239">
        <f ca="1">+#REF!</f>
        <v>37198</v>
      </c>
      <c r="N29" s="239">
        <f ca="1">+#REF!</f>
        <v>37199</v>
      </c>
      <c r="O29" s="239">
        <f ca="1">+#REF!</f>
        <v>37200</v>
      </c>
      <c r="P29" s="239">
        <f ca="1">+#REF!</f>
        <v>37201</v>
      </c>
      <c r="Q29" s="239">
        <f ca="1">+#REF!</f>
        <v>37202</v>
      </c>
      <c r="R29" s="239">
        <f ca="1">+#REF!</f>
        <v>37203</v>
      </c>
      <c r="S29" s="239">
        <f ca="1">+#REF!</f>
        <v>37204</v>
      </c>
      <c r="T29" s="239">
        <f ca="1">+#REF!</f>
        <v>37205</v>
      </c>
      <c r="U29" s="239">
        <f ca="1">+#REF!</f>
        <v>37206</v>
      </c>
      <c r="V29" s="239">
        <f ca="1">+#REF!</f>
        <v>37207</v>
      </c>
      <c r="W29" s="239">
        <f ca="1">+#REF!</f>
        <v>37208</v>
      </c>
      <c r="X29" s="239">
        <f ca="1">+#REF!</f>
        <v>37209</v>
      </c>
      <c r="Y29" s="239">
        <f ca="1">+#REF!</f>
        <v>37210</v>
      </c>
      <c r="Z29" s="239">
        <f ca="1">+#REF!</f>
        <v>37211</v>
      </c>
      <c r="AA29" s="239">
        <f ca="1">+#REF!</f>
        <v>37212</v>
      </c>
      <c r="AB29" s="239">
        <f ca="1">+#REF!</f>
        <v>37213</v>
      </c>
      <c r="AC29" s="239">
        <f ca="1">+#REF!</f>
        <v>37214</v>
      </c>
      <c r="AD29" s="239">
        <f ca="1">+#REF!</f>
        <v>37215</v>
      </c>
      <c r="AE29" s="239">
        <f ca="1">+#REF!</f>
        <v>37216</v>
      </c>
      <c r="AF29" s="239">
        <f ca="1">+#REF!</f>
        <v>37217</v>
      </c>
      <c r="AG29" s="239" t="str">
        <f ca="1">+#REF!</f>
        <v>Total Avg Off Peak</v>
      </c>
      <c r="AH29" s="239"/>
      <c r="AI29" s="239"/>
      <c r="AJ29" s="239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239"/>
      <c r="AV29" s="239"/>
      <c r="AW29" s="239"/>
      <c r="AX29" s="239"/>
      <c r="AY29" s="239"/>
      <c r="AZ29" s="239"/>
      <c r="BA29" s="239"/>
      <c r="BB29" s="239"/>
      <c r="BC29" s="239"/>
      <c r="BD29" s="239"/>
      <c r="BE29" s="239"/>
      <c r="BF29" s="239"/>
      <c r="BG29" s="239"/>
      <c r="BH29" s="239"/>
      <c r="BI29" s="239"/>
      <c r="BJ29" s="239"/>
      <c r="BK29" s="239"/>
      <c r="BL29" s="239"/>
    </row>
    <row r="30" spans="1:64" x14ac:dyDescent="0.2">
      <c r="A30" s="241" t="str">
        <f ca="1">+#REF!</f>
        <v>MID-COLUMBIA</v>
      </c>
      <c r="B30" s="242">
        <f ca="1">+#REF!</f>
        <v>23.75</v>
      </c>
      <c r="C30" s="243">
        <f ca="1">+#REF!</f>
        <v>23.75</v>
      </c>
      <c r="D30" s="243">
        <f ca="1">+#REF!</f>
        <v>23.75</v>
      </c>
      <c r="E30" s="243">
        <f ca="1">+#REF!</f>
        <v>24</v>
      </c>
      <c r="F30" s="243">
        <f ca="1">+#REF!</f>
        <v>24</v>
      </c>
      <c r="G30" s="243">
        <f ca="1">+#REF!</f>
        <v>24</v>
      </c>
      <c r="H30" s="243">
        <f ca="1">+#REF!</f>
        <v>24</v>
      </c>
      <c r="I30" s="243">
        <f ca="1">+#REF!</f>
        <v>24</v>
      </c>
      <c r="J30" s="243">
        <f ca="1">+#REF!</f>
        <v>24</v>
      </c>
      <c r="K30" s="243">
        <f ca="1">+#REF!</f>
        <v>24.5</v>
      </c>
      <c r="L30" s="243">
        <f ca="1">+#REF!</f>
        <v>24.5</v>
      </c>
      <c r="M30" s="243">
        <f ca="1">+#REF!</f>
        <v>24.5</v>
      </c>
      <c r="N30" s="243">
        <f ca="1">+#REF!</f>
        <v>24.5</v>
      </c>
      <c r="O30" s="243">
        <f ca="1">+#REF!</f>
        <v>24.5</v>
      </c>
      <c r="P30" s="243">
        <f ca="1">+#REF!</f>
        <v>24.5</v>
      </c>
      <c r="Q30" s="243">
        <f ca="1">+#REF!</f>
        <v>24.5</v>
      </c>
      <c r="R30" s="243">
        <f ca="1">+#REF!</f>
        <v>24.5</v>
      </c>
      <c r="S30" s="243">
        <f ca="1">+#REF!</f>
        <v>24.5</v>
      </c>
      <c r="T30" s="243">
        <f ca="1">+#REF!</f>
        <v>24.5</v>
      </c>
      <c r="U30" s="243">
        <f ca="1">+#REF!</f>
        <v>24.5</v>
      </c>
      <c r="V30" s="243">
        <f ca="1">+#REF!</f>
        <v>24.5</v>
      </c>
      <c r="W30" s="243">
        <f ca="1">+#REF!</f>
        <v>24.5</v>
      </c>
      <c r="X30" s="243">
        <f ca="1">+#REF!</f>
        <v>24.5</v>
      </c>
      <c r="Y30" s="243">
        <f ca="1">+#REF!</f>
        <v>24.5</v>
      </c>
      <c r="Z30" s="243">
        <f ca="1">+#REF!</f>
        <v>24.5</v>
      </c>
      <c r="AA30" s="243">
        <f ca="1">+#REF!</f>
        <v>24.5</v>
      </c>
      <c r="AB30" s="243">
        <f ca="1">+#REF!</f>
        <v>24.5</v>
      </c>
      <c r="AC30" s="243">
        <f ca="1">+#REF!</f>
        <v>24.5</v>
      </c>
      <c r="AD30" s="243">
        <f ca="1">+#REF!</f>
        <v>24.5</v>
      </c>
      <c r="AE30" s="243">
        <f ca="1">+#REF!</f>
        <v>24.5</v>
      </c>
      <c r="AF30" s="243">
        <f ca="1">+#REF!</f>
        <v>24.5</v>
      </c>
      <c r="AG30" s="244">
        <f ca="1">+#REF!</f>
        <v>23.931818181818183</v>
      </c>
      <c r="AH30" s="254"/>
      <c r="AI30" s="254"/>
      <c r="AJ30" s="254"/>
      <c r="AK30" s="254"/>
      <c r="AL30" s="254"/>
      <c r="AM30" s="254"/>
      <c r="AN30" s="254"/>
      <c r="AO30" s="254"/>
      <c r="AP30" s="254"/>
      <c r="AQ30" s="254"/>
      <c r="AR30" s="254"/>
      <c r="AS30" s="254"/>
      <c r="AT30" s="254"/>
      <c r="AU30" s="254"/>
      <c r="AV30" s="254"/>
      <c r="AW30" s="254"/>
      <c r="AX30" s="254"/>
      <c r="AY30" s="254"/>
      <c r="AZ30" s="254"/>
      <c r="BA30" s="254"/>
      <c r="BB30" s="254"/>
      <c r="BC30" s="254"/>
      <c r="BD30" s="254"/>
      <c r="BE30" s="254"/>
      <c r="BF30" s="254"/>
      <c r="BG30" s="254"/>
      <c r="BH30" s="254"/>
      <c r="BI30" s="254"/>
      <c r="BJ30" s="254"/>
      <c r="BK30" s="254"/>
      <c r="BL30" s="254"/>
    </row>
    <row r="31" spans="1:64" x14ac:dyDescent="0.2">
      <c r="A31" s="245" t="str">
        <f ca="1">+#REF!</f>
        <v>COB</v>
      </c>
      <c r="B31" s="246">
        <f ca="1">+#REF!</f>
        <v>24</v>
      </c>
      <c r="C31" s="247">
        <f ca="1">+#REF!</f>
        <v>24</v>
      </c>
      <c r="D31" s="247">
        <f ca="1">+#REF!</f>
        <v>24</v>
      </c>
      <c r="E31" s="247">
        <f ca="1">+#REF!</f>
        <v>24</v>
      </c>
      <c r="F31" s="247">
        <f ca="1">+#REF!</f>
        <v>24</v>
      </c>
      <c r="G31" s="247">
        <f ca="1">+#REF!</f>
        <v>24</v>
      </c>
      <c r="H31" s="247">
        <f ca="1">+#REF!</f>
        <v>24</v>
      </c>
      <c r="I31" s="247">
        <f ca="1">+#REF!</f>
        <v>24</v>
      </c>
      <c r="J31" s="247">
        <f ca="1">+#REF!</f>
        <v>24</v>
      </c>
      <c r="K31" s="247">
        <f ca="1">+#REF!</f>
        <v>24.5</v>
      </c>
      <c r="L31" s="247">
        <f ca="1">+#REF!</f>
        <v>24.5</v>
      </c>
      <c r="M31" s="247">
        <f ca="1">+#REF!</f>
        <v>24.5</v>
      </c>
      <c r="N31" s="247">
        <f ca="1">+#REF!</f>
        <v>24.5</v>
      </c>
      <c r="O31" s="247">
        <f ca="1">+#REF!</f>
        <v>24.5</v>
      </c>
      <c r="P31" s="247">
        <f ca="1">+#REF!</f>
        <v>24.5</v>
      </c>
      <c r="Q31" s="247">
        <f ca="1">+#REF!</f>
        <v>24.5</v>
      </c>
      <c r="R31" s="247">
        <f ca="1">+#REF!</f>
        <v>24.5</v>
      </c>
      <c r="S31" s="247">
        <f ca="1">+#REF!</f>
        <v>24.5</v>
      </c>
      <c r="T31" s="247">
        <f ca="1">+#REF!</f>
        <v>24.5</v>
      </c>
      <c r="U31" s="247">
        <f ca="1">+#REF!</f>
        <v>24.5</v>
      </c>
      <c r="V31" s="247">
        <f ca="1">+#REF!</f>
        <v>24.5</v>
      </c>
      <c r="W31" s="247">
        <f ca="1">+#REF!</f>
        <v>24.5</v>
      </c>
      <c r="X31" s="247">
        <f ca="1">+#REF!</f>
        <v>24.5</v>
      </c>
      <c r="Y31" s="247">
        <f ca="1">+#REF!</f>
        <v>24.5</v>
      </c>
      <c r="Z31" s="247">
        <f ca="1">+#REF!</f>
        <v>24.5</v>
      </c>
      <c r="AA31" s="247">
        <f ca="1">+#REF!</f>
        <v>24.5</v>
      </c>
      <c r="AB31" s="247">
        <f ca="1">+#REF!</f>
        <v>24.5</v>
      </c>
      <c r="AC31" s="247">
        <f ca="1">+#REF!</f>
        <v>24.5</v>
      </c>
      <c r="AD31" s="247">
        <f ca="1">+#REF!</f>
        <v>24.5</v>
      </c>
      <c r="AE31" s="247">
        <f ca="1">+#REF!</f>
        <v>24.5</v>
      </c>
      <c r="AF31" s="247">
        <f ca="1">+#REF!</f>
        <v>24.5</v>
      </c>
      <c r="AG31" s="248">
        <f ca="1">+#REF!</f>
        <v>24</v>
      </c>
      <c r="AH31" s="254"/>
      <c r="AI31" s="254"/>
      <c r="AJ31" s="254"/>
      <c r="AK31" s="254"/>
      <c r="AL31" s="254"/>
      <c r="AM31" s="254"/>
      <c r="AN31" s="254"/>
      <c r="AO31" s="254"/>
      <c r="AP31" s="254"/>
      <c r="AQ31" s="254"/>
      <c r="AR31" s="254"/>
      <c r="AS31" s="254"/>
      <c r="AT31" s="254"/>
      <c r="AU31" s="254"/>
      <c r="AV31" s="254"/>
      <c r="AW31" s="254"/>
      <c r="AX31" s="254"/>
      <c r="AY31" s="254"/>
      <c r="AZ31" s="254"/>
      <c r="BA31" s="254"/>
      <c r="BB31" s="254"/>
      <c r="BC31" s="254"/>
      <c r="BD31" s="254"/>
      <c r="BE31" s="254"/>
      <c r="BF31" s="254"/>
      <c r="BG31" s="254"/>
      <c r="BH31" s="254"/>
      <c r="BI31" s="254"/>
      <c r="BJ31" s="254"/>
      <c r="BK31" s="254"/>
      <c r="BL31" s="254"/>
    </row>
    <row r="32" spans="1:64" x14ac:dyDescent="0.2">
      <c r="A32" s="245" t="str">
        <f ca="1">+#REF!</f>
        <v>NP15</v>
      </c>
      <c r="B32" s="246">
        <f ca="1">+#REF!</f>
        <v>22.94</v>
      </c>
      <c r="C32" s="247">
        <f ca="1">+#REF!</f>
        <v>22.94</v>
      </c>
      <c r="D32" s="247">
        <f ca="1">+#REF!</f>
        <v>22.94</v>
      </c>
      <c r="E32" s="247">
        <f ca="1">+#REF!</f>
        <v>24</v>
      </c>
      <c r="F32" s="247">
        <f ca="1">+#REF!</f>
        <v>24</v>
      </c>
      <c r="G32" s="247">
        <f ca="1">+#REF!</f>
        <v>24</v>
      </c>
      <c r="H32" s="247">
        <f ca="1">+#REF!</f>
        <v>24</v>
      </c>
      <c r="I32" s="247">
        <f ca="1">+#REF!</f>
        <v>24</v>
      </c>
      <c r="J32" s="247">
        <f ca="1">+#REF!</f>
        <v>24</v>
      </c>
      <c r="K32" s="247">
        <f ca="1">+#REF!</f>
        <v>24.25</v>
      </c>
      <c r="L32" s="247">
        <f ca="1">+#REF!</f>
        <v>24.25</v>
      </c>
      <c r="M32" s="247">
        <f ca="1">+#REF!</f>
        <v>24.25</v>
      </c>
      <c r="N32" s="247">
        <f ca="1">+#REF!</f>
        <v>24.25</v>
      </c>
      <c r="O32" s="247">
        <f ca="1">+#REF!</f>
        <v>24.25</v>
      </c>
      <c r="P32" s="247">
        <f ca="1">+#REF!</f>
        <v>24.25</v>
      </c>
      <c r="Q32" s="247">
        <f ca="1">+#REF!</f>
        <v>24.25</v>
      </c>
      <c r="R32" s="247">
        <f ca="1">+#REF!</f>
        <v>24.25</v>
      </c>
      <c r="S32" s="247">
        <f ca="1">+#REF!</f>
        <v>24.25</v>
      </c>
      <c r="T32" s="247">
        <f ca="1">+#REF!</f>
        <v>24.25</v>
      </c>
      <c r="U32" s="247">
        <f ca="1">+#REF!</f>
        <v>24.25</v>
      </c>
      <c r="V32" s="247">
        <f ca="1">+#REF!</f>
        <v>24.25</v>
      </c>
      <c r="W32" s="247">
        <f ca="1">+#REF!</f>
        <v>24.25</v>
      </c>
      <c r="X32" s="247">
        <f ca="1">+#REF!</f>
        <v>24.25</v>
      </c>
      <c r="Y32" s="247">
        <f ca="1">+#REF!</f>
        <v>24.25</v>
      </c>
      <c r="Z32" s="247">
        <f ca="1">+#REF!</f>
        <v>24.25</v>
      </c>
      <c r="AA32" s="247">
        <f ca="1">+#REF!</f>
        <v>24.25</v>
      </c>
      <c r="AB32" s="247">
        <f ca="1">+#REF!</f>
        <v>24.25</v>
      </c>
      <c r="AC32" s="247">
        <f ca="1">+#REF!</f>
        <v>24.25</v>
      </c>
      <c r="AD32" s="247">
        <f ca="1">+#REF!</f>
        <v>24.25</v>
      </c>
      <c r="AE32" s="247">
        <f ca="1">+#REF!</f>
        <v>24.25</v>
      </c>
      <c r="AF32" s="247">
        <f ca="1">+#REF!</f>
        <v>24.897000000000002</v>
      </c>
      <c r="AG32" s="248">
        <f ca="1">+#REF!</f>
        <v>23.710909090909091</v>
      </c>
      <c r="AH32" s="254"/>
      <c r="AI32" s="254"/>
      <c r="AJ32" s="254"/>
      <c r="AK32" s="254"/>
      <c r="AL32" s="254"/>
      <c r="AM32" s="254"/>
      <c r="AN32" s="254"/>
      <c r="AO32" s="254"/>
      <c r="AP32" s="254"/>
      <c r="AQ32" s="254"/>
      <c r="AR32" s="254"/>
      <c r="AS32" s="254"/>
      <c r="AT32" s="254"/>
      <c r="AU32" s="254"/>
      <c r="AV32" s="254"/>
      <c r="AW32" s="254"/>
      <c r="AX32" s="254"/>
      <c r="AY32" s="254"/>
      <c r="AZ32" s="254"/>
      <c r="BA32" s="254"/>
      <c r="BB32" s="254"/>
      <c r="BC32" s="254"/>
      <c r="BD32" s="254"/>
      <c r="BE32" s="254"/>
      <c r="BF32" s="254"/>
      <c r="BG32" s="254"/>
      <c r="BH32" s="254"/>
      <c r="BI32" s="254"/>
      <c r="BJ32" s="254"/>
      <c r="BK32" s="254"/>
      <c r="BL32" s="254"/>
    </row>
    <row r="33" spans="1:64" x14ac:dyDescent="0.2">
      <c r="A33" s="245" t="str">
        <f ca="1">+#REF!</f>
        <v>ZP26</v>
      </c>
      <c r="B33" s="246">
        <f ca="1">+#REF!</f>
        <v>21.54</v>
      </c>
      <c r="C33" s="247">
        <f ca="1">+#REF!</f>
        <v>21.54</v>
      </c>
      <c r="D33" s="247">
        <f ca="1">+#REF!</f>
        <v>21.54</v>
      </c>
      <c r="E33" s="247">
        <f ca="1">+#REF!</f>
        <v>27.1875</v>
      </c>
      <c r="F33" s="247">
        <f ca="1">+#REF!</f>
        <v>25.5</v>
      </c>
      <c r="G33" s="247">
        <f ca="1">+#REF!</f>
        <v>27.1875</v>
      </c>
      <c r="H33" s="247">
        <f ca="1">+#REF!</f>
        <v>27.1875</v>
      </c>
      <c r="I33" s="247">
        <f ca="1">+#REF!</f>
        <v>27.1875</v>
      </c>
      <c r="J33" s="247">
        <f ca="1">+#REF!</f>
        <v>27.1875</v>
      </c>
      <c r="K33" s="247">
        <f ca="1">+#REF!</f>
        <v>18.608000000000001</v>
      </c>
      <c r="L33" s="247">
        <f ca="1">+#REF!</f>
        <v>18.608000000000001</v>
      </c>
      <c r="M33" s="247">
        <f ca="1">+#REF!</f>
        <v>24.899999618530298</v>
      </c>
      <c r="N33" s="247">
        <f ca="1">+#REF!</f>
        <v>20.174999237060501</v>
      </c>
      <c r="O33" s="247">
        <f ca="1">+#REF!</f>
        <v>20.174999237060501</v>
      </c>
      <c r="P33" s="247">
        <f ca="1">+#REF!</f>
        <v>20.174999237060501</v>
      </c>
      <c r="Q33" s="247">
        <f ca="1">+#REF!</f>
        <v>20.174999237060501</v>
      </c>
      <c r="R33" s="247">
        <f ca="1">+#REF!</f>
        <v>20.174999237060501</v>
      </c>
      <c r="S33" s="247">
        <f ca="1">+#REF!</f>
        <v>20.174999237060501</v>
      </c>
      <c r="T33" s="247">
        <f ca="1">+#REF!</f>
        <v>26</v>
      </c>
      <c r="U33" s="247">
        <f ca="1">+#REF!</f>
        <v>20.174999237060501</v>
      </c>
      <c r="V33" s="247">
        <f ca="1">+#REF!</f>
        <v>20.174999237060501</v>
      </c>
      <c r="W33" s="247">
        <f ca="1">+#REF!</f>
        <v>20.174999237060501</v>
      </c>
      <c r="X33" s="247">
        <f ca="1">+#REF!</f>
        <v>20.174999237060501</v>
      </c>
      <c r="Y33" s="247">
        <f ca="1">+#REF!</f>
        <v>20.174999237060501</v>
      </c>
      <c r="Z33" s="247">
        <f ca="1">+#REF!</f>
        <v>20.174999237060501</v>
      </c>
      <c r="AA33" s="247">
        <f ca="1">+#REF!</f>
        <v>26</v>
      </c>
      <c r="AB33" s="247">
        <f ca="1">+#REF!</f>
        <v>20.174999237060501</v>
      </c>
      <c r="AC33" s="247">
        <f ca="1">+#REF!</f>
        <v>20.174999237060501</v>
      </c>
      <c r="AD33" s="247">
        <f ca="1">+#REF!</f>
        <v>20.174999237060501</v>
      </c>
      <c r="AE33" s="247">
        <f ca="1">+#REF!</f>
        <v>20.174999237060501</v>
      </c>
      <c r="AF33" s="247">
        <f ca="1">+#REF!</f>
        <v>20.174999237060501</v>
      </c>
      <c r="AG33" s="248">
        <f ca="1">+#REF!</f>
        <v>25.493863636363638</v>
      </c>
      <c r="AH33" s="254"/>
      <c r="AI33" s="254"/>
      <c r="AJ33" s="254"/>
      <c r="AK33" s="254"/>
      <c r="AL33" s="254"/>
      <c r="AM33" s="254"/>
      <c r="AN33" s="254"/>
      <c r="AO33" s="254"/>
      <c r="AP33" s="254"/>
      <c r="AQ33" s="254"/>
      <c r="AR33" s="254"/>
      <c r="AS33" s="254"/>
      <c r="AT33" s="254"/>
      <c r="AU33" s="254"/>
      <c r="AV33" s="254"/>
      <c r="AW33" s="254"/>
      <c r="AX33" s="254"/>
      <c r="AY33" s="254"/>
      <c r="AZ33" s="254"/>
      <c r="BA33" s="254"/>
      <c r="BB33" s="254"/>
      <c r="BC33" s="254"/>
      <c r="BD33" s="254"/>
      <c r="BE33" s="254"/>
      <c r="BF33" s="254"/>
      <c r="BG33" s="254"/>
      <c r="BH33" s="254"/>
      <c r="BI33" s="254"/>
      <c r="BJ33" s="254"/>
      <c r="BK33" s="254"/>
      <c r="BL33" s="254"/>
    </row>
    <row r="34" spans="1:64" x14ac:dyDescent="0.2">
      <c r="A34" s="245" t="str">
        <f ca="1">+#REF!</f>
        <v>SP15</v>
      </c>
      <c r="B34" s="246">
        <f ca="1">+#REF!</f>
        <v>21.54</v>
      </c>
      <c r="C34" s="247">
        <f ca="1">+#REF!</f>
        <v>21.54</v>
      </c>
      <c r="D34" s="247">
        <f ca="1">+#REF!</f>
        <v>21.54</v>
      </c>
      <c r="E34" s="247">
        <f ca="1">+#REF!</f>
        <v>22</v>
      </c>
      <c r="F34" s="247">
        <f ca="1">+#REF!</f>
        <v>22</v>
      </c>
      <c r="G34" s="247">
        <f ca="1">+#REF!</f>
        <v>22</v>
      </c>
      <c r="H34" s="247">
        <f ca="1">+#REF!</f>
        <v>22</v>
      </c>
      <c r="I34" s="247">
        <f ca="1">+#REF!</f>
        <v>22</v>
      </c>
      <c r="J34" s="247">
        <f ca="1">+#REF!</f>
        <v>22</v>
      </c>
      <c r="K34" s="247">
        <f ca="1">+#REF!</f>
        <v>21</v>
      </c>
      <c r="L34" s="247">
        <f ca="1">+#REF!</f>
        <v>21</v>
      </c>
      <c r="M34" s="247">
        <f ca="1">+#REF!</f>
        <v>21</v>
      </c>
      <c r="N34" s="247">
        <f ca="1">+#REF!</f>
        <v>21</v>
      </c>
      <c r="O34" s="247">
        <f ca="1">+#REF!</f>
        <v>21</v>
      </c>
      <c r="P34" s="247">
        <f ca="1">+#REF!</f>
        <v>21</v>
      </c>
      <c r="Q34" s="247">
        <f ca="1">+#REF!</f>
        <v>21</v>
      </c>
      <c r="R34" s="247">
        <f ca="1">+#REF!</f>
        <v>21</v>
      </c>
      <c r="S34" s="247">
        <f ca="1">+#REF!</f>
        <v>21</v>
      </c>
      <c r="T34" s="247">
        <f ca="1">+#REF!</f>
        <v>21</v>
      </c>
      <c r="U34" s="247">
        <f ca="1">+#REF!</f>
        <v>21</v>
      </c>
      <c r="V34" s="247">
        <f ca="1">+#REF!</f>
        <v>21</v>
      </c>
      <c r="W34" s="247">
        <f ca="1">+#REF!</f>
        <v>21</v>
      </c>
      <c r="X34" s="247">
        <f ca="1">+#REF!</f>
        <v>21</v>
      </c>
      <c r="Y34" s="247">
        <f ca="1">+#REF!</f>
        <v>21</v>
      </c>
      <c r="Z34" s="247">
        <f ca="1">+#REF!</f>
        <v>21</v>
      </c>
      <c r="AA34" s="247">
        <f ca="1">+#REF!</f>
        <v>21</v>
      </c>
      <c r="AB34" s="247">
        <f ca="1">+#REF!</f>
        <v>21</v>
      </c>
      <c r="AC34" s="247">
        <f ca="1">+#REF!</f>
        <v>21</v>
      </c>
      <c r="AD34" s="247">
        <f ca="1">+#REF!</f>
        <v>21</v>
      </c>
      <c r="AE34" s="247">
        <f ca="1">+#REF!</f>
        <v>21</v>
      </c>
      <c r="AF34" s="247">
        <f ca="1">+#REF!</f>
        <v>21</v>
      </c>
      <c r="AG34" s="248">
        <f ca="1">+#REF!</f>
        <v>21.874545454545455</v>
      </c>
      <c r="AH34" s="254"/>
      <c r="AI34" s="254"/>
      <c r="AJ34" s="254"/>
      <c r="AK34" s="254"/>
      <c r="AL34" s="254"/>
      <c r="AM34" s="254"/>
      <c r="AN34" s="254"/>
      <c r="AO34" s="254"/>
      <c r="AP34" s="254"/>
      <c r="AQ34" s="254"/>
      <c r="AR34" s="254"/>
      <c r="AS34" s="254"/>
      <c r="AT34" s="254"/>
      <c r="AU34" s="254"/>
      <c r="AV34" s="254"/>
      <c r="AW34" s="254"/>
      <c r="AX34" s="254"/>
      <c r="AY34" s="254"/>
      <c r="AZ34" s="254"/>
      <c r="BA34" s="254"/>
      <c r="BB34" s="254"/>
      <c r="BC34" s="254"/>
      <c r="BD34" s="254"/>
      <c r="BE34" s="254"/>
      <c r="BF34" s="254"/>
      <c r="BG34" s="254"/>
      <c r="BH34" s="254"/>
      <c r="BI34" s="254"/>
      <c r="BJ34" s="254"/>
      <c r="BK34" s="254"/>
      <c r="BL34" s="254"/>
    </row>
    <row r="35" spans="1:64" x14ac:dyDescent="0.2">
      <c r="A35" s="245" t="str">
        <f ca="1">+#REF!</f>
        <v>Palo Verde</v>
      </c>
      <c r="B35" s="246">
        <f ca="1">+#REF!</f>
        <v>21.9</v>
      </c>
      <c r="C35" s="247">
        <f ca="1">+#REF!</f>
        <v>21.9</v>
      </c>
      <c r="D35" s="247">
        <f ca="1">+#REF!</f>
        <v>21.9</v>
      </c>
      <c r="E35" s="247">
        <f ca="1">+#REF!</f>
        <v>21.25</v>
      </c>
      <c r="F35" s="247">
        <f ca="1">+#REF!</f>
        <v>21.25</v>
      </c>
      <c r="G35" s="247">
        <f ca="1">+#REF!</f>
        <v>21.25</v>
      </c>
      <c r="H35" s="247">
        <f ca="1">+#REF!</f>
        <v>21.25</v>
      </c>
      <c r="I35" s="247">
        <f ca="1">+#REF!</f>
        <v>21.25</v>
      </c>
      <c r="J35" s="247">
        <f ca="1">+#REF!</f>
        <v>21.25</v>
      </c>
      <c r="K35" s="247">
        <f ca="1">+#REF!</f>
        <v>19.25</v>
      </c>
      <c r="L35" s="247">
        <f ca="1">+#REF!</f>
        <v>19.25</v>
      </c>
      <c r="M35" s="247">
        <f ca="1">+#REF!</f>
        <v>19.25</v>
      </c>
      <c r="N35" s="247">
        <f ca="1">+#REF!</f>
        <v>19.25</v>
      </c>
      <c r="O35" s="247">
        <f ca="1">+#REF!</f>
        <v>19.25</v>
      </c>
      <c r="P35" s="247">
        <f ca="1">+#REF!</f>
        <v>19.25</v>
      </c>
      <c r="Q35" s="247">
        <f ca="1">+#REF!</f>
        <v>19.25</v>
      </c>
      <c r="R35" s="247">
        <f ca="1">+#REF!</f>
        <v>19.25</v>
      </c>
      <c r="S35" s="247">
        <f ca="1">+#REF!</f>
        <v>19.25</v>
      </c>
      <c r="T35" s="247">
        <f ca="1">+#REF!</f>
        <v>19.25</v>
      </c>
      <c r="U35" s="247">
        <f ca="1">+#REF!</f>
        <v>19.25</v>
      </c>
      <c r="V35" s="247">
        <f ca="1">+#REF!</f>
        <v>19.25</v>
      </c>
      <c r="W35" s="247">
        <f ca="1">+#REF!</f>
        <v>19.25</v>
      </c>
      <c r="X35" s="247">
        <f ca="1">+#REF!</f>
        <v>19.25</v>
      </c>
      <c r="Y35" s="247">
        <f ca="1">+#REF!</f>
        <v>19.25</v>
      </c>
      <c r="Z35" s="247">
        <f ca="1">+#REF!</f>
        <v>19.25</v>
      </c>
      <c r="AA35" s="247">
        <f ca="1">+#REF!</f>
        <v>19.25</v>
      </c>
      <c r="AB35" s="247">
        <f ca="1">+#REF!</f>
        <v>19.25</v>
      </c>
      <c r="AC35" s="247">
        <f ca="1">+#REF!</f>
        <v>19.25</v>
      </c>
      <c r="AD35" s="247">
        <f ca="1">+#REF!</f>
        <v>19.25</v>
      </c>
      <c r="AE35" s="247">
        <f ca="1">+#REF!</f>
        <v>19.25</v>
      </c>
      <c r="AF35" s="247">
        <f ca="1">+#REF!</f>
        <v>19.25</v>
      </c>
      <c r="AG35" s="248">
        <f ca="1">+#REF!</f>
        <v>21.427272727272726</v>
      </c>
      <c r="AH35" s="254"/>
      <c r="AI35" s="254"/>
      <c r="AJ35" s="254"/>
      <c r="AK35" s="254"/>
      <c r="AL35" s="254"/>
      <c r="AM35" s="254"/>
      <c r="AN35" s="254"/>
      <c r="AO35" s="254"/>
      <c r="AP35" s="254"/>
      <c r="AQ35" s="254"/>
      <c r="AR35" s="254"/>
      <c r="AS35" s="254"/>
      <c r="AT35" s="254"/>
      <c r="AU35" s="254"/>
      <c r="AV35" s="254"/>
      <c r="AW35" s="254"/>
      <c r="AX35" s="254"/>
      <c r="AY35" s="254"/>
      <c r="AZ35" s="254"/>
      <c r="BA35" s="254"/>
      <c r="BB35" s="254"/>
      <c r="BC35" s="254"/>
      <c r="BD35" s="254"/>
      <c r="BE35" s="254"/>
      <c r="BF35" s="254"/>
      <c r="BG35" s="254"/>
      <c r="BH35" s="254"/>
      <c r="BI35" s="254"/>
      <c r="BJ35" s="254"/>
      <c r="BK35" s="254"/>
      <c r="BL35" s="254"/>
    </row>
    <row r="36" spans="1:64" ht="12" thickBot="1" x14ac:dyDescent="0.25">
      <c r="A36" s="249" t="str">
        <f ca="1">+#REF!</f>
        <v>Mead</v>
      </c>
      <c r="B36" s="250">
        <f ca="1">+#REF!</f>
        <v>22.4</v>
      </c>
      <c r="C36" s="251">
        <f ca="1">+#REF!</f>
        <v>22.4</v>
      </c>
      <c r="D36" s="251">
        <f ca="1">+#REF!</f>
        <v>22.4</v>
      </c>
      <c r="E36" s="251">
        <f ca="1">+#REF!</f>
        <v>21.75</v>
      </c>
      <c r="F36" s="251">
        <f ca="1">+#REF!</f>
        <v>21.75</v>
      </c>
      <c r="G36" s="251">
        <f ca="1">+#REF!</f>
        <v>21.75</v>
      </c>
      <c r="H36" s="251">
        <f ca="1">+#REF!</f>
        <v>21.75</v>
      </c>
      <c r="I36" s="251">
        <f ca="1">+#REF!</f>
        <v>21.75</v>
      </c>
      <c r="J36" s="251">
        <f ca="1">+#REF!</f>
        <v>21.75</v>
      </c>
      <c r="K36" s="251">
        <f ca="1">+#REF!</f>
        <v>19.75</v>
      </c>
      <c r="L36" s="251">
        <f ca="1">+#REF!</f>
        <v>19.75</v>
      </c>
      <c r="M36" s="251">
        <f ca="1">+#REF!</f>
        <v>19.75</v>
      </c>
      <c r="N36" s="251">
        <f ca="1">+#REF!</f>
        <v>19.75</v>
      </c>
      <c r="O36" s="251">
        <f ca="1">+#REF!</f>
        <v>19.75</v>
      </c>
      <c r="P36" s="251">
        <f ca="1">+#REF!</f>
        <v>19.75</v>
      </c>
      <c r="Q36" s="251">
        <f ca="1">+#REF!</f>
        <v>19.75</v>
      </c>
      <c r="R36" s="251">
        <f ca="1">+#REF!</f>
        <v>19.75</v>
      </c>
      <c r="S36" s="251">
        <f ca="1">+#REF!</f>
        <v>19.75</v>
      </c>
      <c r="T36" s="251">
        <f ca="1">+#REF!</f>
        <v>19.75</v>
      </c>
      <c r="U36" s="251">
        <f ca="1">+#REF!</f>
        <v>19.75</v>
      </c>
      <c r="V36" s="251">
        <f ca="1">+#REF!</f>
        <v>19.75</v>
      </c>
      <c r="W36" s="251">
        <f ca="1">+#REF!</f>
        <v>19.75</v>
      </c>
      <c r="X36" s="251">
        <f ca="1">+#REF!</f>
        <v>19.75</v>
      </c>
      <c r="Y36" s="251">
        <f ca="1">+#REF!</f>
        <v>19.75</v>
      </c>
      <c r="Z36" s="251">
        <f ca="1">+#REF!</f>
        <v>34.5</v>
      </c>
      <c r="AA36" s="251">
        <f ca="1">+#REF!</f>
        <v>19.75</v>
      </c>
      <c r="AB36" s="251">
        <f ca="1">+#REF!</f>
        <v>19.75</v>
      </c>
      <c r="AC36" s="251">
        <f ca="1">+#REF!</f>
        <v>19.75</v>
      </c>
      <c r="AD36" s="251">
        <f ca="1">+#REF!</f>
        <v>19.75</v>
      </c>
      <c r="AE36" s="251">
        <f ca="1">+#REF!</f>
        <v>19.75</v>
      </c>
      <c r="AF36" s="251">
        <f ca="1">+#REF!</f>
        <v>19.75</v>
      </c>
      <c r="AG36" s="252">
        <f ca="1">+#REF!</f>
        <v>21.927272727272726</v>
      </c>
      <c r="AH36" s="254"/>
      <c r="AI36" s="254"/>
      <c r="AJ36" s="254"/>
      <c r="AK36" s="254"/>
      <c r="AL36" s="254"/>
      <c r="AM36" s="254"/>
      <c r="AN36" s="254"/>
      <c r="AO36" s="254"/>
      <c r="AP36" s="254"/>
      <c r="AQ36" s="254"/>
      <c r="AR36" s="254"/>
      <c r="AS36" s="254"/>
      <c r="AT36" s="254"/>
      <c r="AU36" s="254"/>
      <c r="AV36" s="254"/>
      <c r="AW36" s="254"/>
      <c r="AX36" s="254"/>
      <c r="AY36" s="254"/>
      <c r="AZ36" s="254"/>
      <c r="BA36" s="254"/>
      <c r="BB36" s="254"/>
      <c r="BC36" s="254"/>
      <c r="BD36" s="254"/>
      <c r="BE36" s="254"/>
      <c r="BF36" s="254"/>
      <c r="BG36" s="254"/>
      <c r="BH36" s="254"/>
      <c r="BI36" s="254"/>
      <c r="BJ36" s="254"/>
      <c r="BK36" s="254"/>
      <c r="BL36" s="254"/>
    </row>
    <row r="37" spans="1:64" x14ac:dyDescent="0.2">
      <c r="B37" s="254"/>
      <c r="C37" s="254"/>
      <c r="D37" s="254"/>
      <c r="E37" s="254"/>
      <c r="F37" s="254"/>
      <c r="G37" s="254"/>
      <c r="H37" s="254"/>
      <c r="I37" s="254"/>
      <c r="J37" s="254"/>
      <c r="K37" s="254"/>
      <c r="L37" s="254"/>
      <c r="M37" s="254"/>
      <c r="N37" s="254"/>
      <c r="O37" s="254"/>
      <c r="P37" s="254"/>
      <c r="Q37" s="254"/>
      <c r="R37" s="254"/>
      <c r="S37" s="254"/>
      <c r="T37" s="254"/>
      <c r="U37" s="254"/>
      <c r="V37" s="254"/>
      <c r="W37" s="254"/>
      <c r="X37" s="254"/>
      <c r="Y37" s="254"/>
      <c r="Z37" s="254"/>
      <c r="AA37" s="254"/>
      <c r="AB37" s="254"/>
      <c r="AC37" s="254"/>
      <c r="AD37" s="254"/>
      <c r="AE37" s="254"/>
      <c r="AF37" s="254"/>
      <c r="AG37" s="254"/>
      <c r="AH37" s="254"/>
      <c r="AI37" s="254"/>
      <c r="AJ37" s="254"/>
      <c r="AK37" s="254"/>
      <c r="AL37" s="254"/>
      <c r="AM37" s="254"/>
      <c r="AN37" s="254"/>
      <c r="AO37" s="254"/>
      <c r="AP37" s="254"/>
      <c r="AQ37" s="254"/>
      <c r="AR37" s="254"/>
      <c r="AS37" s="254"/>
      <c r="AT37" s="254"/>
      <c r="AU37" s="254"/>
      <c r="AV37" s="254"/>
      <c r="AW37" s="254"/>
      <c r="AX37" s="254"/>
      <c r="AY37" s="254"/>
      <c r="AZ37" s="254"/>
      <c r="BA37" s="254"/>
      <c r="BB37" s="254"/>
      <c r="BC37" s="254"/>
      <c r="BD37" s="254"/>
      <c r="BE37" s="254"/>
      <c r="BF37" s="254"/>
      <c r="BG37" s="254"/>
      <c r="BH37" s="254"/>
      <c r="BI37" s="254"/>
      <c r="BJ37" s="254"/>
      <c r="BK37" s="254"/>
      <c r="BL37" s="254"/>
    </row>
    <row r="38" spans="1:64" ht="15.75" thickBot="1" x14ac:dyDescent="0.3">
      <c r="A38" s="238" t="str">
        <f ca="1">+#REF!</f>
        <v>Alberta Off Peak Prices</v>
      </c>
      <c r="B38" s="254"/>
      <c r="C38" s="254"/>
      <c r="D38" s="254"/>
      <c r="E38" s="254"/>
      <c r="F38" s="254"/>
      <c r="G38" s="254"/>
      <c r="H38" s="254"/>
      <c r="I38" s="254"/>
      <c r="J38" s="254"/>
      <c r="K38" s="254"/>
      <c r="L38" s="254"/>
      <c r="M38" s="254"/>
      <c r="N38" s="254"/>
      <c r="O38" s="254"/>
      <c r="P38" s="254"/>
      <c r="Q38" s="254"/>
      <c r="R38" s="254"/>
      <c r="S38" s="254"/>
      <c r="T38" s="254"/>
      <c r="U38" s="254"/>
      <c r="V38" s="254"/>
      <c r="W38" s="254"/>
      <c r="X38" s="254"/>
      <c r="Y38" s="254"/>
      <c r="Z38" s="254"/>
      <c r="AA38" s="254"/>
      <c r="AB38" s="254"/>
      <c r="AC38" s="254"/>
      <c r="AD38" s="254"/>
      <c r="AE38" s="254"/>
      <c r="AF38" s="254"/>
      <c r="AG38" s="254"/>
      <c r="AH38" s="254"/>
      <c r="AI38" s="254"/>
      <c r="AJ38" s="254"/>
      <c r="AK38" s="254"/>
      <c r="AL38" s="254"/>
      <c r="AM38" s="254"/>
      <c r="AN38" s="254"/>
      <c r="AO38" s="254"/>
      <c r="AP38" s="254"/>
      <c r="AQ38" s="254"/>
      <c r="AR38" s="254"/>
      <c r="AS38" s="254"/>
      <c r="AT38" s="254"/>
      <c r="AU38" s="254"/>
      <c r="AV38" s="254"/>
      <c r="AW38" s="254"/>
      <c r="AX38" s="254"/>
      <c r="AY38" s="254"/>
      <c r="AZ38" s="254"/>
      <c r="BA38" s="254"/>
      <c r="BB38" s="254"/>
      <c r="BC38" s="254"/>
      <c r="BD38" s="254"/>
      <c r="BE38" s="254"/>
      <c r="BF38" s="254"/>
      <c r="BG38" s="254"/>
      <c r="BH38" s="254"/>
      <c r="BI38" s="254"/>
      <c r="BJ38" s="254"/>
      <c r="BK38" s="254"/>
      <c r="BL38" s="254"/>
    </row>
    <row r="39" spans="1:64" ht="12" thickBot="1" x14ac:dyDescent="0.25">
      <c r="A39" s="255" t="str">
        <f ca="1">+#REF!</f>
        <v>ALBERTA</v>
      </c>
      <c r="B39" s="256">
        <f ca="1">+#REF!</f>
        <v>30</v>
      </c>
      <c r="C39" s="257">
        <f ca="1">+#REF!</f>
        <v>29</v>
      </c>
      <c r="D39" s="257">
        <f ca="1">+#REF!</f>
        <v>29</v>
      </c>
      <c r="E39" s="257">
        <f ca="1">+#REF!</f>
        <v>29.004999160766602</v>
      </c>
      <c r="F39" s="257">
        <f ca="1">+#REF!</f>
        <v>28.997501373291016</v>
      </c>
      <c r="G39" s="257">
        <f ca="1">+#REF!</f>
        <v>29.002500534057617</v>
      </c>
      <c r="H39" s="257">
        <f ca="1">+#REF!</f>
        <v>29</v>
      </c>
      <c r="I39" s="257">
        <f ca="1">+#REF!</f>
        <v>28.998849868774414</v>
      </c>
      <c r="J39" s="257">
        <f ca="1">+#REF!</f>
        <v>29</v>
      </c>
      <c r="K39" s="257">
        <f ca="1">+#REF!</f>
        <v>31.428847961425781</v>
      </c>
      <c r="L39" s="257">
        <f ca="1">+#REF!</f>
        <v>31.432496719360351</v>
      </c>
      <c r="M39" s="257">
        <f ca="1">+#REF!</f>
        <v>31.432496719360351</v>
      </c>
      <c r="N39" s="257">
        <f ca="1">+#REF!</f>
        <v>31.432496719360351</v>
      </c>
      <c r="O39" s="257">
        <f ca="1">+#REF!</f>
        <v>31.429996185302734</v>
      </c>
      <c r="P39" s="257">
        <f ca="1">+#REF!</f>
        <v>31.429998092651367</v>
      </c>
      <c r="Q39" s="257">
        <f ca="1">+#REF!</f>
        <v>31.429998092651367</v>
      </c>
      <c r="R39" s="257">
        <f ca="1">+#REF!</f>
        <v>31.429998092651367</v>
      </c>
      <c r="S39" s="257">
        <f ca="1">+#REF!</f>
        <v>31.429998092651367</v>
      </c>
      <c r="T39" s="257">
        <f ca="1">+#REF!</f>
        <v>31.429998092651367</v>
      </c>
      <c r="U39" s="257">
        <f ca="1">+#REF!</f>
        <v>31.429998092651367</v>
      </c>
      <c r="V39" s="257">
        <f ca="1">+#REF!</f>
        <v>31.429998092651367</v>
      </c>
      <c r="W39" s="257">
        <f ca="1">+#REF!</f>
        <v>31.434999160766601</v>
      </c>
      <c r="X39" s="257">
        <f ca="1">+#REF!</f>
        <v>31.434999160766601</v>
      </c>
      <c r="Y39" s="257">
        <f ca="1">+#REF!</f>
        <v>31.434999160766601</v>
      </c>
      <c r="Z39" s="257">
        <f ca="1">+#REF!</f>
        <v>31.427499465942383</v>
      </c>
      <c r="AA39" s="257">
        <f ca="1">+#REF!</f>
        <v>31.425000839233398</v>
      </c>
      <c r="AB39" s="257">
        <f ca="1">+#REF!</f>
        <v>31.432500534057617</v>
      </c>
      <c r="AC39" s="257">
        <f ca="1">+#REF!</f>
        <v>31.432500534057617</v>
      </c>
      <c r="AD39" s="257">
        <f ca="1">+#REF!</f>
        <v>31.425445251464843</v>
      </c>
      <c r="AE39" s="257">
        <f ca="1">+#REF!</f>
        <v>31.425445251464843</v>
      </c>
      <c r="AF39" s="259">
        <f ca="1">+#REF!</f>
        <v>31.425445251464843</v>
      </c>
      <c r="AG39" s="258">
        <f ca="1">+#REF!</f>
        <v>29.077219596275917</v>
      </c>
      <c r="AH39" s="254"/>
      <c r="AI39" s="254"/>
      <c r="AJ39" s="254"/>
      <c r="AK39" s="254"/>
      <c r="AL39" s="254"/>
      <c r="AM39" s="254"/>
      <c r="AN39" s="254"/>
      <c r="AO39" s="254"/>
      <c r="AP39" s="254"/>
      <c r="AQ39" s="254"/>
      <c r="AR39" s="254"/>
      <c r="AS39" s="254"/>
      <c r="AT39" s="254"/>
      <c r="AU39" s="254"/>
      <c r="AV39" s="254"/>
      <c r="AW39" s="254"/>
      <c r="AX39" s="254"/>
      <c r="AY39" s="254"/>
      <c r="AZ39" s="254"/>
      <c r="BA39" s="254"/>
      <c r="BB39" s="254"/>
      <c r="BC39" s="254"/>
      <c r="BD39" s="254"/>
      <c r="BE39" s="254"/>
      <c r="BF39" s="254"/>
      <c r="BG39" s="254"/>
      <c r="BH39" s="254"/>
      <c r="BI39" s="254"/>
      <c r="BJ39" s="254"/>
      <c r="BK39" s="254"/>
      <c r="BL39" s="254"/>
    </row>
    <row r="42" spans="1:64" ht="12" thickBot="1" x14ac:dyDescent="0.25">
      <c r="A42" s="253" t="str">
        <f ca="1">+#REF!</f>
        <v>Change</v>
      </c>
    </row>
    <row r="43" spans="1:64" x14ac:dyDescent="0.2">
      <c r="A43" s="241" t="str">
        <f ca="1">+#REF!</f>
        <v>MID-COLUMBIA</v>
      </c>
      <c r="B43" s="242">
        <f ca="1">+#REF!</f>
        <v>-0.5</v>
      </c>
      <c r="C43" s="243">
        <f ca="1">+#REF!</f>
        <v>-0.5</v>
      </c>
      <c r="D43" s="243">
        <f ca="1">+#REF!</f>
        <v>-0.5</v>
      </c>
      <c r="E43" s="243">
        <f ca="1">+#REF!</f>
        <v>-0.25</v>
      </c>
      <c r="F43" s="243">
        <f ca="1">+#REF!</f>
        <v>-0.25</v>
      </c>
      <c r="G43" s="243">
        <f ca="1">+#REF!</f>
        <v>-0.25</v>
      </c>
      <c r="H43" s="243">
        <f ca="1">+#REF!</f>
        <v>-0.25</v>
      </c>
      <c r="I43" s="243">
        <f ca="1">+#REF!</f>
        <v>-0.25</v>
      </c>
      <c r="J43" s="243">
        <f ca="1">+#REF!</f>
        <v>-0.25</v>
      </c>
      <c r="K43" s="243">
        <f ca="1">+#REF!</f>
        <v>0.25</v>
      </c>
      <c r="L43" s="243">
        <f ca="1">+#REF!</f>
        <v>0.25</v>
      </c>
      <c r="M43" s="243">
        <f ca="1">+#REF!</f>
        <v>0.25</v>
      </c>
      <c r="N43" s="243">
        <f ca="1">+#REF!</f>
        <v>0.25</v>
      </c>
      <c r="O43" s="243">
        <f ca="1">+#REF!</f>
        <v>0.25</v>
      </c>
      <c r="P43" s="243">
        <f ca="1">+#REF!</f>
        <v>0.25</v>
      </c>
      <c r="Q43" s="243">
        <f ca="1">+#REF!</f>
        <v>0.25</v>
      </c>
      <c r="R43" s="243">
        <f ca="1">+#REF!</f>
        <v>0.25</v>
      </c>
      <c r="S43" s="243">
        <f ca="1">+#REF!</f>
        <v>0.25</v>
      </c>
      <c r="T43" s="243">
        <f ca="1">+#REF!</f>
        <v>0.25</v>
      </c>
      <c r="U43" s="243">
        <f ca="1">+#REF!</f>
        <v>0.25</v>
      </c>
      <c r="V43" s="243">
        <f ca="1">+#REF!</f>
        <v>0.25</v>
      </c>
      <c r="W43" s="243">
        <f ca="1">+#REF!</f>
        <v>0.25</v>
      </c>
      <c r="X43" s="243">
        <f ca="1">+#REF!</f>
        <v>0.25</v>
      </c>
      <c r="Y43" s="243">
        <f ca="1">+#REF!</f>
        <v>0.25</v>
      </c>
      <c r="Z43" s="243">
        <f ca="1">+#REF!</f>
        <v>0.25</v>
      </c>
      <c r="AA43" s="243">
        <f ca="1">+#REF!</f>
        <v>0.25</v>
      </c>
      <c r="AB43" s="243">
        <f ca="1">+#REF!</f>
        <v>0.25</v>
      </c>
      <c r="AC43" s="243">
        <f ca="1">+#REF!</f>
        <v>0.25</v>
      </c>
      <c r="AD43" s="243">
        <f ca="1">+#REF!</f>
        <v>0.25</v>
      </c>
      <c r="AE43" s="243">
        <f ca="1">+#REF!</f>
        <v>0.25</v>
      </c>
      <c r="AF43" s="243">
        <f ca="1">+#REF!</f>
        <v>0.25</v>
      </c>
      <c r="AG43" s="244">
        <f ca="1">+#REF!</f>
        <v>-0.34734848484848513</v>
      </c>
      <c r="AH43" s="254"/>
      <c r="AI43" s="254"/>
      <c r="AJ43" s="254"/>
      <c r="AK43" s="254"/>
      <c r="AL43" s="254"/>
      <c r="AM43" s="254"/>
      <c r="AN43" s="254"/>
      <c r="AO43" s="254"/>
      <c r="AP43" s="254"/>
      <c r="AQ43" s="254"/>
      <c r="AR43" s="254"/>
      <c r="AS43" s="254"/>
      <c r="AT43" s="254"/>
      <c r="AU43" s="254"/>
      <c r="AV43" s="254"/>
      <c r="AW43" s="254"/>
      <c r="AX43" s="254"/>
      <c r="AY43" s="254"/>
      <c r="AZ43" s="254"/>
      <c r="BA43" s="254"/>
      <c r="BB43" s="254"/>
      <c r="BC43" s="254"/>
      <c r="BD43" s="254"/>
      <c r="BE43" s="254"/>
      <c r="BF43" s="254"/>
      <c r="BG43" s="254"/>
      <c r="BH43" s="254"/>
      <c r="BI43" s="254"/>
      <c r="BJ43" s="254"/>
      <c r="BK43" s="254"/>
      <c r="BL43" s="254"/>
    </row>
    <row r="44" spans="1:64" x14ac:dyDescent="0.2">
      <c r="A44" s="245" t="str">
        <f ca="1">+#REF!</f>
        <v>COB</v>
      </c>
      <c r="B44" s="246">
        <f ca="1">+#REF!</f>
        <v>-0.25</v>
      </c>
      <c r="C44" s="247">
        <f ca="1">+#REF!</f>
        <v>-0.25</v>
      </c>
      <c r="D44" s="247">
        <f ca="1">+#REF!</f>
        <v>-0.25</v>
      </c>
      <c r="E44" s="247">
        <f ca="1">+#REF!</f>
        <v>-0.25</v>
      </c>
      <c r="F44" s="247">
        <f ca="1">+#REF!</f>
        <v>-0.25</v>
      </c>
      <c r="G44" s="247">
        <f ca="1">+#REF!</f>
        <v>-0.25</v>
      </c>
      <c r="H44" s="247">
        <f ca="1">+#REF!</f>
        <v>-0.25</v>
      </c>
      <c r="I44" s="247">
        <f ca="1">+#REF!</f>
        <v>-0.25</v>
      </c>
      <c r="J44" s="247">
        <f ca="1">+#REF!</f>
        <v>-0.25</v>
      </c>
      <c r="K44" s="247">
        <f ca="1">+#REF!</f>
        <v>0.25</v>
      </c>
      <c r="L44" s="247">
        <f ca="1">+#REF!</f>
        <v>0.25</v>
      </c>
      <c r="M44" s="247">
        <f ca="1">+#REF!</f>
        <v>0.25</v>
      </c>
      <c r="N44" s="247">
        <f ca="1">+#REF!</f>
        <v>0.25</v>
      </c>
      <c r="O44" s="247">
        <f ca="1">+#REF!</f>
        <v>0.25</v>
      </c>
      <c r="P44" s="247">
        <f ca="1">+#REF!</f>
        <v>0.25</v>
      </c>
      <c r="Q44" s="247">
        <f ca="1">+#REF!</f>
        <v>0.25</v>
      </c>
      <c r="R44" s="247">
        <f ca="1">+#REF!</f>
        <v>0.25</v>
      </c>
      <c r="S44" s="247">
        <f ca="1">+#REF!</f>
        <v>0.25</v>
      </c>
      <c r="T44" s="247">
        <f ca="1">+#REF!</f>
        <v>0.25</v>
      </c>
      <c r="U44" s="247">
        <f ca="1">+#REF!</f>
        <v>0.25</v>
      </c>
      <c r="V44" s="247">
        <f ca="1">+#REF!</f>
        <v>0.25</v>
      </c>
      <c r="W44" s="247">
        <f ca="1">+#REF!</f>
        <v>0.25</v>
      </c>
      <c r="X44" s="247">
        <f ca="1">+#REF!</f>
        <v>0.25</v>
      </c>
      <c r="Y44" s="247">
        <f ca="1">+#REF!</f>
        <v>0.25</v>
      </c>
      <c r="Z44" s="247">
        <f ca="1">+#REF!</f>
        <v>0.25</v>
      </c>
      <c r="AA44" s="247">
        <f ca="1">+#REF!</f>
        <v>0.25</v>
      </c>
      <c r="AB44" s="247">
        <f ca="1">+#REF!</f>
        <v>0.25</v>
      </c>
      <c r="AC44" s="247">
        <f ca="1">+#REF!</f>
        <v>0.25</v>
      </c>
      <c r="AD44" s="247">
        <f ca="1">+#REF!</f>
        <v>0.25</v>
      </c>
      <c r="AE44" s="247">
        <f ca="1">+#REF!</f>
        <v>0.25</v>
      </c>
      <c r="AF44" s="247">
        <f ca="1">+#REF!</f>
        <v>0.25</v>
      </c>
      <c r="AG44" s="248">
        <f ca="1">+#REF!</f>
        <v>-0.25</v>
      </c>
      <c r="AH44" s="254"/>
      <c r="AI44" s="254"/>
      <c r="AJ44" s="254"/>
      <c r="AK44" s="254"/>
      <c r="AL44" s="254"/>
      <c r="AM44" s="254"/>
      <c r="AN44" s="254"/>
      <c r="AO44" s="254"/>
      <c r="AP44" s="254"/>
      <c r="AQ44" s="254"/>
      <c r="AR44" s="254"/>
      <c r="AS44" s="254"/>
      <c r="AT44" s="254"/>
      <c r="AU44" s="254"/>
      <c r="AV44" s="254"/>
      <c r="AW44" s="254"/>
      <c r="AX44" s="254"/>
      <c r="AY44" s="254"/>
      <c r="AZ44" s="254"/>
      <c r="BA44" s="254"/>
      <c r="BB44" s="254"/>
      <c r="BC44" s="254"/>
      <c r="BD44" s="254"/>
      <c r="BE44" s="254"/>
      <c r="BF44" s="254"/>
      <c r="BG44" s="254"/>
      <c r="BH44" s="254"/>
      <c r="BI44" s="254"/>
      <c r="BJ44" s="254"/>
      <c r="BK44" s="254"/>
      <c r="BL44" s="254"/>
    </row>
    <row r="45" spans="1:64" x14ac:dyDescent="0.2">
      <c r="A45" s="245" t="str">
        <f ca="1">+#REF!</f>
        <v>NP15</v>
      </c>
      <c r="B45" s="246">
        <f ca="1">+#REF!</f>
        <v>-2.0599999999999987</v>
      </c>
      <c r="C45" s="247">
        <f ca="1">+#REF!</f>
        <v>-2.0599999999999987</v>
      </c>
      <c r="D45" s="247">
        <f ca="1">+#REF!</f>
        <v>-2.0599999999999987</v>
      </c>
      <c r="E45" s="247">
        <f ca="1">+#REF!</f>
        <v>-1</v>
      </c>
      <c r="F45" s="247">
        <f ca="1">+#REF!</f>
        <v>-1</v>
      </c>
      <c r="G45" s="247">
        <f ca="1">+#REF!</f>
        <v>-1</v>
      </c>
      <c r="H45" s="247">
        <f ca="1">+#REF!</f>
        <v>-1</v>
      </c>
      <c r="I45" s="247">
        <f ca="1">+#REF!</f>
        <v>-1</v>
      </c>
      <c r="J45" s="247">
        <f ca="1">+#REF!</f>
        <v>-1</v>
      </c>
      <c r="K45" s="247">
        <f ca="1">+#REF!</f>
        <v>0</v>
      </c>
      <c r="L45" s="247">
        <f ca="1">+#REF!</f>
        <v>0</v>
      </c>
      <c r="M45" s="247">
        <f ca="1">+#REF!</f>
        <v>0</v>
      </c>
      <c r="N45" s="247">
        <f ca="1">+#REF!</f>
        <v>0</v>
      </c>
      <c r="O45" s="247">
        <f ca="1">+#REF!</f>
        <v>0</v>
      </c>
      <c r="P45" s="247">
        <f ca="1">+#REF!</f>
        <v>0</v>
      </c>
      <c r="Q45" s="247">
        <f ca="1">+#REF!</f>
        <v>0</v>
      </c>
      <c r="R45" s="247">
        <f ca="1">+#REF!</f>
        <v>0</v>
      </c>
      <c r="S45" s="247">
        <f ca="1">+#REF!</f>
        <v>0</v>
      </c>
      <c r="T45" s="247">
        <f ca="1">+#REF!</f>
        <v>0</v>
      </c>
      <c r="U45" s="247">
        <f ca="1">+#REF!</f>
        <v>0</v>
      </c>
      <c r="V45" s="247">
        <f ca="1">+#REF!</f>
        <v>0</v>
      </c>
      <c r="W45" s="247">
        <f ca="1">+#REF!</f>
        <v>0</v>
      </c>
      <c r="X45" s="247">
        <f ca="1">+#REF!</f>
        <v>0</v>
      </c>
      <c r="Y45" s="247">
        <f ca="1">+#REF!</f>
        <v>0</v>
      </c>
      <c r="Z45" s="247">
        <f ca="1">+#REF!</f>
        <v>0</v>
      </c>
      <c r="AA45" s="247">
        <f ca="1">+#REF!</f>
        <v>0</v>
      </c>
      <c r="AB45" s="247">
        <f ca="1">+#REF!</f>
        <v>0</v>
      </c>
      <c r="AC45" s="247">
        <f ca="1">+#REF!</f>
        <v>0</v>
      </c>
      <c r="AD45" s="247">
        <f ca="1">+#REF!</f>
        <v>0</v>
      </c>
      <c r="AE45" s="247">
        <f ca="1">+#REF!</f>
        <v>0</v>
      </c>
      <c r="AF45" s="247">
        <f ca="1">+#REF!</f>
        <v>0.64700000000000202</v>
      </c>
      <c r="AG45" s="248">
        <f ca="1">+#REF!</f>
        <v>-1.2265909090909091</v>
      </c>
      <c r="AH45" s="254"/>
      <c r="AI45" s="254"/>
      <c r="AJ45" s="254"/>
      <c r="AK45" s="254"/>
      <c r="AL45" s="254"/>
      <c r="AM45" s="254"/>
      <c r="AN45" s="254"/>
      <c r="AO45" s="254"/>
      <c r="AP45" s="254"/>
      <c r="AQ45" s="254"/>
      <c r="AR45" s="254"/>
      <c r="AS45" s="254"/>
      <c r="AT45" s="254"/>
      <c r="AU45" s="254"/>
      <c r="AV45" s="254"/>
      <c r="AW45" s="254"/>
      <c r="AX45" s="254"/>
      <c r="AY45" s="254"/>
      <c r="AZ45" s="254"/>
      <c r="BA45" s="254"/>
      <c r="BB45" s="254"/>
      <c r="BC45" s="254"/>
      <c r="BD45" s="254"/>
      <c r="BE45" s="254"/>
      <c r="BF45" s="254"/>
      <c r="BG45" s="254"/>
      <c r="BH45" s="254"/>
      <c r="BI45" s="254"/>
      <c r="BJ45" s="254"/>
      <c r="BK45" s="254"/>
      <c r="BL45" s="254"/>
    </row>
    <row r="46" spans="1:64" x14ac:dyDescent="0.2">
      <c r="A46" s="245" t="str">
        <f ca="1">+#REF!</f>
        <v>ZP26</v>
      </c>
      <c r="B46" s="246">
        <f ca="1">+#REF!</f>
        <v>-5.6475000000000009</v>
      </c>
      <c r="C46" s="247">
        <f ca="1">+#REF!</f>
        <v>-5.6475000000000009</v>
      </c>
      <c r="D46" s="247">
        <f ca="1">+#REF!</f>
        <v>-5.6475000000000009</v>
      </c>
      <c r="E46" s="247">
        <f ca="1">+#REF!</f>
        <v>0</v>
      </c>
      <c r="F46" s="247">
        <f ca="1">+#REF!</f>
        <v>0</v>
      </c>
      <c r="G46" s="247">
        <f ca="1">+#REF!</f>
        <v>0</v>
      </c>
      <c r="H46" s="247">
        <f ca="1">+#REF!</f>
        <v>0</v>
      </c>
      <c r="I46" s="247">
        <f ca="1">+#REF!</f>
        <v>0</v>
      </c>
      <c r="J46" s="247">
        <f ca="1">+#REF!</f>
        <v>0</v>
      </c>
      <c r="K46" s="247">
        <f ca="1">+#REF!</f>
        <v>0</v>
      </c>
      <c r="L46" s="247">
        <f ca="1">+#REF!</f>
        <v>0</v>
      </c>
      <c r="M46" s="247">
        <f ca="1">+#REF!</f>
        <v>0</v>
      </c>
      <c r="N46" s="247">
        <f ca="1">+#REF!</f>
        <v>0</v>
      </c>
      <c r="O46" s="247">
        <f ca="1">+#REF!</f>
        <v>0</v>
      </c>
      <c r="P46" s="247">
        <f ca="1">+#REF!</f>
        <v>0</v>
      </c>
      <c r="Q46" s="247">
        <f ca="1">+#REF!</f>
        <v>0</v>
      </c>
      <c r="R46" s="247">
        <f ca="1">+#REF!</f>
        <v>0</v>
      </c>
      <c r="S46" s="247">
        <f ca="1">+#REF!</f>
        <v>0</v>
      </c>
      <c r="T46" s="247">
        <f ca="1">+#REF!</f>
        <v>0</v>
      </c>
      <c r="U46" s="247">
        <f ca="1">+#REF!</f>
        <v>0</v>
      </c>
      <c r="V46" s="247">
        <f ca="1">+#REF!</f>
        <v>0</v>
      </c>
      <c r="W46" s="247">
        <f ca="1">+#REF!</f>
        <v>0</v>
      </c>
      <c r="X46" s="247">
        <f ca="1">+#REF!</f>
        <v>0</v>
      </c>
      <c r="Y46" s="247">
        <f ca="1">+#REF!</f>
        <v>0</v>
      </c>
      <c r="Z46" s="247">
        <f ca="1">+#REF!</f>
        <v>0</v>
      </c>
      <c r="AA46" s="247">
        <f ca="1">+#REF!</f>
        <v>0</v>
      </c>
      <c r="AB46" s="247">
        <f ca="1">+#REF!</f>
        <v>0</v>
      </c>
      <c r="AC46" s="247">
        <f ca="1">+#REF!</f>
        <v>0</v>
      </c>
      <c r="AD46" s="247">
        <f ca="1">+#REF!</f>
        <v>0</v>
      </c>
      <c r="AE46" s="247">
        <f ca="1">+#REF!</f>
        <v>0</v>
      </c>
      <c r="AF46" s="247">
        <f ca="1">+#REF!</f>
        <v>0</v>
      </c>
      <c r="AG46" s="248">
        <f ca="1">+#REF!</f>
        <v>-1.2590530303030256</v>
      </c>
      <c r="AH46" s="254"/>
      <c r="AI46" s="254"/>
      <c r="AJ46" s="254"/>
      <c r="AK46" s="254"/>
      <c r="AL46" s="254"/>
      <c r="AM46" s="254"/>
      <c r="AN46" s="254"/>
      <c r="AO46" s="254"/>
      <c r="AP46" s="254"/>
      <c r="AQ46" s="254"/>
      <c r="AR46" s="254"/>
      <c r="AS46" s="254"/>
      <c r="AT46" s="254"/>
      <c r="AU46" s="254"/>
      <c r="AV46" s="254"/>
      <c r="AW46" s="254"/>
      <c r="AX46" s="254"/>
      <c r="AY46" s="254"/>
      <c r="AZ46" s="254"/>
      <c r="BA46" s="254"/>
      <c r="BB46" s="254"/>
      <c r="BC46" s="254"/>
      <c r="BD46" s="254"/>
      <c r="BE46" s="254"/>
      <c r="BF46" s="254"/>
      <c r="BG46" s="254"/>
      <c r="BH46" s="254"/>
      <c r="BI46" s="254"/>
      <c r="BJ46" s="254"/>
      <c r="BK46" s="254"/>
      <c r="BL46" s="254"/>
    </row>
    <row r="47" spans="1:64" x14ac:dyDescent="0.2">
      <c r="A47" s="245" t="str">
        <f ca="1">+#REF!</f>
        <v>SP15</v>
      </c>
      <c r="B47" s="246">
        <f ca="1">+#REF!</f>
        <v>-2.4600000000000009</v>
      </c>
      <c r="C47" s="247">
        <f ca="1">+#REF!</f>
        <v>-2.4600000000000009</v>
      </c>
      <c r="D47" s="247">
        <f ca="1">+#REF!</f>
        <v>-2.4600000000000009</v>
      </c>
      <c r="E47" s="247">
        <f ca="1">+#REF!</f>
        <v>-2</v>
      </c>
      <c r="F47" s="247">
        <f ca="1">+#REF!</f>
        <v>-2</v>
      </c>
      <c r="G47" s="247">
        <f ca="1">+#REF!</f>
        <v>-2</v>
      </c>
      <c r="H47" s="247">
        <f ca="1">+#REF!</f>
        <v>-2</v>
      </c>
      <c r="I47" s="247">
        <f ca="1">+#REF!</f>
        <v>-2</v>
      </c>
      <c r="J47" s="247">
        <f ca="1">+#REF!</f>
        <v>-2</v>
      </c>
      <c r="K47" s="247">
        <f ca="1">+#REF!</f>
        <v>0.25</v>
      </c>
      <c r="L47" s="247">
        <f ca="1">+#REF!</f>
        <v>0.25</v>
      </c>
      <c r="M47" s="247">
        <f ca="1">+#REF!</f>
        <v>0.25</v>
      </c>
      <c r="N47" s="247">
        <f ca="1">+#REF!</f>
        <v>0.25</v>
      </c>
      <c r="O47" s="247">
        <f ca="1">+#REF!</f>
        <v>0.25</v>
      </c>
      <c r="P47" s="247">
        <f ca="1">+#REF!</f>
        <v>0.25</v>
      </c>
      <c r="Q47" s="247">
        <f ca="1">+#REF!</f>
        <v>0.25</v>
      </c>
      <c r="R47" s="247">
        <f ca="1">+#REF!</f>
        <v>0.25</v>
      </c>
      <c r="S47" s="247">
        <f ca="1">+#REF!</f>
        <v>0.25</v>
      </c>
      <c r="T47" s="247">
        <f ca="1">+#REF!</f>
        <v>0.25</v>
      </c>
      <c r="U47" s="247">
        <f ca="1">+#REF!</f>
        <v>0.25</v>
      </c>
      <c r="V47" s="247">
        <f ca="1">+#REF!</f>
        <v>0.25</v>
      </c>
      <c r="W47" s="247">
        <f ca="1">+#REF!</f>
        <v>0.25</v>
      </c>
      <c r="X47" s="247">
        <f ca="1">+#REF!</f>
        <v>0.25</v>
      </c>
      <c r="Y47" s="247">
        <f ca="1">+#REF!</f>
        <v>0.25</v>
      </c>
      <c r="Z47" s="247">
        <f ca="1">+#REF!</f>
        <v>0.25</v>
      </c>
      <c r="AA47" s="247">
        <f ca="1">+#REF!</f>
        <v>0.25</v>
      </c>
      <c r="AB47" s="247">
        <f ca="1">+#REF!</f>
        <v>0.25</v>
      </c>
      <c r="AC47" s="247">
        <f ca="1">+#REF!</f>
        <v>0.25</v>
      </c>
      <c r="AD47" s="247">
        <f ca="1">+#REF!</f>
        <v>0.25</v>
      </c>
      <c r="AE47" s="247">
        <f ca="1">+#REF!</f>
        <v>0.25</v>
      </c>
      <c r="AF47" s="247">
        <f ca="1">+#REF!</f>
        <v>0.25</v>
      </c>
      <c r="AG47" s="248">
        <f ca="1">+#REF!</f>
        <v>-2.0971212121212091</v>
      </c>
      <c r="AH47" s="254"/>
      <c r="AI47" s="254"/>
      <c r="AJ47" s="254"/>
      <c r="AK47" s="254"/>
      <c r="AL47" s="254"/>
      <c r="AM47" s="254"/>
      <c r="AN47" s="254"/>
      <c r="AO47" s="254"/>
      <c r="AP47" s="254"/>
      <c r="AQ47" s="254"/>
      <c r="AR47" s="254"/>
      <c r="AS47" s="254"/>
      <c r="AT47" s="254"/>
      <c r="AU47" s="254"/>
      <c r="AV47" s="254"/>
      <c r="AW47" s="254"/>
      <c r="AX47" s="254"/>
      <c r="AY47" s="254"/>
      <c r="AZ47" s="254"/>
      <c r="BA47" s="254"/>
      <c r="BB47" s="254"/>
      <c r="BC47" s="254"/>
      <c r="BD47" s="254"/>
      <c r="BE47" s="254"/>
      <c r="BF47" s="254"/>
      <c r="BG47" s="254"/>
      <c r="BH47" s="254"/>
      <c r="BI47" s="254"/>
      <c r="BJ47" s="254"/>
      <c r="BK47" s="254"/>
      <c r="BL47" s="254"/>
    </row>
    <row r="48" spans="1:64" x14ac:dyDescent="0.2">
      <c r="A48" s="245" t="str">
        <f ca="1">+#REF!</f>
        <v>Palo Verde</v>
      </c>
      <c r="B48" s="246">
        <f ca="1">+#REF!</f>
        <v>-0.35000000000000142</v>
      </c>
      <c r="C48" s="247">
        <f ca="1">+#REF!</f>
        <v>-0.35000000000000142</v>
      </c>
      <c r="D48" s="247">
        <f ca="1">+#REF!</f>
        <v>-0.35000000000000142</v>
      </c>
      <c r="E48" s="247">
        <f ca="1">+#REF!</f>
        <v>-1</v>
      </c>
      <c r="F48" s="247">
        <f ca="1">+#REF!</f>
        <v>-1</v>
      </c>
      <c r="G48" s="247">
        <f ca="1">+#REF!</f>
        <v>-1</v>
      </c>
      <c r="H48" s="247">
        <f ca="1">+#REF!</f>
        <v>-1</v>
      </c>
      <c r="I48" s="247">
        <f ca="1">+#REF!</f>
        <v>-1</v>
      </c>
      <c r="J48" s="247">
        <f ca="1">+#REF!</f>
        <v>-1</v>
      </c>
      <c r="K48" s="247">
        <f ca="1">+#REF!</f>
        <v>0</v>
      </c>
      <c r="L48" s="247">
        <f ca="1">+#REF!</f>
        <v>0</v>
      </c>
      <c r="M48" s="247">
        <f ca="1">+#REF!</f>
        <v>0</v>
      </c>
      <c r="N48" s="247">
        <f ca="1">+#REF!</f>
        <v>0</v>
      </c>
      <c r="O48" s="247">
        <f ca="1">+#REF!</f>
        <v>0</v>
      </c>
      <c r="P48" s="247">
        <f ca="1">+#REF!</f>
        <v>0</v>
      </c>
      <c r="Q48" s="247">
        <f ca="1">+#REF!</f>
        <v>0</v>
      </c>
      <c r="R48" s="247">
        <f ca="1">+#REF!</f>
        <v>0</v>
      </c>
      <c r="S48" s="247">
        <f ca="1">+#REF!</f>
        <v>0</v>
      </c>
      <c r="T48" s="247">
        <f ca="1">+#REF!</f>
        <v>0</v>
      </c>
      <c r="U48" s="247">
        <f ca="1">+#REF!</f>
        <v>0</v>
      </c>
      <c r="V48" s="247">
        <f ca="1">+#REF!</f>
        <v>0</v>
      </c>
      <c r="W48" s="247">
        <f ca="1">+#REF!</f>
        <v>0</v>
      </c>
      <c r="X48" s="247">
        <f ca="1">+#REF!</f>
        <v>0</v>
      </c>
      <c r="Y48" s="247">
        <f ca="1">+#REF!</f>
        <v>0</v>
      </c>
      <c r="Z48" s="247">
        <f ca="1">+#REF!</f>
        <v>0</v>
      </c>
      <c r="AA48" s="247">
        <f ca="1">+#REF!</f>
        <v>0</v>
      </c>
      <c r="AB48" s="247">
        <f ca="1">+#REF!</f>
        <v>0</v>
      </c>
      <c r="AC48" s="247">
        <f ca="1">+#REF!</f>
        <v>0</v>
      </c>
      <c r="AD48" s="247">
        <f ca="1">+#REF!</f>
        <v>0</v>
      </c>
      <c r="AE48" s="247">
        <f ca="1">+#REF!</f>
        <v>0</v>
      </c>
      <c r="AF48" s="247">
        <f ca="1">+#REF!</f>
        <v>0</v>
      </c>
      <c r="AG48" s="248">
        <f ca="1">+#REF!</f>
        <v>-0.96022727272727337</v>
      </c>
      <c r="AH48" s="254"/>
      <c r="AI48" s="254"/>
      <c r="AJ48" s="254"/>
      <c r="AK48" s="254"/>
      <c r="AL48" s="254"/>
      <c r="AM48" s="254"/>
      <c r="AN48" s="254"/>
      <c r="AO48" s="254"/>
      <c r="AP48" s="254"/>
      <c r="AQ48" s="254"/>
      <c r="AR48" s="254"/>
      <c r="AS48" s="254"/>
      <c r="AT48" s="254"/>
      <c r="AU48" s="254"/>
      <c r="AV48" s="254"/>
      <c r="AW48" s="254"/>
      <c r="AX48" s="254"/>
      <c r="AY48" s="254"/>
      <c r="AZ48" s="254"/>
      <c r="BA48" s="254"/>
      <c r="BB48" s="254"/>
      <c r="BC48" s="254"/>
      <c r="BD48" s="254"/>
      <c r="BE48" s="254"/>
      <c r="BF48" s="254"/>
      <c r="BG48" s="254"/>
      <c r="BH48" s="254"/>
      <c r="BI48" s="254"/>
      <c r="BJ48" s="254"/>
      <c r="BK48" s="254"/>
      <c r="BL48" s="254"/>
    </row>
    <row r="49" spans="1:64" ht="12" thickBot="1" x14ac:dyDescent="0.25">
      <c r="A49" s="249" t="str">
        <f ca="1">+#REF!</f>
        <v>Mead</v>
      </c>
      <c r="B49" s="250">
        <f ca="1">+#REF!</f>
        <v>-0.35000000000000142</v>
      </c>
      <c r="C49" s="251">
        <f ca="1">+#REF!</f>
        <v>-0.35000000000000142</v>
      </c>
      <c r="D49" s="251">
        <f ca="1">+#REF!</f>
        <v>-0.35000000000000142</v>
      </c>
      <c r="E49" s="251">
        <f ca="1">+#REF!</f>
        <v>-1</v>
      </c>
      <c r="F49" s="251">
        <f ca="1">+#REF!</f>
        <v>-1</v>
      </c>
      <c r="G49" s="251">
        <f ca="1">+#REF!</f>
        <v>-1</v>
      </c>
      <c r="H49" s="251">
        <f ca="1">+#REF!</f>
        <v>-1</v>
      </c>
      <c r="I49" s="251">
        <f ca="1">+#REF!</f>
        <v>-1</v>
      </c>
      <c r="J49" s="251">
        <f ca="1">+#REF!</f>
        <v>-1</v>
      </c>
      <c r="K49" s="251">
        <f ca="1">+#REF!</f>
        <v>0</v>
      </c>
      <c r="L49" s="251">
        <f ca="1">+#REF!</f>
        <v>0</v>
      </c>
      <c r="M49" s="251">
        <f ca="1">+#REF!</f>
        <v>0</v>
      </c>
      <c r="N49" s="251">
        <f ca="1">+#REF!</f>
        <v>0</v>
      </c>
      <c r="O49" s="251">
        <f ca="1">+#REF!</f>
        <v>0</v>
      </c>
      <c r="P49" s="251">
        <f ca="1">+#REF!</f>
        <v>0</v>
      </c>
      <c r="Q49" s="251">
        <f ca="1">+#REF!</f>
        <v>0</v>
      </c>
      <c r="R49" s="251">
        <f ca="1">+#REF!</f>
        <v>0</v>
      </c>
      <c r="S49" s="251">
        <f ca="1">+#REF!</f>
        <v>0</v>
      </c>
      <c r="T49" s="251">
        <f ca="1">+#REF!</f>
        <v>0</v>
      </c>
      <c r="U49" s="251">
        <f ca="1">+#REF!</f>
        <v>0</v>
      </c>
      <c r="V49" s="251">
        <f ca="1">+#REF!</f>
        <v>0</v>
      </c>
      <c r="W49" s="251">
        <f ca="1">+#REF!</f>
        <v>0</v>
      </c>
      <c r="X49" s="251">
        <f ca="1">+#REF!</f>
        <v>0</v>
      </c>
      <c r="Y49" s="251">
        <f ca="1">+#REF!</f>
        <v>0</v>
      </c>
      <c r="Z49" s="251">
        <f ca="1">+#REF!</f>
        <v>0</v>
      </c>
      <c r="AA49" s="251">
        <f ca="1">+#REF!</f>
        <v>0</v>
      </c>
      <c r="AB49" s="251">
        <f ca="1">+#REF!</f>
        <v>0</v>
      </c>
      <c r="AC49" s="251">
        <f ca="1">+#REF!</f>
        <v>0</v>
      </c>
      <c r="AD49" s="251">
        <f ca="1">+#REF!</f>
        <v>0</v>
      </c>
      <c r="AE49" s="251">
        <f ca="1">+#REF!</f>
        <v>0</v>
      </c>
      <c r="AF49" s="251">
        <f ca="1">+#REF!</f>
        <v>0</v>
      </c>
      <c r="AG49" s="252">
        <f ca="1">+#REF!</f>
        <v>0</v>
      </c>
      <c r="AH49" s="254"/>
      <c r="AI49" s="254"/>
      <c r="AJ49" s="254"/>
      <c r="AK49" s="254"/>
      <c r="AL49" s="254"/>
      <c r="AM49" s="254"/>
      <c r="AN49" s="254"/>
      <c r="AO49" s="254"/>
      <c r="AP49" s="254"/>
      <c r="AQ49" s="254"/>
      <c r="AR49" s="254"/>
      <c r="AS49" s="254"/>
      <c r="AT49" s="254"/>
      <c r="AU49" s="254"/>
      <c r="AV49" s="254"/>
      <c r="AW49" s="254"/>
      <c r="AX49" s="254"/>
      <c r="AY49" s="254"/>
      <c r="AZ49" s="254"/>
      <c r="BA49" s="254"/>
      <c r="BB49" s="254"/>
      <c r="BC49" s="254"/>
      <c r="BD49" s="254"/>
      <c r="BE49" s="254"/>
      <c r="BF49" s="254"/>
      <c r="BG49" s="254"/>
      <c r="BH49" s="254"/>
      <c r="BI49" s="254"/>
      <c r="BJ49" s="254"/>
      <c r="BK49" s="254"/>
      <c r="BL49" s="254"/>
    </row>
    <row r="50" spans="1:64" x14ac:dyDescent="0.2">
      <c r="B50" s="254"/>
      <c r="C50" s="254"/>
      <c r="D50" s="254"/>
      <c r="E50" s="254"/>
      <c r="F50" s="254"/>
      <c r="G50" s="254"/>
      <c r="H50" s="254"/>
      <c r="I50" s="254"/>
      <c r="J50" s="254"/>
      <c r="K50" s="254"/>
      <c r="L50" s="254"/>
      <c r="M50" s="254"/>
      <c r="N50" s="254"/>
      <c r="O50" s="254"/>
      <c r="P50" s="254"/>
      <c r="Q50" s="254"/>
      <c r="R50" s="254"/>
      <c r="S50" s="254"/>
      <c r="T50" s="254"/>
      <c r="U50" s="254"/>
      <c r="V50" s="254"/>
      <c r="W50" s="254"/>
      <c r="X50" s="254"/>
      <c r="Y50" s="254"/>
      <c r="Z50" s="254"/>
      <c r="AA50" s="254"/>
      <c r="AB50" s="254"/>
      <c r="AC50" s="254"/>
      <c r="AD50" s="254"/>
      <c r="AE50" s="254"/>
      <c r="AF50" s="254"/>
      <c r="AG50" s="254"/>
      <c r="AH50" s="254"/>
      <c r="AI50" s="254"/>
      <c r="AJ50" s="254"/>
      <c r="AK50" s="254"/>
      <c r="AL50" s="254"/>
      <c r="AM50" s="254"/>
      <c r="AN50" s="254"/>
      <c r="AO50" s="254"/>
      <c r="AP50" s="254"/>
      <c r="AQ50" s="254"/>
      <c r="AR50" s="254"/>
      <c r="AS50" s="254"/>
      <c r="AT50" s="254"/>
      <c r="AU50" s="254"/>
      <c r="AV50" s="254"/>
      <c r="AW50" s="254"/>
      <c r="AX50" s="254"/>
      <c r="AY50" s="254"/>
      <c r="AZ50" s="254"/>
      <c r="BA50" s="254"/>
      <c r="BB50" s="254"/>
      <c r="BC50" s="254"/>
      <c r="BD50" s="254"/>
      <c r="BE50" s="254"/>
      <c r="BF50" s="254"/>
      <c r="BG50" s="254"/>
      <c r="BH50" s="254"/>
      <c r="BI50" s="254"/>
      <c r="BJ50" s="254"/>
      <c r="BK50" s="254"/>
      <c r="BL50" s="254"/>
    </row>
    <row r="51" spans="1:64" ht="12" thickBot="1" x14ac:dyDescent="0.25">
      <c r="A51" s="253" t="str">
        <f ca="1">+#REF!</f>
        <v>Alberta</v>
      </c>
      <c r="B51" s="254"/>
      <c r="C51" s="254"/>
      <c r="D51" s="254"/>
      <c r="E51" s="254"/>
      <c r="F51" s="254"/>
      <c r="G51" s="254"/>
      <c r="H51" s="254"/>
      <c r="I51" s="254"/>
      <c r="J51" s="254"/>
      <c r="K51" s="254"/>
      <c r="L51" s="254"/>
      <c r="M51" s="254"/>
      <c r="N51" s="254"/>
      <c r="O51" s="254"/>
      <c r="P51" s="254"/>
      <c r="Q51" s="254"/>
      <c r="R51" s="254"/>
      <c r="S51" s="254"/>
      <c r="T51" s="254"/>
      <c r="U51" s="254"/>
      <c r="V51" s="254"/>
      <c r="W51" s="254"/>
      <c r="X51" s="254"/>
      <c r="Y51" s="254"/>
      <c r="Z51" s="254"/>
      <c r="AA51" s="254"/>
      <c r="AB51" s="254"/>
      <c r="AC51" s="254"/>
      <c r="AD51" s="254"/>
      <c r="AE51" s="254"/>
      <c r="AF51" s="254"/>
      <c r="AG51" s="254"/>
      <c r="AH51" s="254"/>
      <c r="AI51" s="254"/>
      <c r="AJ51" s="254"/>
      <c r="AK51" s="254"/>
      <c r="AL51" s="254"/>
      <c r="AM51" s="254"/>
      <c r="AN51" s="254"/>
      <c r="AO51" s="254"/>
      <c r="AP51" s="254"/>
      <c r="AQ51" s="254"/>
      <c r="AR51" s="254"/>
      <c r="AS51" s="254"/>
      <c r="AT51" s="254"/>
      <c r="AU51" s="254"/>
      <c r="AV51" s="254"/>
      <c r="AW51" s="254"/>
      <c r="AX51" s="254"/>
      <c r="AY51" s="254"/>
      <c r="AZ51" s="254"/>
      <c r="BA51" s="254"/>
      <c r="BB51" s="254"/>
      <c r="BC51" s="254"/>
      <c r="BD51" s="254"/>
      <c r="BE51" s="254"/>
      <c r="BF51" s="254"/>
      <c r="BG51" s="254"/>
      <c r="BH51" s="254"/>
      <c r="BI51" s="254"/>
      <c r="BJ51" s="254"/>
      <c r="BK51" s="254"/>
      <c r="BL51" s="254"/>
    </row>
    <row r="52" spans="1:64" ht="12" thickBot="1" x14ac:dyDescent="0.25">
      <c r="A52" s="255" t="str">
        <f ca="1">+#REF!</f>
        <v>ALBERTA</v>
      </c>
      <c r="B52" s="256">
        <f ca="1">+#REF!</f>
        <v>-4.5</v>
      </c>
      <c r="C52" s="257">
        <f ca="1">+#REF!</f>
        <v>0</v>
      </c>
      <c r="D52" s="257">
        <f ca="1">+#REF!</f>
        <v>0</v>
      </c>
      <c r="E52" s="257">
        <f ca="1">+#REF!</f>
        <v>0</v>
      </c>
      <c r="F52" s="257">
        <f ca="1">+#REF!</f>
        <v>0</v>
      </c>
      <c r="G52" s="257">
        <f ca="1">+#REF!</f>
        <v>0</v>
      </c>
      <c r="H52" s="257">
        <f ca="1">+#REF!</f>
        <v>0</v>
      </c>
      <c r="I52" s="257">
        <f ca="1">+#REF!</f>
        <v>0</v>
      </c>
      <c r="J52" s="257">
        <f ca="1">+#REF!</f>
        <v>0</v>
      </c>
      <c r="K52" s="257">
        <f ca="1">+#REF!</f>
        <v>1.4299999237060561</v>
      </c>
      <c r="L52" s="257">
        <f ca="1">+#REF!</f>
        <v>1.4299999237060561</v>
      </c>
      <c r="M52" s="257">
        <f ca="1">+#REF!</f>
        <v>1.4299999237060561</v>
      </c>
      <c r="N52" s="257">
        <f ca="1">+#REF!</f>
        <v>1.4299999237060561</v>
      </c>
      <c r="O52" s="257">
        <f ca="1">+#REF!</f>
        <v>1.4299999237060561</v>
      </c>
      <c r="P52" s="257">
        <f ca="1">+#REF!</f>
        <v>1.4299999237060561</v>
      </c>
      <c r="Q52" s="257">
        <f ca="1">+#REF!</f>
        <v>1.4299999237060561</v>
      </c>
      <c r="R52" s="257">
        <f ca="1">+#REF!</f>
        <v>1.4299999237060561</v>
      </c>
      <c r="S52" s="257">
        <f ca="1">+#REF!</f>
        <v>1.4299999237060561</v>
      </c>
      <c r="T52" s="257">
        <f ca="1">+#REF!</f>
        <v>1.4299999237060561</v>
      </c>
      <c r="U52" s="257">
        <f ca="1">+#REF!</f>
        <v>1.4299999237060561</v>
      </c>
      <c r="V52" s="257">
        <f ca="1">+#REF!</f>
        <v>1.4299999237060561</v>
      </c>
      <c r="W52" s="257">
        <f ca="1">+#REF!</f>
        <v>1.4299999237060561</v>
      </c>
      <c r="X52" s="257">
        <f ca="1">+#REF!</f>
        <v>1.4299999237060561</v>
      </c>
      <c r="Y52" s="257">
        <f ca="1">+#REF!</f>
        <v>1.4299999237060561</v>
      </c>
      <c r="Z52" s="257">
        <f ca="1">+#REF!</f>
        <v>1.4299999237060561</v>
      </c>
      <c r="AA52" s="257">
        <f ca="1">+#REF!</f>
        <v>1.4299999237060561</v>
      </c>
      <c r="AB52" s="257">
        <f ca="1">+#REF!</f>
        <v>1.4299999237060561</v>
      </c>
      <c r="AC52" s="257">
        <f ca="1">+#REF!</f>
        <v>1.4299999237060561</v>
      </c>
      <c r="AD52" s="257">
        <f ca="1">+#REF!</f>
        <v>31.425445251464843</v>
      </c>
      <c r="AE52" s="257">
        <f ca="1">+#REF!</f>
        <v>31.425445251464843</v>
      </c>
      <c r="AF52" s="257">
        <f ca="1">+#REF!</f>
        <v>31.425445251464843</v>
      </c>
      <c r="AG52" s="258">
        <f ca="1">+#REF!</f>
        <v>-0.67305574312314675</v>
      </c>
      <c r="AH52" s="254"/>
      <c r="AI52" s="254"/>
      <c r="AJ52" s="254"/>
      <c r="AK52" s="254"/>
      <c r="AL52" s="254"/>
      <c r="AM52" s="254"/>
      <c r="AN52" s="254"/>
      <c r="AO52" s="254"/>
      <c r="AP52" s="254"/>
      <c r="AQ52" s="254"/>
      <c r="AR52" s="254"/>
      <c r="AS52" s="254"/>
      <c r="AT52" s="254"/>
      <c r="AU52" s="254"/>
      <c r="AV52" s="254"/>
      <c r="AW52" s="254"/>
      <c r="AX52" s="254"/>
      <c r="AY52" s="254"/>
      <c r="AZ52" s="254"/>
      <c r="BA52" s="254"/>
      <c r="BB52" s="254"/>
      <c r="BC52" s="254"/>
      <c r="BD52" s="254"/>
      <c r="BE52" s="254"/>
      <c r="BF52" s="254"/>
      <c r="BG52" s="254"/>
      <c r="BH52" s="254"/>
      <c r="BI52" s="254"/>
      <c r="BJ52" s="254"/>
      <c r="BK52" s="254"/>
      <c r="BL52" s="254"/>
    </row>
  </sheetData>
  <pageMargins left="0.75" right="0.75" top="1" bottom="1" header="0.5" footer="0.5"/>
  <pageSetup scale="80" orientation="landscape" horizontalDpi="0" r:id="rId1"/>
  <headerFooter alignWithMargins="0">
    <oddHeader>&amp;C&amp;"Lucida Console,Bold"&amp;10WEST POWER PEAK AND OFF PEAK DAILY PRICES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>
    <pageSetUpPr fitToPage="1"/>
  </sheetPr>
  <dimension ref="A1:R1096"/>
  <sheetViews>
    <sheetView workbookViewId="0">
      <selection sqref="A1:IV65536"/>
    </sheetView>
  </sheetViews>
  <sheetFormatPr defaultRowHeight="11.25" x14ac:dyDescent="0.2"/>
  <cols>
    <col min="1" max="1" width="9.140625" style="126"/>
    <col min="2" max="6" width="9.140625" style="125"/>
    <col min="7" max="16384" width="9.140625" style="126"/>
  </cols>
  <sheetData>
    <row r="1" spans="1:18" ht="45.75" customHeight="1" x14ac:dyDescent="0.2">
      <c r="A1" s="124">
        <v>37186</v>
      </c>
      <c r="D1" s="124">
        <v>37186</v>
      </c>
      <c r="J1" s="126" t="s">
        <v>31</v>
      </c>
      <c r="P1" s="124">
        <v>37186</v>
      </c>
    </row>
    <row r="2" spans="1:18" s="129" customFormat="1" x14ac:dyDescent="0.2">
      <c r="A2" s="127"/>
      <c r="B2" s="128" t="s">
        <v>79</v>
      </c>
      <c r="C2" s="128" t="s">
        <v>58</v>
      </c>
      <c r="D2" s="128" t="s">
        <v>80</v>
      </c>
      <c r="E2" s="128" t="s">
        <v>81</v>
      </c>
      <c r="F2" s="128" t="s">
        <v>82</v>
      </c>
      <c r="H2" s="129" t="s">
        <v>79</v>
      </c>
      <c r="I2" s="129" t="s">
        <v>58</v>
      </c>
      <c r="J2" s="129" t="s">
        <v>80</v>
      </c>
      <c r="K2" s="129" t="s">
        <v>81</v>
      </c>
      <c r="L2" s="129" t="s">
        <v>82</v>
      </c>
      <c r="N2" s="129" t="s">
        <v>79</v>
      </c>
      <c r="O2" s="129" t="s">
        <v>58</v>
      </c>
      <c r="P2" s="129" t="s">
        <v>80</v>
      </c>
      <c r="Q2" s="129" t="s">
        <v>81</v>
      </c>
      <c r="R2" s="129" t="s">
        <v>82</v>
      </c>
    </row>
    <row r="3" spans="1:18" x14ac:dyDescent="0.2">
      <c r="A3" s="130">
        <v>36708</v>
      </c>
      <c r="B3" s="125">
        <v>0</v>
      </c>
      <c r="C3" s="125">
        <v>0</v>
      </c>
      <c r="D3" s="125">
        <v>0</v>
      </c>
      <c r="E3" s="125">
        <v>0</v>
      </c>
      <c r="F3" s="125">
        <v>0</v>
      </c>
      <c r="H3" s="131">
        <v>0</v>
      </c>
      <c r="I3" s="131">
        <v>0</v>
      </c>
      <c r="J3" s="131">
        <v>0</v>
      </c>
      <c r="K3" s="131">
        <v>0</v>
      </c>
      <c r="L3" s="131">
        <v>0</v>
      </c>
      <c r="N3" s="125">
        <v>0</v>
      </c>
      <c r="O3" s="125">
        <v>0</v>
      </c>
      <c r="P3" s="125">
        <v>0</v>
      </c>
      <c r="Q3" s="125">
        <v>0</v>
      </c>
      <c r="R3" s="125">
        <v>0</v>
      </c>
    </row>
    <row r="4" spans="1:18" x14ac:dyDescent="0.2">
      <c r="A4" s="130">
        <v>36769</v>
      </c>
      <c r="B4" s="125">
        <v>0</v>
      </c>
      <c r="C4" s="125">
        <v>0</v>
      </c>
      <c r="D4" s="125">
        <v>0</v>
      </c>
      <c r="E4" s="125">
        <v>0</v>
      </c>
      <c r="F4" s="125">
        <v>0</v>
      </c>
      <c r="H4" s="131">
        <v>0</v>
      </c>
      <c r="I4" s="131">
        <v>0</v>
      </c>
      <c r="J4" s="131">
        <v>0</v>
      </c>
      <c r="K4" s="131">
        <v>0</v>
      </c>
      <c r="L4" s="131">
        <v>0</v>
      </c>
      <c r="N4" s="125">
        <v>0</v>
      </c>
      <c r="O4" s="125">
        <v>0</v>
      </c>
      <c r="P4" s="125">
        <v>0</v>
      </c>
      <c r="Q4" s="125">
        <v>0</v>
      </c>
      <c r="R4" s="125">
        <v>0</v>
      </c>
    </row>
    <row r="5" spans="1:18" x14ac:dyDescent="0.2">
      <c r="A5" s="130">
        <v>36799</v>
      </c>
      <c r="B5" s="125">
        <v>0</v>
      </c>
      <c r="C5" s="125">
        <v>0</v>
      </c>
      <c r="D5" s="125">
        <v>0</v>
      </c>
      <c r="E5" s="125">
        <v>0</v>
      </c>
      <c r="F5" s="125">
        <v>0</v>
      </c>
      <c r="H5" s="131">
        <v>0</v>
      </c>
      <c r="I5" s="131">
        <v>0</v>
      </c>
      <c r="J5" s="131">
        <v>0</v>
      </c>
      <c r="K5" s="131">
        <v>0</v>
      </c>
      <c r="L5" s="131">
        <v>0</v>
      </c>
      <c r="N5" s="125">
        <v>0</v>
      </c>
      <c r="O5" s="125">
        <v>0</v>
      </c>
      <c r="P5" s="125">
        <v>0</v>
      </c>
      <c r="Q5" s="125">
        <v>0</v>
      </c>
      <c r="R5" s="125">
        <v>0</v>
      </c>
    </row>
    <row r="6" spans="1:18" x14ac:dyDescent="0.2">
      <c r="A6" s="130">
        <v>36830</v>
      </c>
      <c r="B6" s="125">
        <v>0</v>
      </c>
      <c r="C6" s="125">
        <v>0</v>
      </c>
      <c r="D6" s="125">
        <v>0</v>
      </c>
      <c r="E6" s="125">
        <v>0</v>
      </c>
      <c r="F6" s="125">
        <v>0</v>
      </c>
      <c r="H6" s="131">
        <v>0</v>
      </c>
      <c r="I6" s="131">
        <v>0</v>
      </c>
      <c r="J6" s="131">
        <v>0</v>
      </c>
      <c r="K6" s="131">
        <v>0</v>
      </c>
      <c r="L6" s="131">
        <v>0</v>
      </c>
      <c r="N6" s="125">
        <v>0</v>
      </c>
      <c r="O6" s="125">
        <v>0</v>
      </c>
      <c r="P6" s="125">
        <v>0</v>
      </c>
      <c r="Q6" s="125">
        <v>0</v>
      </c>
      <c r="R6" s="125">
        <v>0</v>
      </c>
    </row>
    <row r="7" spans="1:18" x14ac:dyDescent="0.2">
      <c r="A7" s="130">
        <v>36860</v>
      </c>
      <c r="B7" s="125">
        <v>0</v>
      </c>
      <c r="C7" s="125">
        <v>0</v>
      </c>
      <c r="D7" s="125">
        <v>0</v>
      </c>
      <c r="E7" s="125">
        <v>0</v>
      </c>
      <c r="F7" s="125">
        <v>0</v>
      </c>
      <c r="H7" s="131">
        <v>0</v>
      </c>
      <c r="I7" s="131">
        <v>0</v>
      </c>
      <c r="J7" s="131">
        <v>0</v>
      </c>
      <c r="K7" s="131">
        <v>0</v>
      </c>
      <c r="L7" s="131">
        <v>0</v>
      </c>
      <c r="N7" s="125">
        <v>0</v>
      </c>
      <c r="O7" s="125">
        <v>0</v>
      </c>
      <c r="P7" s="125">
        <v>0</v>
      </c>
      <c r="Q7" s="125">
        <v>0</v>
      </c>
      <c r="R7" s="125">
        <v>0</v>
      </c>
    </row>
    <row r="8" spans="1:18" x14ac:dyDescent="0.2">
      <c r="A8" s="130">
        <v>36891</v>
      </c>
      <c r="B8" s="125">
        <v>0</v>
      </c>
      <c r="C8" s="125">
        <v>0</v>
      </c>
      <c r="D8" s="125">
        <v>0</v>
      </c>
      <c r="E8" s="125">
        <v>0</v>
      </c>
      <c r="F8" s="125">
        <v>0</v>
      </c>
      <c r="H8" s="131">
        <v>0</v>
      </c>
      <c r="I8" s="131">
        <v>0</v>
      </c>
      <c r="J8" s="131">
        <v>0</v>
      </c>
      <c r="K8" s="131">
        <v>0</v>
      </c>
      <c r="L8" s="131">
        <v>0</v>
      </c>
      <c r="N8" s="125">
        <v>0</v>
      </c>
      <c r="O8" s="125">
        <v>0</v>
      </c>
      <c r="P8" s="125">
        <v>0</v>
      </c>
      <c r="Q8" s="125">
        <v>0</v>
      </c>
      <c r="R8" s="125">
        <v>0</v>
      </c>
    </row>
    <row r="9" spans="1:18" x14ac:dyDescent="0.2">
      <c r="A9" s="130">
        <v>36922</v>
      </c>
      <c r="B9" s="125">
        <v>0</v>
      </c>
      <c r="C9" s="125">
        <v>0</v>
      </c>
      <c r="D9" s="125">
        <v>0</v>
      </c>
      <c r="E9" s="125">
        <v>0</v>
      </c>
      <c r="F9" s="125">
        <v>0</v>
      </c>
      <c r="H9" s="131">
        <v>0</v>
      </c>
      <c r="I9" s="131">
        <v>0</v>
      </c>
      <c r="J9" s="131">
        <v>0</v>
      </c>
      <c r="K9" s="131">
        <v>0</v>
      </c>
      <c r="L9" s="131">
        <v>0</v>
      </c>
      <c r="N9" s="125">
        <v>0</v>
      </c>
      <c r="O9" s="125">
        <v>0</v>
      </c>
      <c r="P9" s="125">
        <v>0</v>
      </c>
      <c r="Q9" s="125">
        <v>0</v>
      </c>
      <c r="R9" s="125">
        <v>0</v>
      </c>
    </row>
    <row r="10" spans="1:18" x14ac:dyDescent="0.2">
      <c r="A10" s="130">
        <v>36950</v>
      </c>
      <c r="B10" s="125">
        <v>0</v>
      </c>
      <c r="C10" s="125">
        <v>0</v>
      </c>
      <c r="D10" s="125">
        <v>0</v>
      </c>
      <c r="E10" s="125">
        <v>0</v>
      </c>
      <c r="F10" s="125">
        <v>0</v>
      </c>
      <c r="H10" s="131">
        <v>0</v>
      </c>
      <c r="I10" s="131">
        <v>0</v>
      </c>
      <c r="J10" s="131">
        <v>0</v>
      </c>
      <c r="K10" s="131">
        <v>0</v>
      </c>
      <c r="L10" s="131">
        <v>0</v>
      </c>
      <c r="N10" s="125">
        <v>0</v>
      </c>
      <c r="O10" s="125">
        <v>0</v>
      </c>
      <c r="P10" s="125">
        <v>0</v>
      </c>
      <c r="Q10" s="125">
        <v>0</v>
      </c>
      <c r="R10" s="125">
        <v>0</v>
      </c>
    </row>
    <row r="11" spans="1:18" x14ac:dyDescent="0.2">
      <c r="A11" s="130">
        <v>36981</v>
      </c>
      <c r="B11" s="125">
        <v>0</v>
      </c>
      <c r="C11" s="125">
        <v>0</v>
      </c>
      <c r="D11" s="125">
        <v>0</v>
      </c>
      <c r="E11" s="125">
        <v>0</v>
      </c>
      <c r="F11" s="125">
        <v>0</v>
      </c>
      <c r="H11" s="131">
        <v>0</v>
      </c>
      <c r="I11" s="131">
        <v>0</v>
      </c>
      <c r="J11" s="131">
        <v>0</v>
      </c>
      <c r="K11" s="131">
        <v>0</v>
      </c>
      <c r="L11" s="131">
        <v>0</v>
      </c>
      <c r="N11" s="125">
        <v>0</v>
      </c>
      <c r="O11" s="125">
        <v>0</v>
      </c>
      <c r="P11" s="125">
        <v>0</v>
      </c>
      <c r="Q11" s="125">
        <v>0</v>
      </c>
      <c r="R11" s="125">
        <v>0</v>
      </c>
    </row>
    <row r="12" spans="1:18" x14ac:dyDescent="0.2">
      <c r="A12" s="130">
        <v>37011</v>
      </c>
      <c r="B12" s="125">
        <v>0</v>
      </c>
      <c r="C12" s="125">
        <v>0</v>
      </c>
      <c r="D12" s="125">
        <v>0</v>
      </c>
      <c r="E12" s="125">
        <v>0</v>
      </c>
      <c r="F12" s="125">
        <v>0</v>
      </c>
      <c r="H12" s="131">
        <v>0</v>
      </c>
      <c r="I12" s="131">
        <v>0</v>
      </c>
      <c r="J12" s="131">
        <v>0</v>
      </c>
      <c r="K12" s="131">
        <v>0</v>
      </c>
      <c r="L12" s="131">
        <v>0</v>
      </c>
      <c r="N12" s="125">
        <v>0</v>
      </c>
      <c r="O12" s="125">
        <v>0</v>
      </c>
      <c r="P12" s="125">
        <v>0</v>
      </c>
      <c r="Q12" s="125">
        <v>0</v>
      </c>
      <c r="R12" s="125">
        <v>0</v>
      </c>
    </row>
    <row r="13" spans="1:18" ht="12.75" customHeight="1" x14ac:dyDescent="0.2">
      <c r="A13" s="130">
        <v>37042</v>
      </c>
      <c r="B13" s="125">
        <v>0</v>
      </c>
      <c r="C13" s="125">
        <v>0</v>
      </c>
      <c r="D13" s="125">
        <v>0</v>
      </c>
      <c r="E13" s="125">
        <v>0</v>
      </c>
      <c r="F13" s="125">
        <v>0</v>
      </c>
      <c r="H13" s="131">
        <v>0</v>
      </c>
      <c r="I13" s="131">
        <v>0</v>
      </c>
      <c r="J13" s="131">
        <v>0</v>
      </c>
      <c r="K13" s="131">
        <v>0</v>
      </c>
      <c r="L13" s="131">
        <v>0</v>
      </c>
      <c r="N13" s="125">
        <v>0</v>
      </c>
      <c r="O13" s="125">
        <v>0</v>
      </c>
      <c r="P13" s="125">
        <v>0</v>
      </c>
      <c r="Q13" s="125">
        <v>0</v>
      </c>
      <c r="R13" s="125">
        <v>0</v>
      </c>
    </row>
    <row r="14" spans="1:18" ht="12.75" customHeight="1" x14ac:dyDescent="0.2">
      <c r="A14" s="130">
        <v>37072</v>
      </c>
      <c r="B14" s="125">
        <v>0</v>
      </c>
      <c r="C14" s="125">
        <v>0</v>
      </c>
      <c r="D14" s="125">
        <v>0</v>
      </c>
      <c r="E14" s="125">
        <v>0</v>
      </c>
      <c r="F14" s="125">
        <v>0</v>
      </c>
      <c r="H14" s="131">
        <v>0</v>
      </c>
      <c r="I14" s="131">
        <v>0</v>
      </c>
      <c r="J14" s="131">
        <v>0</v>
      </c>
      <c r="K14" s="131">
        <v>0</v>
      </c>
      <c r="L14" s="131">
        <v>0</v>
      </c>
      <c r="N14" s="125">
        <v>0</v>
      </c>
      <c r="O14" s="125">
        <v>0</v>
      </c>
      <c r="P14" s="125">
        <v>0</v>
      </c>
      <c r="Q14" s="125">
        <v>0</v>
      </c>
      <c r="R14" s="125">
        <v>0</v>
      </c>
    </row>
    <row r="15" spans="1:18" ht="12.75" customHeight="1" x14ac:dyDescent="0.2">
      <c r="A15" s="130">
        <v>37103</v>
      </c>
      <c r="B15" s="125">
        <v>0</v>
      </c>
      <c r="C15" s="125">
        <v>0</v>
      </c>
      <c r="D15" s="125">
        <v>0</v>
      </c>
      <c r="E15" s="125">
        <v>0</v>
      </c>
      <c r="F15" s="125">
        <v>0</v>
      </c>
      <c r="H15" s="131">
        <v>0</v>
      </c>
      <c r="I15" s="131">
        <v>0</v>
      </c>
      <c r="J15" s="131">
        <v>0</v>
      </c>
      <c r="K15" s="131">
        <v>0</v>
      </c>
      <c r="L15" s="131">
        <v>0</v>
      </c>
      <c r="N15" s="125">
        <v>0</v>
      </c>
      <c r="O15" s="125">
        <v>0</v>
      </c>
      <c r="P15" s="125">
        <v>0</v>
      </c>
      <c r="Q15" s="125">
        <v>0</v>
      </c>
      <c r="R15" s="125">
        <v>0</v>
      </c>
    </row>
    <row r="16" spans="1:18" ht="12.75" customHeight="1" x14ac:dyDescent="0.2">
      <c r="A16" s="130">
        <v>37134</v>
      </c>
      <c r="B16" s="125">
        <v>0</v>
      </c>
      <c r="C16" s="125">
        <v>0</v>
      </c>
      <c r="D16" s="125">
        <v>0</v>
      </c>
      <c r="E16" s="125">
        <v>0</v>
      </c>
      <c r="F16" s="125">
        <v>0</v>
      </c>
      <c r="H16" s="131">
        <v>0</v>
      </c>
      <c r="I16" s="131">
        <v>0</v>
      </c>
      <c r="J16" s="131">
        <v>0</v>
      </c>
      <c r="K16" s="131">
        <v>0</v>
      </c>
      <c r="L16" s="131">
        <v>0</v>
      </c>
      <c r="N16" s="125">
        <v>0</v>
      </c>
      <c r="O16" s="125">
        <v>0</v>
      </c>
      <c r="P16" s="125">
        <v>0</v>
      </c>
      <c r="Q16" s="125">
        <v>0</v>
      </c>
      <c r="R16" s="125">
        <v>0</v>
      </c>
    </row>
    <row r="17" spans="1:18" ht="12.75" customHeight="1" x14ac:dyDescent="0.2">
      <c r="A17" s="130">
        <v>37164</v>
      </c>
      <c r="B17" s="125">
        <v>0</v>
      </c>
      <c r="C17" s="125">
        <v>0</v>
      </c>
      <c r="D17" s="125">
        <v>0</v>
      </c>
      <c r="E17" s="125">
        <v>0</v>
      </c>
      <c r="F17" s="125">
        <v>0</v>
      </c>
      <c r="H17" s="131">
        <v>0</v>
      </c>
      <c r="I17" s="131">
        <v>0</v>
      </c>
      <c r="J17" s="131">
        <v>0</v>
      </c>
      <c r="K17" s="131">
        <v>0</v>
      </c>
      <c r="L17" s="131">
        <v>0</v>
      </c>
      <c r="N17" s="125">
        <v>0</v>
      </c>
      <c r="O17" s="125">
        <v>0</v>
      </c>
      <c r="P17" s="125">
        <v>0</v>
      </c>
      <c r="Q17" s="125">
        <v>0</v>
      </c>
      <c r="R17" s="125">
        <v>0</v>
      </c>
    </row>
    <row r="18" spans="1:18" ht="12.75" customHeight="1" x14ac:dyDescent="0.2">
      <c r="A18" s="130">
        <v>37195</v>
      </c>
      <c r="B18" s="125">
        <v>27.5</v>
      </c>
      <c r="C18" s="125">
        <v>28</v>
      </c>
      <c r="D18" s="125">
        <v>27.75</v>
      </c>
      <c r="E18" s="125">
        <v>28</v>
      </c>
      <c r="F18" s="125">
        <v>27.25</v>
      </c>
      <c r="H18" s="131">
        <v>-0.75</v>
      </c>
      <c r="I18" s="131">
        <v>-1</v>
      </c>
      <c r="J18" s="131">
        <v>-0.75</v>
      </c>
      <c r="K18" s="131">
        <v>-1</v>
      </c>
      <c r="L18" s="131">
        <v>-0.5</v>
      </c>
      <c r="N18" s="125">
        <v>28.25</v>
      </c>
      <c r="O18" s="125">
        <v>29</v>
      </c>
      <c r="P18" s="125">
        <v>28.5</v>
      </c>
      <c r="Q18" s="125">
        <v>29</v>
      </c>
      <c r="R18" s="125">
        <v>27.75</v>
      </c>
    </row>
    <row r="19" spans="1:18" ht="12.75" customHeight="1" x14ac:dyDescent="0.2">
      <c r="A19" s="130">
        <v>37225</v>
      </c>
      <c r="B19" s="125">
        <v>29</v>
      </c>
      <c r="C19" s="125">
        <v>29.75</v>
      </c>
      <c r="D19" s="125">
        <v>29.75</v>
      </c>
      <c r="E19" s="125">
        <v>29</v>
      </c>
      <c r="F19" s="125">
        <v>27.75</v>
      </c>
      <c r="H19" s="131">
        <v>0.25</v>
      </c>
      <c r="I19" s="131">
        <v>0.25</v>
      </c>
      <c r="J19" s="131">
        <v>0</v>
      </c>
      <c r="K19" s="131">
        <v>0.39999999999999858</v>
      </c>
      <c r="L19" s="131">
        <v>0</v>
      </c>
      <c r="N19" s="125">
        <v>28.75</v>
      </c>
      <c r="O19" s="125">
        <v>29.5</v>
      </c>
      <c r="P19" s="125">
        <v>29.75</v>
      </c>
      <c r="Q19" s="125">
        <v>28.6</v>
      </c>
      <c r="R19" s="125">
        <v>27.75</v>
      </c>
    </row>
    <row r="20" spans="1:18" ht="12.75" customHeight="1" x14ac:dyDescent="0.2">
      <c r="A20" s="130">
        <v>37256</v>
      </c>
      <c r="B20" s="125">
        <v>37.5</v>
      </c>
      <c r="C20" s="125">
        <v>37.75</v>
      </c>
      <c r="D20" s="125">
        <v>37.35</v>
      </c>
      <c r="E20" s="125">
        <v>34.9</v>
      </c>
      <c r="F20" s="125">
        <v>32.75</v>
      </c>
      <c r="H20" s="131">
        <v>0.75</v>
      </c>
      <c r="I20" s="131">
        <v>0.75</v>
      </c>
      <c r="J20" s="131">
        <v>0.60000000000000142</v>
      </c>
      <c r="K20" s="131">
        <v>0.79999999999999716</v>
      </c>
      <c r="L20" s="131">
        <v>0.64999999999999858</v>
      </c>
      <c r="N20" s="125">
        <v>36.75</v>
      </c>
      <c r="O20" s="125">
        <v>37</v>
      </c>
      <c r="P20" s="125">
        <v>36.75</v>
      </c>
      <c r="Q20" s="125">
        <v>34.1</v>
      </c>
      <c r="R20" s="125">
        <v>32.1</v>
      </c>
    </row>
    <row r="21" spans="1:18" ht="12.75" customHeight="1" x14ac:dyDescent="0.2">
      <c r="A21" s="130">
        <v>37287</v>
      </c>
      <c r="B21" s="125">
        <v>37.5</v>
      </c>
      <c r="C21" s="125">
        <v>37.5</v>
      </c>
      <c r="D21" s="125">
        <v>37.75</v>
      </c>
      <c r="E21" s="125">
        <v>35.25</v>
      </c>
      <c r="F21" s="125">
        <v>33.25</v>
      </c>
      <c r="H21" s="131">
        <v>0.75</v>
      </c>
      <c r="I21" s="131">
        <v>0.75</v>
      </c>
      <c r="J21" s="131">
        <v>1</v>
      </c>
      <c r="K21" s="131">
        <v>0.25</v>
      </c>
      <c r="L21" s="131">
        <v>0.5</v>
      </c>
      <c r="N21" s="125">
        <v>36.75</v>
      </c>
      <c r="O21" s="125">
        <v>36.75</v>
      </c>
      <c r="P21" s="125">
        <v>36.75</v>
      </c>
      <c r="Q21" s="125">
        <v>35</v>
      </c>
      <c r="R21" s="125">
        <v>32.75</v>
      </c>
    </row>
    <row r="22" spans="1:18" ht="12.75" customHeight="1" x14ac:dyDescent="0.2">
      <c r="A22" s="130">
        <v>37315</v>
      </c>
      <c r="B22" s="125">
        <v>35.5</v>
      </c>
      <c r="C22" s="125">
        <v>35.4</v>
      </c>
      <c r="D22" s="125">
        <v>36.25</v>
      </c>
      <c r="E22" s="125">
        <v>34.5</v>
      </c>
      <c r="F22" s="125">
        <v>32.5</v>
      </c>
      <c r="H22" s="131">
        <v>0.75</v>
      </c>
      <c r="I22" s="131">
        <v>0.75</v>
      </c>
      <c r="J22" s="131">
        <v>0.5</v>
      </c>
      <c r="K22" s="131">
        <v>0.25</v>
      </c>
      <c r="L22" s="131">
        <v>0.25</v>
      </c>
      <c r="N22" s="125">
        <v>34.75</v>
      </c>
      <c r="O22" s="125">
        <v>34.65</v>
      </c>
      <c r="P22" s="125">
        <v>35.75</v>
      </c>
      <c r="Q22" s="125">
        <v>34.25</v>
      </c>
      <c r="R22" s="125">
        <v>32.25</v>
      </c>
    </row>
    <row r="23" spans="1:18" x14ac:dyDescent="0.2">
      <c r="A23" s="130">
        <v>37346</v>
      </c>
      <c r="B23" s="125">
        <v>32.5</v>
      </c>
      <c r="C23" s="125">
        <v>32.5</v>
      </c>
      <c r="D23" s="125">
        <v>34.75</v>
      </c>
      <c r="E23" s="125">
        <v>33.75</v>
      </c>
      <c r="F23" s="125">
        <v>32</v>
      </c>
      <c r="H23" s="131">
        <v>1</v>
      </c>
      <c r="I23" s="131">
        <v>1</v>
      </c>
      <c r="J23" s="131">
        <v>0.25</v>
      </c>
      <c r="K23" s="131">
        <v>0.25</v>
      </c>
      <c r="L23" s="131">
        <v>0.25</v>
      </c>
      <c r="N23" s="125">
        <v>31.5</v>
      </c>
      <c r="O23" s="125">
        <v>31.5</v>
      </c>
      <c r="P23" s="125">
        <v>34.5</v>
      </c>
      <c r="Q23" s="125">
        <v>33.5</v>
      </c>
      <c r="R23" s="125">
        <v>31.75</v>
      </c>
    </row>
    <row r="24" spans="1:18" x14ac:dyDescent="0.2">
      <c r="A24" s="130">
        <v>37376</v>
      </c>
      <c r="B24" s="125">
        <v>30</v>
      </c>
      <c r="C24" s="125">
        <v>32</v>
      </c>
      <c r="D24" s="125">
        <v>32.25</v>
      </c>
      <c r="E24" s="125">
        <v>32.75</v>
      </c>
      <c r="F24" s="125">
        <v>31</v>
      </c>
      <c r="H24" s="131">
        <v>0.75</v>
      </c>
      <c r="I24" s="131">
        <v>0.75</v>
      </c>
      <c r="J24" s="131">
        <v>0.75</v>
      </c>
      <c r="K24" s="131">
        <v>1.25</v>
      </c>
      <c r="L24" s="131">
        <v>0</v>
      </c>
      <c r="N24" s="125">
        <v>29.25</v>
      </c>
      <c r="O24" s="125">
        <v>31.25</v>
      </c>
      <c r="P24" s="125">
        <v>31.5</v>
      </c>
      <c r="Q24" s="125">
        <v>31.5</v>
      </c>
      <c r="R24" s="125">
        <v>31</v>
      </c>
    </row>
    <row r="25" spans="1:18" x14ac:dyDescent="0.2">
      <c r="A25" s="130">
        <v>37407</v>
      </c>
      <c r="B25" s="125">
        <v>28.5</v>
      </c>
      <c r="C25" s="125">
        <v>31</v>
      </c>
      <c r="D25" s="125">
        <v>32</v>
      </c>
      <c r="E25" s="125">
        <v>34.25</v>
      </c>
      <c r="F25" s="125">
        <v>35</v>
      </c>
      <c r="H25" s="131">
        <v>1</v>
      </c>
      <c r="I25" s="131">
        <v>1</v>
      </c>
      <c r="J25" s="131">
        <v>0.75</v>
      </c>
      <c r="K25" s="131">
        <v>1.25</v>
      </c>
      <c r="L25" s="131">
        <v>0</v>
      </c>
      <c r="N25" s="125">
        <v>27.5</v>
      </c>
      <c r="O25" s="125">
        <v>30</v>
      </c>
      <c r="P25" s="125">
        <v>31.25</v>
      </c>
      <c r="Q25" s="125">
        <v>33</v>
      </c>
      <c r="R25" s="125">
        <v>35</v>
      </c>
    </row>
    <row r="26" spans="1:18" x14ac:dyDescent="0.2">
      <c r="A26" s="130">
        <v>37437</v>
      </c>
      <c r="B26" s="125">
        <v>29.5</v>
      </c>
      <c r="C26" s="125">
        <v>32</v>
      </c>
      <c r="D26" s="125">
        <v>38.5</v>
      </c>
      <c r="E26" s="125">
        <v>40.25</v>
      </c>
      <c r="F26" s="125">
        <v>43</v>
      </c>
      <c r="H26" s="131">
        <v>0.75</v>
      </c>
      <c r="I26" s="131">
        <v>0.75</v>
      </c>
      <c r="J26" s="131">
        <v>0.75</v>
      </c>
      <c r="K26" s="131">
        <v>1.25</v>
      </c>
      <c r="L26" s="131">
        <v>0</v>
      </c>
      <c r="N26" s="125">
        <v>28.75</v>
      </c>
      <c r="O26" s="125">
        <v>31.25</v>
      </c>
      <c r="P26" s="125">
        <v>37.75</v>
      </c>
      <c r="Q26" s="125">
        <v>39</v>
      </c>
      <c r="R26" s="125">
        <v>43</v>
      </c>
    </row>
    <row r="27" spans="1:18" x14ac:dyDescent="0.2">
      <c r="A27" s="130">
        <v>37468</v>
      </c>
      <c r="B27" s="125">
        <v>42</v>
      </c>
      <c r="C27" s="125">
        <v>45</v>
      </c>
      <c r="D27" s="125">
        <v>47</v>
      </c>
      <c r="E27" s="125">
        <v>46.75</v>
      </c>
      <c r="F27" s="125">
        <v>50.5</v>
      </c>
      <c r="H27" s="131">
        <v>0.75</v>
      </c>
      <c r="I27" s="131">
        <v>0.75</v>
      </c>
      <c r="J27" s="131">
        <v>0.75</v>
      </c>
      <c r="K27" s="131">
        <v>0.75</v>
      </c>
      <c r="L27" s="131">
        <v>0.25</v>
      </c>
      <c r="N27" s="125">
        <v>41.25</v>
      </c>
      <c r="O27" s="125">
        <v>44.25</v>
      </c>
      <c r="P27" s="125">
        <v>46.25</v>
      </c>
      <c r="Q27" s="125">
        <v>46</v>
      </c>
      <c r="R27" s="125">
        <v>50.25</v>
      </c>
    </row>
    <row r="28" spans="1:18" x14ac:dyDescent="0.2">
      <c r="A28" s="130">
        <v>37499</v>
      </c>
      <c r="B28" s="125">
        <v>49</v>
      </c>
      <c r="C28" s="125">
        <v>51.5</v>
      </c>
      <c r="D28" s="125">
        <v>54.25</v>
      </c>
      <c r="E28" s="125">
        <v>54.75</v>
      </c>
      <c r="F28" s="125">
        <v>59.75</v>
      </c>
      <c r="H28" s="131">
        <v>0.5</v>
      </c>
      <c r="I28" s="131">
        <v>0.5</v>
      </c>
      <c r="J28" s="131">
        <v>0.75</v>
      </c>
      <c r="K28" s="131">
        <v>0.75</v>
      </c>
      <c r="L28" s="131">
        <v>0.25</v>
      </c>
      <c r="N28" s="125">
        <v>48.5</v>
      </c>
      <c r="O28" s="125">
        <v>51</v>
      </c>
      <c r="P28" s="125">
        <v>53.5</v>
      </c>
      <c r="Q28" s="125">
        <v>54</v>
      </c>
      <c r="R28" s="125">
        <v>59.5</v>
      </c>
    </row>
    <row r="29" spans="1:18" x14ac:dyDescent="0.2">
      <c r="A29" s="130">
        <v>37529</v>
      </c>
      <c r="B29" s="125">
        <v>41.5</v>
      </c>
      <c r="C29" s="125">
        <v>45</v>
      </c>
      <c r="D29" s="125">
        <v>45.75</v>
      </c>
      <c r="E29" s="125">
        <v>46.25</v>
      </c>
      <c r="F29" s="125">
        <v>49.5</v>
      </c>
      <c r="H29" s="131">
        <v>0</v>
      </c>
      <c r="I29" s="131">
        <v>0</v>
      </c>
      <c r="J29" s="131">
        <v>1</v>
      </c>
      <c r="K29" s="131">
        <v>0.75</v>
      </c>
      <c r="L29" s="131">
        <v>0.75</v>
      </c>
      <c r="N29" s="125">
        <v>41.5</v>
      </c>
      <c r="O29" s="125">
        <v>45</v>
      </c>
      <c r="P29" s="125">
        <v>44.75</v>
      </c>
      <c r="Q29" s="125">
        <v>45.5</v>
      </c>
      <c r="R29" s="125">
        <v>48.75</v>
      </c>
    </row>
    <row r="30" spans="1:18" x14ac:dyDescent="0.2">
      <c r="A30" s="130">
        <v>37560</v>
      </c>
      <c r="B30" s="125">
        <v>38</v>
      </c>
      <c r="C30" s="125">
        <v>38</v>
      </c>
      <c r="D30" s="125">
        <v>39.5</v>
      </c>
      <c r="E30" s="125">
        <v>38.5</v>
      </c>
      <c r="F30" s="125">
        <v>36</v>
      </c>
      <c r="H30" s="131">
        <v>1</v>
      </c>
      <c r="I30" s="131">
        <v>1</v>
      </c>
      <c r="J30" s="131">
        <v>1.25</v>
      </c>
      <c r="K30" s="131">
        <v>0.5</v>
      </c>
      <c r="L30" s="131">
        <v>0</v>
      </c>
      <c r="N30" s="125">
        <v>37</v>
      </c>
      <c r="O30" s="125">
        <v>37</v>
      </c>
      <c r="P30" s="125">
        <v>38.25</v>
      </c>
      <c r="Q30" s="125">
        <v>38</v>
      </c>
      <c r="R30" s="125">
        <v>36</v>
      </c>
    </row>
    <row r="31" spans="1:18" x14ac:dyDescent="0.2">
      <c r="A31" s="130">
        <v>37590</v>
      </c>
      <c r="B31" s="125">
        <v>35.5</v>
      </c>
      <c r="C31" s="125">
        <v>35.5</v>
      </c>
      <c r="D31" s="125">
        <v>38.5</v>
      </c>
      <c r="E31" s="125">
        <v>37.9</v>
      </c>
      <c r="F31" s="125">
        <v>34.5</v>
      </c>
      <c r="H31" s="131">
        <v>1.5</v>
      </c>
      <c r="I31" s="131">
        <v>1.5</v>
      </c>
      <c r="J31" s="131">
        <v>2.5</v>
      </c>
      <c r="K31" s="131">
        <v>0.39999999999999858</v>
      </c>
      <c r="L31" s="131">
        <v>-0.25</v>
      </c>
      <c r="N31" s="125">
        <v>34</v>
      </c>
      <c r="O31" s="125">
        <v>34</v>
      </c>
      <c r="P31" s="125">
        <v>36</v>
      </c>
      <c r="Q31" s="125">
        <v>37.5</v>
      </c>
      <c r="R31" s="125">
        <v>34.75</v>
      </c>
    </row>
    <row r="32" spans="1:18" x14ac:dyDescent="0.2">
      <c r="A32" s="130">
        <v>37621</v>
      </c>
      <c r="B32" s="125">
        <v>37</v>
      </c>
      <c r="C32" s="125">
        <v>37</v>
      </c>
      <c r="D32" s="125">
        <v>40.5</v>
      </c>
      <c r="E32" s="125">
        <v>39.5</v>
      </c>
      <c r="F32" s="125">
        <v>35.25</v>
      </c>
      <c r="H32" s="131">
        <v>0.75</v>
      </c>
      <c r="I32" s="131">
        <v>0.75</v>
      </c>
      <c r="J32" s="131">
        <v>1.25</v>
      </c>
      <c r="K32" s="131">
        <v>0</v>
      </c>
      <c r="L32" s="131">
        <v>0</v>
      </c>
      <c r="N32" s="125">
        <v>36.25</v>
      </c>
      <c r="O32" s="125">
        <v>36.25</v>
      </c>
      <c r="P32" s="125">
        <v>39.25</v>
      </c>
      <c r="Q32" s="125">
        <v>39.5</v>
      </c>
      <c r="R32" s="125">
        <v>35.25</v>
      </c>
    </row>
    <row r="33" spans="1:18" x14ac:dyDescent="0.2">
      <c r="A33" s="130">
        <v>37652</v>
      </c>
      <c r="B33" s="125">
        <v>41.5</v>
      </c>
      <c r="C33" s="125">
        <v>41.75</v>
      </c>
      <c r="D33" s="125">
        <v>43.25</v>
      </c>
      <c r="E33" s="125">
        <v>41</v>
      </c>
      <c r="F33" s="125">
        <v>36</v>
      </c>
      <c r="H33" s="131">
        <v>1</v>
      </c>
      <c r="I33" s="131">
        <v>1.25</v>
      </c>
      <c r="J33" s="131">
        <v>0.25</v>
      </c>
      <c r="K33" s="131">
        <v>1.25</v>
      </c>
      <c r="L33" s="131">
        <v>0.5</v>
      </c>
      <c r="N33" s="125">
        <v>40.5</v>
      </c>
      <c r="O33" s="125">
        <v>40.5</v>
      </c>
      <c r="P33" s="125">
        <v>43</v>
      </c>
      <c r="Q33" s="125">
        <v>39.75</v>
      </c>
      <c r="R33" s="125">
        <v>35.5</v>
      </c>
    </row>
    <row r="34" spans="1:18" x14ac:dyDescent="0.2">
      <c r="A34" s="130">
        <v>37680</v>
      </c>
      <c r="B34" s="125">
        <v>40.5</v>
      </c>
      <c r="C34" s="125">
        <v>41</v>
      </c>
      <c r="D34" s="125">
        <v>41.25</v>
      </c>
      <c r="E34" s="125">
        <v>39.5</v>
      </c>
      <c r="F34" s="125">
        <v>35.5</v>
      </c>
      <c r="H34" s="131">
        <v>0.5</v>
      </c>
      <c r="I34" s="131">
        <v>0.75</v>
      </c>
      <c r="J34" s="131">
        <v>0.25</v>
      </c>
      <c r="K34" s="131">
        <v>1.25</v>
      </c>
      <c r="L34" s="131">
        <v>0.5</v>
      </c>
      <c r="N34" s="125">
        <v>40</v>
      </c>
      <c r="O34" s="125">
        <v>40.25</v>
      </c>
      <c r="P34" s="125">
        <v>41</v>
      </c>
      <c r="Q34" s="125">
        <v>38.25</v>
      </c>
      <c r="R34" s="125">
        <v>35</v>
      </c>
    </row>
    <row r="35" spans="1:18" x14ac:dyDescent="0.2">
      <c r="A35" s="130">
        <v>37711</v>
      </c>
      <c r="B35" s="125">
        <v>35</v>
      </c>
      <c r="C35" s="125">
        <v>35.75</v>
      </c>
      <c r="D35" s="125">
        <v>39.25</v>
      </c>
      <c r="E35" s="125">
        <v>38.75</v>
      </c>
      <c r="F35" s="125">
        <v>35.5</v>
      </c>
      <c r="H35" s="131">
        <v>0.5</v>
      </c>
      <c r="I35" s="131">
        <v>1</v>
      </c>
      <c r="J35" s="131">
        <v>0.25</v>
      </c>
      <c r="K35" s="131">
        <v>2</v>
      </c>
      <c r="L35" s="131">
        <v>0.5</v>
      </c>
      <c r="N35" s="125">
        <v>34.5</v>
      </c>
      <c r="O35" s="125">
        <v>34.75</v>
      </c>
      <c r="P35" s="125">
        <v>39</v>
      </c>
      <c r="Q35" s="125">
        <v>36.75</v>
      </c>
      <c r="R35" s="125">
        <v>35</v>
      </c>
    </row>
    <row r="36" spans="1:18" x14ac:dyDescent="0.2">
      <c r="A36" s="130">
        <v>37741</v>
      </c>
      <c r="B36" s="125">
        <v>32</v>
      </c>
      <c r="C36" s="125">
        <v>35.5</v>
      </c>
      <c r="D36" s="125">
        <v>35.75</v>
      </c>
      <c r="E36" s="125">
        <v>37</v>
      </c>
      <c r="F36" s="125">
        <v>35</v>
      </c>
      <c r="H36" s="131">
        <v>0.5</v>
      </c>
      <c r="I36" s="131">
        <v>0.5</v>
      </c>
      <c r="J36" s="131">
        <v>0.25</v>
      </c>
      <c r="K36" s="131">
        <v>0.75</v>
      </c>
      <c r="L36" s="131">
        <v>0.5</v>
      </c>
      <c r="N36" s="125">
        <v>31.5</v>
      </c>
      <c r="O36" s="125">
        <v>35</v>
      </c>
      <c r="P36" s="125">
        <v>35.5</v>
      </c>
      <c r="Q36" s="125">
        <v>36.25</v>
      </c>
      <c r="R36" s="125">
        <v>34.5</v>
      </c>
    </row>
    <row r="37" spans="1:18" x14ac:dyDescent="0.2">
      <c r="A37" s="130">
        <v>37772</v>
      </c>
      <c r="B37" s="125">
        <v>28.5</v>
      </c>
      <c r="C37" s="125">
        <v>32</v>
      </c>
      <c r="D37" s="125">
        <v>36</v>
      </c>
      <c r="E37" s="125">
        <v>37.75</v>
      </c>
      <c r="F37" s="125">
        <v>35</v>
      </c>
      <c r="H37" s="131">
        <v>0.5</v>
      </c>
      <c r="I37" s="131">
        <v>0.5</v>
      </c>
      <c r="J37" s="131">
        <v>0.25</v>
      </c>
      <c r="K37" s="131">
        <v>1</v>
      </c>
      <c r="L37" s="131">
        <v>0.5</v>
      </c>
      <c r="N37" s="125">
        <v>28</v>
      </c>
      <c r="O37" s="125">
        <v>31.5</v>
      </c>
      <c r="P37" s="125">
        <v>35.75</v>
      </c>
      <c r="Q37" s="125">
        <v>36.75</v>
      </c>
      <c r="R37" s="125">
        <v>34.5</v>
      </c>
    </row>
    <row r="38" spans="1:18" x14ac:dyDescent="0.2">
      <c r="A38" s="130">
        <v>37802</v>
      </c>
      <c r="B38" s="125">
        <v>29.5</v>
      </c>
      <c r="C38" s="125">
        <v>30.25</v>
      </c>
      <c r="D38" s="125">
        <v>41</v>
      </c>
      <c r="E38" s="125">
        <v>42.25</v>
      </c>
      <c r="F38" s="125">
        <v>39.5</v>
      </c>
      <c r="H38" s="131">
        <v>0.5</v>
      </c>
      <c r="I38" s="131">
        <v>-2</v>
      </c>
      <c r="J38" s="131">
        <v>0.25</v>
      </c>
      <c r="K38" s="131">
        <v>1</v>
      </c>
      <c r="L38" s="131">
        <v>0.5</v>
      </c>
      <c r="N38" s="125">
        <v>29</v>
      </c>
      <c r="O38" s="125">
        <v>32.25</v>
      </c>
      <c r="P38" s="125">
        <v>40.75</v>
      </c>
      <c r="Q38" s="125">
        <v>41.25</v>
      </c>
      <c r="R38" s="125">
        <v>39</v>
      </c>
    </row>
    <row r="39" spans="1:18" x14ac:dyDescent="0.2">
      <c r="A39" s="130">
        <v>37833</v>
      </c>
      <c r="B39" s="125">
        <v>48</v>
      </c>
      <c r="C39" s="125">
        <v>52.5</v>
      </c>
      <c r="D39" s="125">
        <v>51.25</v>
      </c>
      <c r="E39" s="125">
        <v>57</v>
      </c>
      <c r="F39" s="125">
        <v>54</v>
      </c>
      <c r="H39" s="131">
        <v>0.5</v>
      </c>
      <c r="I39" s="131">
        <v>0.5</v>
      </c>
      <c r="J39" s="131">
        <v>0.25</v>
      </c>
      <c r="K39" s="131">
        <v>1.75</v>
      </c>
      <c r="L39" s="131">
        <v>0.5</v>
      </c>
      <c r="N39" s="125">
        <v>47.5</v>
      </c>
      <c r="O39" s="125">
        <v>52</v>
      </c>
      <c r="P39" s="125">
        <v>51</v>
      </c>
      <c r="Q39" s="125">
        <v>55.25</v>
      </c>
      <c r="R39" s="125">
        <v>53.5</v>
      </c>
    </row>
    <row r="40" spans="1:18" x14ac:dyDescent="0.2">
      <c r="A40" s="130">
        <v>37864</v>
      </c>
      <c r="B40" s="125">
        <v>56</v>
      </c>
      <c r="C40" s="125">
        <v>59.5</v>
      </c>
      <c r="D40" s="125">
        <v>59.75</v>
      </c>
      <c r="E40" s="125">
        <v>62.75</v>
      </c>
      <c r="F40" s="125">
        <v>60.5</v>
      </c>
      <c r="H40" s="131">
        <v>0.5</v>
      </c>
      <c r="I40" s="131">
        <v>0.5</v>
      </c>
      <c r="J40" s="131">
        <v>0.25</v>
      </c>
      <c r="K40" s="131">
        <v>1.25</v>
      </c>
      <c r="L40" s="131">
        <v>0.5</v>
      </c>
      <c r="N40" s="125">
        <v>55.5</v>
      </c>
      <c r="O40" s="125">
        <v>59</v>
      </c>
      <c r="P40" s="125">
        <v>59.5</v>
      </c>
      <c r="Q40" s="125">
        <v>61.5</v>
      </c>
      <c r="R40" s="125">
        <v>60</v>
      </c>
    </row>
    <row r="41" spans="1:18" x14ac:dyDescent="0.2">
      <c r="A41" s="130">
        <v>37894</v>
      </c>
      <c r="B41" s="125">
        <v>46.25</v>
      </c>
      <c r="C41" s="125">
        <v>49.75</v>
      </c>
      <c r="D41" s="125">
        <v>55</v>
      </c>
      <c r="E41" s="125">
        <v>49.75</v>
      </c>
      <c r="F41" s="125">
        <v>48</v>
      </c>
      <c r="H41" s="131">
        <v>0.5</v>
      </c>
      <c r="I41" s="131">
        <v>0.5</v>
      </c>
      <c r="J41" s="131">
        <v>0.25</v>
      </c>
      <c r="K41" s="131">
        <v>1.25</v>
      </c>
      <c r="L41" s="131">
        <v>0.5</v>
      </c>
      <c r="N41" s="125">
        <v>45.75</v>
      </c>
      <c r="O41" s="125">
        <v>49.25</v>
      </c>
      <c r="P41" s="125">
        <v>54.75</v>
      </c>
      <c r="Q41" s="125">
        <v>48.5</v>
      </c>
      <c r="R41" s="125">
        <v>47.5</v>
      </c>
    </row>
    <row r="42" spans="1:18" x14ac:dyDescent="0.2">
      <c r="A42" s="130">
        <v>37925</v>
      </c>
      <c r="B42" s="125">
        <v>40.25</v>
      </c>
      <c r="C42" s="125">
        <v>40.75</v>
      </c>
      <c r="D42" s="125">
        <v>42</v>
      </c>
      <c r="E42" s="125">
        <v>39.75</v>
      </c>
      <c r="F42" s="125">
        <v>37.5</v>
      </c>
      <c r="H42" s="131">
        <v>1</v>
      </c>
      <c r="I42" s="131">
        <v>1.25</v>
      </c>
      <c r="J42" s="131">
        <v>0.25</v>
      </c>
      <c r="K42" s="131">
        <v>1.5</v>
      </c>
      <c r="L42" s="131">
        <v>0.5</v>
      </c>
      <c r="N42" s="125">
        <v>39.25</v>
      </c>
      <c r="O42" s="125">
        <v>39.5</v>
      </c>
      <c r="P42" s="125">
        <v>41.75</v>
      </c>
      <c r="Q42" s="125">
        <v>38.25</v>
      </c>
      <c r="R42" s="125">
        <v>37</v>
      </c>
    </row>
    <row r="43" spans="1:18" x14ac:dyDescent="0.2">
      <c r="A43" s="130">
        <v>37955</v>
      </c>
      <c r="B43" s="125">
        <v>35.75</v>
      </c>
      <c r="C43" s="125">
        <v>36.25</v>
      </c>
      <c r="D43" s="125">
        <v>40.25</v>
      </c>
      <c r="E43" s="125">
        <v>38.9</v>
      </c>
      <c r="F43" s="125">
        <v>36</v>
      </c>
      <c r="H43" s="131">
        <v>0.25</v>
      </c>
      <c r="I43" s="131">
        <v>0.5</v>
      </c>
      <c r="J43" s="131">
        <v>0.25</v>
      </c>
      <c r="K43" s="131">
        <v>0.39999999999999858</v>
      </c>
      <c r="L43" s="131">
        <v>0.25</v>
      </c>
      <c r="N43" s="125">
        <v>35.5</v>
      </c>
      <c r="O43" s="125">
        <v>35.75</v>
      </c>
      <c r="P43" s="125">
        <v>40</v>
      </c>
      <c r="Q43" s="125">
        <v>38.5</v>
      </c>
      <c r="R43" s="125">
        <v>35.75</v>
      </c>
    </row>
    <row r="44" spans="1:18" x14ac:dyDescent="0.2">
      <c r="A44" s="130">
        <v>37986</v>
      </c>
      <c r="B44" s="125">
        <v>37.5</v>
      </c>
      <c r="C44" s="125">
        <v>37.75</v>
      </c>
      <c r="D44" s="125">
        <v>41</v>
      </c>
      <c r="E44" s="125">
        <v>40.75</v>
      </c>
      <c r="F44" s="125">
        <v>36</v>
      </c>
      <c r="H44" s="131">
        <v>0</v>
      </c>
      <c r="I44" s="131">
        <v>0</v>
      </c>
      <c r="J44" s="131">
        <v>0.25</v>
      </c>
      <c r="K44" s="131">
        <v>1.5</v>
      </c>
      <c r="L44" s="131">
        <v>0.5</v>
      </c>
      <c r="N44" s="125">
        <v>37.5</v>
      </c>
      <c r="O44" s="125">
        <v>37.75</v>
      </c>
      <c r="P44" s="125">
        <v>40.75</v>
      </c>
      <c r="Q44" s="125">
        <v>39.25</v>
      </c>
      <c r="R44" s="125">
        <v>35.5</v>
      </c>
    </row>
    <row r="45" spans="1:18" x14ac:dyDescent="0.2">
      <c r="A45" s="130">
        <v>38017</v>
      </c>
      <c r="B45" s="125">
        <v>41.58</v>
      </c>
      <c r="C45" s="125">
        <v>42.04</v>
      </c>
      <c r="D45" s="125">
        <v>43.73</v>
      </c>
      <c r="E45" s="125">
        <v>41.5</v>
      </c>
      <c r="F45" s="125">
        <v>36.65</v>
      </c>
      <c r="H45" s="131">
        <v>0.93</v>
      </c>
      <c r="I45" s="131">
        <v>1.1299999999999999</v>
      </c>
      <c r="J45" s="131">
        <v>0.25</v>
      </c>
      <c r="K45" s="131">
        <v>1.25</v>
      </c>
      <c r="L45" s="131">
        <v>0.5</v>
      </c>
      <c r="N45" s="125">
        <v>40.65</v>
      </c>
      <c r="O45" s="125">
        <v>40.909999999999997</v>
      </c>
      <c r="P45" s="125">
        <v>43.48</v>
      </c>
      <c r="Q45" s="125">
        <v>40.25</v>
      </c>
      <c r="R45" s="125">
        <v>36.15</v>
      </c>
    </row>
    <row r="46" spans="1:18" x14ac:dyDescent="0.2">
      <c r="A46" s="130">
        <v>38046</v>
      </c>
      <c r="B46" s="125">
        <v>40.72</v>
      </c>
      <c r="C46" s="125">
        <v>41.4</v>
      </c>
      <c r="D46" s="125">
        <v>42.02</v>
      </c>
      <c r="E46" s="125">
        <v>40.11</v>
      </c>
      <c r="F46" s="125">
        <v>36.18</v>
      </c>
      <c r="H46" s="131">
        <v>0.5</v>
      </c>
      <c r="I46" s="131">
        <v>0.69999999999999574</v>
      </c>
      <c r="J46" s="131">
        <v>0.25</v>
      </c>
      <c r="K46" s="131">
        <v>1.25</v>
      </c>
      <c r="L46" s="131">
        <v>0.5</v>
      </c>
      <c r="N46" s="125">
        <v>40.22</v>
      </c>
      <c r="O46" s="125">
        <v>40.700000000000003</v>
      </c>
      <c r="P46" s="125">
        <v>41.77</v>
      </c>
      <c r="Q46" s="125">
        <v>38.86</v>
      </c>
      <c r="R46" s="125">
        <v>35.68</v>
      </c>
    </row>
    <row r="47" spans="1:18" x14ac:dyDescent="0.2">
      <c r="A47" s="130">
        <v>38077</v>
      </c>
      <c r="B47" s="125">
        <v>36</v>
      </c>
      <c r="C47" s="125">
        <v>36.9</v>
      </c>
      <c r="D47" s="125">
        <v>40.299999999999997</v>
      </c>
      <c r="E47" s="125">
        <v>39.479999999999997</v>
      </c>
      <c r="F47" s="125">
        <v>36.18</v>
      </c>
      <c r="H47" s="131">
        <v>0.50999999999999801</v>
      </c>
      <c r="I47" s="131">
        <v>0.92000000000000171</v>
      </c>
      <c r="J47" s="131">
        <v>0.25</v>
      </c>
      <c r="K47" s="131">
        <v>2</v>
      </c>
      <c r="L47" s="131">
        <v>0.5</v>
      </c>
      <c r="N47" s="125">
        <v>35.49</v>
      </c>
      <c r="O47" s="125">
        <v>35.979999999999997</v>
      </c>
      <c r="P47" s="125">
        <v>40.049999999999997</v>
      </c>
      <c r="Q47" s="125">
        <v>37.479999999999997</v>
      </c>
      <c r="R47" s="125">
        <v>35.68</v>
      </c>
    </row>
    <row r="48" spans="1:18" x14ac:dyDescent="0.2">
      <c r="A48" s="130">
        <v>38107</v>
      </c>
      <c r="B48" s="125">
        <v>33.42</v>
      </c>
      <c r="C48" s="125">
        <v>36.69</v>
      </c>
      <c r="D48" s="125">
        <v>37.299999999999997</v>
      </c>
      <c r="E48" s="125">
        <v>37.76</v>
      </c>
      <c r="F48" s="125">
        <v>35.72</v>
      </c>
      <c r="H48" s="131">
        <v>0.5</v>
      </c>
      <c r="I48" s="131">
        <v>0.48999999999999488</v>
      </c>
      <c r="J48" s="131">
        <v>0.25</v>
      </c>
      <c r="K48" s="131">
        <v>0.75</v>
      </c>
      <c r="L48" s="131">
        <v>0.5</v>
      </c>
      <c r="N48" s="125">
        <v>32.92</v>
      </c>
      <c r="O48" s="125">
        <v>36.200000000000003</v>
      </c>
      <c r="P48" s="125">
        <v>37.049999999999997</v>
      </c>
      <c r="Q48" s="125">
        <v>37.01</v>
      </c>
      <c r="R48" s="125">
        <v>35.22</v>
      </c>
    </row>
    <row r="49" spans="1:18" x14ac:dyDescent="0.2">
      <c r="A49" s="130">
        <v>38138</v>
      </c>
      <c r="B49" s="125">
        <v>30.42</v>
      </c>
      <c r="C49" s="125">
        <v>33.68</v>
      </c>
      <c r="D49" s="125">
        <v>37.51</v>
      </c>
      <c r="E49" s="125">
        <v>38.479999999999997</v>
      </c>
      <c r="F49" s="125">
        <v>35.72</v>
      </c>
      <c r="H49" s="131">
        <v>0.51000000000000156</v>
      </c>
      <c r="I49" s="131">
        <v>0.49000000000000199</v>
      </c>
      <c r="J49" s="131">
        <v>0.25</v>
      </c>
      <c r="K49" s="131">
        <v>1</v>
      </c>
      <c r="L49" s="131">
        <v>0.5</v>
      </c>
      <c r="N49" s="125">
        <v>29.91</v>
      </c>
      <c r="O49" s="125">
        <v>33.19</v>
      </c>
      <c r="P49" s="125">
        <v>37.26</v>
      </c>
      <c r="Q49" s="125">
        <v>37.479999999999997</v>
      </c>
      <c r="R49" s="125">
        <v>35.22</v>
      </c>
    </row>
    <row r="50" spans="1:18" x14ac:dyDescent="0.2">
      <c r="A50" s="130">
        <v>38168</v>
      </c>
      <c r="B50" s="125">
        <v>31.28</v>
      </c>
      <c r="C50" s="125">
        <v>32.18</v>
      </c>
      <c r="D50" s="125">
        <v>41.8</v>
      </c>
      <c r="E50" s="125">
        <v>42.65</v>
      </c>
      <c r="F50" s="125">
        <v>39.89</v>
      </c>
      <c r="H50" s="131">
        <v>0.51000000000000156</v>
      </c>
      <c r="I50" s="131">
        <v>-1.66</v>
      </c>
      <c r="J50" s="131">
        <v>0.25</v>
      </c>
      <c r="K50" s="131">
        <v>1</v>
      </c>
      <c r="L50" s="131">
        <v>0.5</v>
      </c>
      <c r="N50" s="125">
        <v>30.77</v>
      </c>
      <c r="O50" s="125">
        <v>33.840000000000003</v>
      </c>
      <c r="P50" s="125">
        <v>41.55</v>
      </c>
      <c r="Q50" s="125">
        <v>41.65</v>
      </c>
      <c r="R50" s="125">
        <v>39.39</v>
      </c>
    </row>
    <row r="51" spans="1:18" x14ac:dyDescent="0.2">
      <c r="A51" s="130">
        <v>38199</v>
      </c>
      <c r="B51" s="125">
        <v>47.16</v>
      </c>
      <c r="C51" s="125">
        <v>51.29</v>
      </c>
      <c r="D51" s="125">
        <v>50.6</v>
      </c>
      <c r="E51" s="125">
        <v>56.37</v>
      </c>
      <c r="F51" s="125">
        <v>53.33</v>
      </c>
      <c r="H51" s="131">
        <v>0.5</v>
      </c>
      <c r="I51" s="131">
        <v>0.49000000000000199</v>
      </c>
      <c r="J51" s="131">
        <v>0.25</v>
      </c>
      <c r="K51" s="131">
        <v>1.75</v>
      </c>
      <c r="L51" s="131">
        <v>0.5</v>
      </c>
      <c r="N51" s="125">
        <v>46.66</v>
      </c>
      <c r="O51" s="125">
        <v>50.8</v>
      </c>
      <c r="P51" s="125">
        <v>50.35</v>
      </c>
      <c r="Q51" s="125">
        <v>54.62</v>
      </c>
      <c r="R51" s="125">
        <v>52.83</v>
      </c>
    </row>
    <row r="52" spans="1:18" x14ac:dyDescent="0.2">
      <c r="A52" s="130">
        <v>38230</v>
      </c>
      <c r="B52" s="125">
        <v>54.03</v>
      </c>
      <c r="C52" s="125">
        <v>57.3</v>
      </c>
      <c r="D52" s="125">
        <v>57.89</v>
      </c>
      <c r="E52" s="125">
        <v>61.66</v>
      </c>
      <c r="F52" s="125">
        <v>59.36</v>
      </c>
      <c r="H52" s="131">
        <v>0.5</v>
      </c>
      <c r="I52" s="131">
        <v>0.48999999999999488</v>
      </c>
      <c r="J52" s="131">
        <v>0.25</v>
      </c>
      <c r="K52" s="131">
        <v>1.25</v>
      </c>
      <c r="L52" s="131">
        <v>0.5</v>
      </c>
      <c r="N52" s="125">
        <v>53.53</v>
      </c>
      <c r="O52" s="125">
        <v>56.81</v>
      </c>
      <c r="P52" s="125">
        <v>57.64</v>
      </c>
      <c r="Q52" s="125">
        <v>60.41</v>
      </c>
      <c r="R52" s="125">
        <v>58.86</v>
      </c>
    </row>
    <row r="53" spans="1:18" x14ac:dyDescent="0.2">
      <c r="A53" s="130">
        <v>38260</v>
      </c>
      <c r="B53" s="125">
        <v>45.66</v>
      </c>
      <c r="C53" s="125">
        <v>48.93</v>
      </c>
      <c r="D53" s="125">
        <v>53.81</v>
      </c>
      <c r="E53" s="125">
        <v>49.61</v>
      </c>
      <c r="F53" s="125">
        <v>47.77</v>
      </c>
      <c r="H53" s="131">
        <v>0.5</v>
      </c>
      <c r="I53" s="131">
        <v>0.49000000000000199</v>
      </c>
      <c r="J53" s="131">
        <v>0.25</v>
      </c>
      <c r="K53" s="131">
        <v>1.25</v>
      </c>
      <c r="L53" s="131">
        <v>0.5</v>
      </c>
      <c r="N53" s="125">
        <v>45.16</v>
      </c>
      <c r="O53" s="125">
        <v>48.44</v>
      </c>
      <c r="P53" s="125">
        <v>53.56</v>
      </c>
      <c r="Q53" s="125">
        <v>48.36</v>
      </c>
      <c r="R53" s="125">
        <v>47.27</v>
      </c>
    </row>
    <row r="54" spans="1:18" x14ac:dyDescent="0.2">
      <c r="A54" s="130">
        <v>38291</v>
      </c>
      <c r="B54" s="125">
        <v>40.51</v>
      </c>
      <c r="C54" s="125">
        <v>41.21</v>
      </c>
      <c r="D54" s="125">
        <v>42.66</v>
      </c>
      <c r="E54" s="125">
        <v>40.369999999999997</v>
      </c>
      <c r="F54" s="125">
        <v>38.04</v>
      </c>
      <c r="H54" s="131">
        <v>0.93</v>
      </c>
      <c r="I54" s="131">
        <v>1.1399999999999999</v>
      </c>
      <c r="J54" s="131">
        <v>0.25</v>
      </c>
      <c r="K54" s="131">
        <v>1.5</v>
      </c>
      <c r="L54" s="131">
        <v>0.5</v>
      </c>
      <c r="N54" s="125">
        <v>39.58</v>
      </c>
      <c r="O54" s="125">
        <v>40.07</v>
      </c>
      <c r="P54" s="125">
        <v>42.41</v>
      </c>
      <c r="Q54" s="125">
        <v>38.869999999999997</v>
      </c>
      <c r="R54" s="125">
        <v>37.54</v>
      </c>
    </row>
    <row r="55" spans="1:18" x14ac:dyDescent="0.2">
      <c r="A55" s="130">
        <v>38321</v>
      </c>
      <c r="B55" s="125">
        <v>36.65</v>
      </c>
      <c r="C55" s="125">
        <v>37.340000000000003</v>
      </c>
      <c r="D55" s="125">
        <v>41.16</v>
      </c>
      <c r="E55" s="125">
        <v>39.5</v>
      </c>
      <c r="F55" s="125">
        <v>36.65</v>
      </c>
      <c r="H55" s="131">
        <v>0.28999999999999915</v>
      </c>
      <c r="I55" s="131">
        <v>0.49000000000000199</v>
      </c>
      <c r="J55" s="131">
        <v>0.25</v>
      </c>
      <c r="K55" s="131">
        <v>0.39999999999999858</v>
      </c>
      <c r="L55" s="131">
        <v>0.25</v>
      </c>
      <c r="N55" s="125">
        <v>36.36</v>
      </c>
      <c r="O55" s="125">
        <v>36.85</v>
      </c>
      <c r="P55" s="125">
        <v>40.909999999999997</v>
      </c>
      <c r="Q55" s="125">
        <v>39.1</v>
      </c>
      <c r="R55" s="125">
        <v>36.4</v>
      </c>
    </row>
    <row r="56" spans="1:18" x14ac:dyDescent="0.2">
      <c r="A56" s="130">
        <v>38352</v>
      </c>
      <c r="B56" s="125">
        <v>38.15</v>
      </c>
      <c r="C56" s="125">
        <v>38.630000000000003</v>
      </c>
      <c r="D56" s="125">
        <v>41.8</v>
      </c>
      <c r="E56" s="125">
        <v>41.29</v>
      </c>
      <c r="F56" s="125">
        <v>36.65</v>
      </c>
      <c r="H56" s="131">
        <v>7.0000000000000284E-2</v>
      </c>
      <c r="I56" s="131">
        <v>6.0000000000002274E-2</v>
      </c>
      <c r="J56" s="131">
        <v>0.25</v>
      </c>
      <c r="K56" s="131">
        <v>1.5</v>
      </c>
      <c r="L56" s="131">
        <v>0.5</v>
      </c>
      <c r="N56" s="125">
        <v>38.08</v>
      </c>
      <c r="O56" s="125">
        <v>38.57</v>
      </c>
      <c r="P56" s="125">
        <v>41.55</v>
      </c>
      <c r="Q56" s="125">
        <v>39.79</v>
      </c>
      <c r="R56" s="125">
        <v>36.15</v>
      </c>
    </row>
    <row r="57" spans="1:18" x14ac:dyDescent="0.2">
      <c r="A57" s="130"/>
      <c r="H57" s="131"/>
      <c r="I57" s="131"/>
      <c r="J57" s="131"/>
      <c r="K57" s="131"/>
      <c r="L57" s="131"/>
    </row>
    <row r="58" spans="1:18" x14ac:dyDescent="0.2">
      <c r="A58" s="132" t="s">
        <v>83</v>
      </c>
      <c r="B58" s="125">
        <v>7.833333333333333</v>
      </c>
      <c r="C58" s="125">
        <v>7.958333333333333</v>
      </c>
      <c r="D58" s="125">
        <v>7.9041666666666659</v>
      </c>
      <c r="E58" s="125">
        <v>7.6583333333333341</v>
      </c>
      <c r="F58" s="125">
        <v>7.3125</v>
      </c>
      <c r="H58" s="131">
        <v>2.0833333333333037E-2</v>
      </c>
      <c r="I58" s="131">
        <v>0</v>
      </c>
      <c r="J58" s="131">
        <v>-1.2500000000001066E-2</v>
      </c>
      <c r="K58" s="131">
        <v>1.6666666666667496E-2</v>
      </c>
      <c r="L58" s="131">
        <v>1.2500000000000178E-2</v>
      </c>
      <c r="N58" s="125">
        <v>7.8125</v>
      </c>
      <c r="O58" s="125">
        <v>7.958333333333333</v>
      </c>
      <c r="P58" s="125">
        <v>7.916666666666667</v>
      </c>
      <c r="Q58" s="125">
        <v>7.6416666666666666</v>
      </c>
      <c r="R58" s="125">
        <v>7.3</v>
      </c>
    </row>
    <row r="59" spans="1:18" x14ac:dyDescent="0.2">
      <c r="A59" s="132" t="s">
        <v>84</v>
      </c>
      <c r="B59" s="125">
        <v>36.375</v>
      </c>
      <c r="C59" s="125">
        <v>37.700000000000003</v>
      </c>
      <c r="D59" s="125">
        <v>39.75</v>
      </c>
      <c r="E59" s="125">
        <v>39.533333333333331</v>
      </c>
      <c r="F59" s="125">
        <v>39.354166666666664</v>
      </c>
      <c r="H59" s="131">
        <v>0.7916666666666643</v>
      </c>
      <c r="I59" s="131">
        <v>0.7916666666666643</v>
      </c>
      <c r="J59" s="131">
        <v>0.9583333333333357</v>
      </c>
      <c r="K59" s="131">
        <v>0.63749999999999574</v>
      </c>
      <c r="L59" s="131">
        <v>0.1666666666666643</v>
      </c>
      <c r="N59" s="125">
        <v>35.583333333333336</v>
      </c>
      <c r="O59" s="125">
        <v>36.908333333333331</v>
      </c>
      <c r="P59" s="125">
        <v>38.791666666666664</v>
      </c>
      <c r="Q59" s="125">
        <v>38.895833333333336</v>
      </c>
      <c r="R59" s="125">
        <v>39.1875</v>
      </c>
    </row>
    <row r="60" spans="1:18" x14ac:dyDescent="0.2">
      <c r="A60" s="132" t="s">
        <v>85</v>
      </c>
      <c r="B60" s="125">
        <v>39.229166666666664</v>
      </c>
      <c r="C60" s="125">
        <v>41.0625</v>
      </c>
      <c r="D60" s="125">
        <v>43.8125</v>
      </c>
      <c r="E60" s="125">
        <v>43.762500000000003</v>
      </c>
      <c r="F60" s="125">
        <v>40.708333333333336</v>
      </c>
      <c r="H60" s="131">
        <v>0.5208333333333286</v>
      </c>
      <c r="I60" s="131">
        <v>0.4375</v>
      </c>
      <c r="J60" s="131">
        <v>0.25</v>
      </c>
      <c r="K60" s="131">
        <v>1.24166666666666</v>
      </c>
      <c r="L60" s="131">
        <v>0.4791666666666714</v>
      </c>
      <c r="N60" s="125">
        <v>38.708333333333336</v>
      </c>
      <c r="O60" s="125">
        <v>40.625</v>
      </c>
      <c r="P60" s="125">
        <v>43.5625</v>
      </c>
      <c r="Q60" s="125">
        <v>42.520833333333336</v>
      </c>
      <c r="R60" s="125">
        <v>40.229166666666664</v>
      </c>
    </row>
    <row r="61" spans="1:18" x14ac:dyDescent="0.2">
      <c r="A61" s="132" t="s">
        <v>86</v>
      </c>
      <c r="B61" s="125">
        <v>39.631666666666661</v>
      </c>
      <c r="C61" s="125">
        <v>41.465833333333336</v>
      </c>
      <c r="D61" s="125">
        <v>44.215000000000003</v>
      </c>
      <c r="E61" s="125">
        <v>44.064999999999998</v>
      </c>
      <c r="F61" s="125">
        <v>41.011666666666663</v>
      </c>
      <c r="H61" s="131">
        <v>0.5208333333333357</v>
      </c>
      <c r="I61" s="131">
        <v>0.43583333333333485</v>
      </c>
      <c r="J61" s="131">
        <v>0.24999999999999289</v>
      </c>
      <c r="K61" s="131">
        <v>1.2416666666666671</v>
      </c>
      <c r="L61" s="131">
        <v>0.4791666666666643</v>
      </c>
      <c r="N61" s="125">
        <v>39.110833333333325</v>
      </c>
      <c r="O61" s="125">
        <v>41.03</v>
      </c>
      <c r="P61" s="125">
        <v>43.965000000000003</v>
      </c>
      <c r="Q61" s="125">
        <v>42.823333333333331</v>
      </c>
      <c r="R61" s="125">
        <v>40.532499999999999</v>
      </c>
    </row>
    <row r="62" spans="1:18" x14ac:dyDescent="0.2">
      <c r="A62" s="132" t="s">
        <v>87</v>
      </c>
      <c r="B62" s="125">
        <v>39.983333333333327</v>
      </c>
      <c r="C62" s="125">
        <v>41.968333333333334</v>
      </c>
      <c r="D62" s="125">
        <v>44.564999999999998</v>
      </c>
      <c r="E62" s="125">
        <v>44.365000000000002</v>
      </c>
      <c r="F62" s="125">
        <v>41.311666666666667</v>
      </c>
      <c r="H62" s="131">
        <v>0.47166666666666401</v>
      </c>
      <c r="I62" s="131">
        <v>0.4375</v>
      </c>
      <c r="J62" s="131">
        <v>0.25</v>
      </c>
      <c r="K62" s="131">
        <v>1.2416666666666671</v>
      </c>
      <c r="L62" s="131">
        <v>0.4791666666666643</v>
      </c>
      <c r="N62" s="125">
        <v>39.511666666666663</v>
      </c>
      <c r="O62" s="125">
        <v>41.530833333333334</v>
      </c>
      <c r="P62" s="125">
        <v>44.314999999999998</v>
      </c>
      <c r="Q62" s="125">
        <v>43.123333333333335</v>
      </c>
      <c r="R62" s="125">
        <v>40.832500000000003</v>
      </c>
    </row>
    <row r="63" spans="1:18" x14ac:dyDescent="0.2">
      <c r="A63" s="132" t="s">
        <v>88</v>
      </c>
      <c r="B63" s="125">
        <v>40.3825</v>
      </c>
      <c r="C63" s="125">
        <v>42.718333333333334</v>
      </c>
      <c r="D63" s="125">
        <v>44.865833333333335</v>
      </c>
      <c r="E63" s="125">
        <v>44.664999999999999</v>
      </c>
      <c r="F63" s="125">
        <v>41.608333333333341</v>
      </c>
      <c r="H63" s="131">
        <v>0.42000000000000171</v>
      </c>
      <c r="I63" s="131">
        <v>0.43666666666666032</v>
      </c>
      <c r="J63" s="131">
        <v>0.25</v>
      </c>
      <c r="K63" s="131">
        <v>1.24166666666666</v>
      </c>
      <c r="L63" s="131">
        <v>0.47833333333333883</v>
      </c>
      <c r="N63" s="125">
        <v>39.962499999999999</v>
      </c>
      <c r="O63" s="125">
        <v>42.281666666666673</v>
      </c>
      <c r="P63" s="125">
        <v>44.615833333333335</v>
      </c>
      <c r="Q63" s="125">
        <v>43.423333333333339</v>
      </c>
      <c r="R63" s="125">
        <v>41.13</v>
      </c>
    </row>
    <row r="64" spans="1:18" x14ac:dyDescent="0.2">
      <c r="A64" s="132" t="s">
        <v>89</v>
      </c>
      <c r="B64" s="125">
        <v>40.782499999999999</v>
      </c>
      <c r="C64" s="125">
        <v>43.469166666666666</v>
      </c>
      <c r="D64" s="125">
        <v>45.164999999999999</v>
      </c>
      <c r="E64" s="125">
        <v>44.964166666666671</v>
      </c>
      <c r="F64" s="125">
        <v>41.910833333333336</v>
      </c>
      <c r="H64" s="131">
        <v>0.36916666666667197</v>
      </c>
      <c r="I64" s="131">
        <v>0.43666666666666742</v>
      </c>
      <c r="J64" s="131">
        <v>0.25</v>
      </c>
      <c r="K64" s="131">
        <v>1.2416666666666742</v>
      </c>
      <c r="L64" s="131">
        <v>0.47833333333333883</v>
      </c>
      <c r="N64" s="125">
        <v>40.413333333333334</v>
      </c>
      <c r="O64" s="125">
        <v>43.032499999999999</v>
      </c>
      <c r="P64" s="125">
        <v>44.914999999999999</v>
      </c>
      <c r="Q64" s="125">
        <v>43.722499999999997</v>
      </c>
      <c r="R64" s="125">
        <v>41.432499999999997</v>
      </c>
    </row>
    <row r="65" spans="1:18" x14ac:dyDescent="0.2">
      <c r="A65" s="132" t="s">
        <v>90</v>
      </c>
      <c r="B65" s="125">
        <v>41.282499999999999</v>
      </c>
      <c r="C65" s="125">
        <v>44.218333333333334</v>
      </c>
      <c r="D65" s="125">
        <v>45.465000000000003</v>
      </c>
      <c r="E65" s="125">
        <v>45.265000000000001</v>
      </c>
      <c r="F65" s="125">
        <v>42.211666666666673</v>
      </c>
      <c r="H65" s="131">
        <v>0.37083333333333712</v>
      </c>
      <c r="I65" s="131">
        <v>0.43833333333333258</v>
      </c>
      <c r="J65" s="131">
        <v>0.25</v>
      </c>
      <c r="K65" s="131">
        <v>1.24166666666666</v>
      </c>
      <c r="L65" s="131">
        <v>0.4791666666666714</v>
      </c>
      <c r="N65" s="125">
        <v>40.911666666666669</v>
      </c>
      <c r="O65" s="125">
        <v>43.78</v>
      </c>
      <c r="P65" s="125">
        <v>45.215000000000003</v>
      </c>
      <c r="Q65" s="125">
        <v>44.023333333333333</v>
      </c>
      <c r="R65" s="125">
        <v>41.732500000000002</v>
      </c>
    </row>
    <row r="66" spans="1:18" x14ac:dyDescent="0.2">
      <c r="A66" s="132" t="s">
        <v>91</v>
      </c>
      <c r="B66" s="125">
        <v>41.784999999999997</v>
      </c>
      <c r="C66" s="125">
        <v>44.970833333333331</v>
      </c>
      <c r="D66" s="125">
        <v>45.814999999999998</v>
      </c>
      <c r="E66" s="125">
        <v>45.56583333333333</v>
      </c>
      <c r="F66" s="125">
        <v>42.513333333333335</v>
      </c>
      <c r="H66" s="131">
        <v>0.37333333333333485</v>
      </c>
      <c r="I66" s="131">
        <v>0.48666666666665748</v>
      </c>
      <c r="J66" s="131">
        <v>0.25</v>
      </c>
      <c r="K66" s="131">
        <v>1.2416666666666742</v>
      </c>
      <c r="L66" s="131">
        <v>0.48166666666666202</v>
      </c>
      <c r="N66" s="125">
        <v>41.411666666666669</v>
      </c>
      <c r="O66" s="125">
        <v>44.484166666666674</v>
      </c>
      <c r="P66" s="125">
        <v>45.564999999999998</v>
      </c>
      <c r="Q66" s="125">
        <v>44.324166666666656</v>
      </c>
      <c r="R66" s="125">
        <v>42.031666666666673</v>
      </c>
    </row>
    <row r="67" spans="1:18" x14ac:dyDescent="0.2">
      <c r="A67" s="132" t="s">
        <v>92</v>
      </c>
      <c r="B67" s="125">
        <v>42.283333333333324</v>
      </c>
      <c r="C67" s="125">
        <v>45.97</v>
      </c>
      <c r="D67" s="125">
        <v>46.164166666666667</v>
      </c>
      <c r="E67" s="125">
        <v>45.865833333333335</v>
      </c>
      <c r="F67" s="125">
        <v>42.811666666666667</v>
      </c>
      <c r="H67" s="131">
        <v>0.37166666666665549</v>
      </c>
      <c r="I67" s="131">
        <v>0.48749999999999716</v>
      </c>
      <c r="J67" s="131">
        <v>0.25</v>
      </c>
      <c r="K67" s="131">
        <v>1.2416666666666671</v>
      </c>
      <c r="L67" s="131">
        <v>0.48083333333333655</v>
      </c>
      <c r="N67" s="125">
        <v>41.911666666666669</v>
      </c>
      <c r="O67" s="125">
        <v>45.482500000000002</v>
      </c>
      <c r="P67" s="125">
        <v>45.914166666666667</v>
      </c>
      <c r="Q67" s="125">
        <v>44.624166666666667</v>
      </c>
      <c r="R67" s="125">
        <v>42.330833333333331</v>
      </c>
    </row>
    <row r="68" spans="1:18" x14ac:dyDescent="0.2">
      <c r="A68" s="130"/>
      <c r="H68" s="131"/>
      <c r="I68" s="131"/>
      <c r="J68" s="131"/>
      <c r="K68" s="131"/>
      <c r="L68" s="131"/>
    </row>
    <row r="69" spans="1:18" x14ac:dyDescent="0.2">
      <c r="A69" s="130"/>
    </row>
    <row r="70" spans="1:18" x14ac:dyDescent="0.2">
      <c r="A70" s="130"/>
    </row>
    <row r="71" spans="1:18" x14ac:dyDescent="0.2">
      <c r="A71" s="130"/>
    </row>
    <row r="72" spans="1:18" x14ac:dyDescent="0.2">
      <c r="A72" s="130"/>
    </row>
    <row r="73" spans="1:18" x14ac:dyDescent="0.2">
      <c r="A73" s="130"/>
    </row>
    <row r="74" spans="1:18" x14ac:dyDescent="0.2">
      <c r="A74" s="130"/>
    </row>
    <row r="75" spans="1:18" x14ac:dyDescent="0.2">
      <c r="A75" s="130"/>
    </row>
    <row r="76" spans="1:18" x14ac:dyDescent="0.2">
      <c r="A76" s="130"/>
    </row>
    <row r="77" spans="1:18" x14ac:dyDescent="0.2">
      <c r="A77" s="130"/>
    </row>
    <row r="78" spans="1:18" x14ac:dyDescent="0.2">
      <c r="A78" s="130"/>
    </row>
    <row r="79" spans="1:18" x14ac:dyDescent="0.2">
      <c r="A79" s="130"/>
    </row>
    <row r="80" spans="1:18" x14ac:dyDescent="0.2">
      <c r="A80" s="130"/>
    </row>
    <row r="81" spans="1:1" x14ac:dyDescent="0.2">
      <c r="A81" s="130"/>
    </row>
    <row r="82" spans="1:1" x14ac:dyDescent="0.2">
      <c r="A82" s="130"/>
    </row>
    <row r="83" spans="1:1" x14ac:dyDescent="0.2">
      <c r="A83" s="130"/>
    </row>
    <row r="84" spans="1:1" x14ac:dyDescent="0.2">
      <c r="A84" s="130"/>
    </row>
    <row r="85" spans="1:1" x14ac:dyDescent="0.2">
      <c r="A85" s="130"/>
    </row>
    <row r="86" spans="1:1" x14ac:dyDescent="0.2">
      <c r="A86" s="130"/>
    </row>
    <row r="87" spans="1:1" x14ac:dyDescent="0.2">
      <c r="A87" s="130"/>
    </row>
    <row r="88" spans="1:1" x14ac:dyDescent="0.2">
      <c r="A88" s="130"/>
    </row>
    <row r="89" spans="1:1" x14ac:dyDescent="0.2">
      <c r="A89" s="130"/>
    </row>
    <row r="90" spans="1:1" x14ac:dyDescent="0.2">
      <c r="A90" s="130"/>
    </row>
    <row r="91" spans="1:1" x14ac:dyDescent="0.2">
      <c r="A91" s="130"/>
    </row>
    <row r="92" spans="1:1" x14ac:dyDescent="0.2">
      <c r="A92" s="130"/>
    </row>
    <row r="93" spans="1:1" x14ac:dyDescent="0.2">
      <c r="A93" s="130"/>
    </row>
    <row r="94" spans="1:1" x14ac:dyDescent="0.2">
      <c r="A94" s="130"/>
    </row>
    <row r="95" spans="1:1" x14ac:dyDescent="0.2">
      <c r="A95" s="130"/>
    </row>
    <row r="96" spans="1:1" x14ac:dyDescent="0.2">
      <c r="A96" s="130"/>
    </row>
    <row r="97" spans="1:1" x14ac:dyDescent="0.2">
      <c r="A97" s="130"/>
    </row>
    <row r="98" spans="1:1" x14ac:dyDescent="0.2">
      <c r="A98" s="130"/>
    </row>
    <row r="99" spans="1:1" x14ac:dyDescent="0.2">
      <c r="A99" s="130"/>
    </row>
    <row r="100" spans="1:1" x14ac:dyDescent="0.2">
      <c r="A100" s="130"/>
    </row>
    <row r="101" spans="1:1" x14ac:dyDescent="0.2">
      <c r="A101" s="130"/>
    </row>
    <row r="102" spans="1:1" x14ac:dyDescent="0.2">
      <c r="A102" s="130"/>
    </row>
    <row r="103" spans="1:1" x14ac:dyDescent="0.2">
      <c r="A103" s="130"/>
    </row>
    <row r="104" spans="1:1" x14ac:dyDescent="0.2">
      <c r="A104" s="130"/>
    </row>
    <row r="105" spans="1:1" x14ac:dyDescent="0.2">
      <c r="A105" s="130"/>
    </row>
    <row r="106" spans="1:1" x14ac:dyDescent="0.2">
      <c r="A106" s="130"/>
    </row>
    <row r="107" spans="1:1" x14ac:dyDescent="0.2">
      <c r="A107" s="130"/>
    </row>
    <row r="108" spans="1:1" x14ac:dyDescent="0.2">
      <c r="A108" s="130"/>
    </row>
    <row r="109" spans="1:1" x14ac:dyDescent="0.2">
      <c r="A109" s="130"/>
    </row>
    <row r="110" spans="1:1" x14ac:dyDescent="0.2">
      <c r="A110" s="130"/>
    </row>
    <row r="111" spans="1:1" x14ac:dyDescent="0.2">
      <c r="A111" s="130"/>
    </row>
    <row r="112" spans="1:1" x14ac:dyDescent="0.2">
      <c r="A112" s="130"/>
    </row>
    <row r="113" spans="1:1" x14ac:dyDescent="0.2">
      <c r="A113" s="130"/>
    </row>
    <row r="114" spans="1:1" x14ac:dyDescent="0.2">
      <c r="A114" s="130"/>
    </row>
    <row r="115" spans="1:1" x14ac:dyDescent="0.2">
      <c r="A115" s="130"/>
    </row>
    <row r="116" spans="1:1" x14ac:dyDescent="0.2">
      <c r="A116" s="130"/>
    </row>
    <row r="117" spans="1:1" x14ac:dyDescent="0.2">
      <c r="A117" s="130"/>
    </row>
    <row r="118" spans="1:1" x14ac:dyDescent="0.2">
      <c r="A118" s="130"/>
    </row>
    <row r="119" spans="1:1" x14ac:dyDescent="0.2">
      <c r="A119" s="130"/>
    </row>
    <row r="120" spans="1:1" x14ac:dyDescent="0.2">
      <c r="A120" s="130"/>
    </row>
    <row r="121" spans="1:1" x14ac:dyDescent="0.2">
      <c r="A121" s="130"/>
    </row>
    <row r="122" spans="1:1" x14ac:dyDescent="0.2">
      <c r="A122" s="130"/>
    </row>
    <row r="123" spans="1:1" x14ac:dyDescent="0.2">
      <c r="A123" s="130"/>
    </row>
    <row r="124" spans="1:1" x14ac:dyDescent="0.2">
      <c r="A124" s="130"/>
    </row>
    <row r="125" spans="1:1" x14ac:dyDescent="0.2">
      <c r="A125" s="130"/>
    </row>
    <row r="126" spans="1:1" x14ac:dyDescent="0.2">
      <c r="A126" s="130"/>
    </row>
    <row r="127" spans="1:1" x14ac:dyDescent="0.2">
      <c r="A127" s="130"/>
    </row>
    <row r="128" spans="1:1" x14ac:dyDescent="0.2">
      <c r="A128" s="130"/>
    </row>
    <row r="129" spans="1:1" x14ac:dyDescent="0.2">
      <c r="A129" s="130"/>
    </row>
    <row r="130" spans="1:1" x14ac:dyDescent="0.2">
      <c r="A130" s="130"/>
    </row>
    <row r="131" spans="1:1" x14ac:dyDescent="0.2">
      <c r="A131" s="130"/>
    </row>
    <row r="132" spans="1:1" x14ac:dyDescent="0.2">
      <c r="A132" s="130"/>
    </row>
    <row r="133" spans="1:1" x14ac:dyDescent="0.2">
      <c r="A133" s="130"/>
    </row>
    <row r="134" spans="1:1" x14ac:dyDescent="0.2">
      <c r="A134" s="130"/>
    </row>
    <row r="135" spans="1:1" x14ac:dyDescent="0.2">
      <c r="A135" s="130"/>
    </row>
    <row r="136" spans="1:1" x14ac:dyDescent="0.2">
      <c r="A136" s="130"/>
    </row>
    <row r="137" spans="1:1" x14ac:dyDescent="0.2">
      <c r="A137" s="130"/>
    </row>
    <row r="138" spans="1:1" x14ac:dyDescent="0.2">
      <c r="A138" s="130"/>
    </row>
    <row r="139" spans="1:1" x14ac:dyDescent="0.2">
      <c r="A139" s="130"/>
    </row>
    <row r="140" spans="1:1" x14ac:dyDescent="0.2">
      <c r="A140" s="130"/>
    </row>
    <row r="141" spans="1:1" x14ac:dyDescent="0.2">
      <c r="A141" s="130"/>
    </row>
    <row r="142" spans="1:1" x14ac:dyDescent="0.2">
      <c r="A142" s="130"/>
    </row>
    <row r="143" spans="1:1" x14ac:dyDescent="0.2">
      <c r="A143" s="130"/>
    </row>
    <row r="144" spans="1:1" x14ac:dyDescent="0.2">
      <c r="A144" s="130"/>
    </row>
    <row r="145" spans="1:1" x14ac:dyDescent="0.2">
      <c r="A145" s="130"/>
    </row>
    <row r="146" spans="1:1" x14ac:dyDescent="0.2">
      <c r="A146" s="130"/>
    </row>
    <row r="147" spans="1:1" x14ac:dyDescent="0.2">
      <c r="A147" s="130"/>
    </row>
    <row r="148" spans="1:1" x14ac:dyDescent="0.2">
      <c r="A148" s="130"/>
    </row>
    <row r="149" spans="1:1" x14ac:dyDescent="0.2">
      <c r="A149" s="130"/>
    </row>
    <row r="150" spans="1:1" x14ac:dyDescent="0.2">
      <c r="A150" s="130"/>
    </row>
    <row r="151" spans="1:1" x14ac:dyDescent="0.2">
      <c r="A151" s="130"/>
    </row>
    <row r="152" spans="1:1" x14ac:dyDescent="0.2">
      <c r="A152" s="130"/>
    </row>
    <row r="153" spans="1:1" x14ac:dyDescent="0.2">
      <c r="A153" s="130"/>
    </row>
    <row r="154" spans="1:1" x14ac:dyDescent="0.2">
      <c r="A154" s="130"/>
    </row>
    <row r="155" spans="1:1" x14ac:dyDescent="0.2">
      <c r="A155" s="130"/>
    </row>
    <row r="156" spans="1:1" x14ac:dyDescent="0.2">
      <c r="A156" s="130"/>
    </row>
    <row r="157" spans="1:1" x14ac:dyDescent="0.2">
      <c r="A157" s="130"/>
    </row>
    <row r="158" spans="1:1" x14ac:dyDescent="0.2">
      <c r="A158" s="130"/>
    </row>
    <row r="159" spans="1:1" x14ac:dyDescent="0.2">
      <c r="A159" s="130"/>
    </row>
    <row r="160" spans="1:1" x14ac:dyDescent="0.2">
      <c r="A160" s="130"/>
    </row>
    <row r="161" spans="1:1" x14ac:dyDescent="0.2">
      <c r="A161" s="130"/>
    </row>
    <row r="162" spans="1:1" x14ac:dyDescent="0.2">
      <c r="A162" s="130"/>
    </row>
    <row r="163" spans="1:1" x14ac:dyDescent="0.2">
      <c r="A163" s="130"/>
    </row>
    <row r="164" spans="1:1" x14ac:dyDescent="0.2">
      <c r="A164" s="130"/>
    </row>
    <row r="165" spans="1:1" x14ac:dyDescent="0.2">
      <c r="A165" s="130"/>
    </row>
    <row r="166" spans="1:1" x14ac:dyDescent="0.2">
      <c r="A166" s="130"/>
    </row>
    <row r="167" spans="1:1" x14ac:dyDescent="0.2">
      <c r="A167" s="130"/>
    </row>
    <row r="168" spans="1:1" x14ac:dyDescent="0.2">
      <c r="A168" s="130"/>
    </row>
    <row r="169" spans="1:1" x14ac:dyDescent="0.2">
      <c r="A169" s="130"/>
    </row>
    <row r="170" spans="1:1" x14ac:dyDescent="0.2">
      <c r="A170" s="130"/>
    </row>
    <row r="171" spans="1:1" x14ac:dyDescent="0.2">
      <c r="A171" s="130"/>
    </row>
    <row r="172" spans="1:1" x14ac:dyDescent="0.2">
      <c r="A172" s="130"/>
    </row>
    <row r="173" spans="1:1" x14ac:dyDescent="0.2">
      <c r="A173" s="130"/>
    </row>
    <row r="174" spans="1:1" x14ac:dyDescent="0.2">
      <c r="A174" s="130"/>
    </row>
    <row r="175" spans="1:1" x14ac:dyDescent="0.2">
      <c r="A175" s="130"/>
    </row>
    <row r="176" spans="1:1" x14ac:dyDescent="0.2">
      <c r="A176" s="130"/>
    </row>
    <row r="177" spans="1:1" x14ac:dyDescent="0.2">
      <c r="A177" s="130"/>
    </row>
    <row r="178" spans="1:1" x14ac:dyDescent="0.2">
      <c r="A178" s="130"/>
    </row>
    <row r="179" spans="1:1" x14ac:dyDescent="0.2">
      <c r="A179" s="130"/>
    </row>
    <row r="180" spans="1:1" x14ac:dyDescent="0.2">
      <c r="A180" s="130"/>
    </row>
    <row r="181" spans="1:1" x14ac:dyDescent="0.2">
      <c r="A181" s="130"/>
    </row>
    <row r="182" spans="1:1" x14ac:dyDescent="0.2">
      <c r="A182" s="130"/>
    </row>
    <row r="183" spans="1:1" x14ac:dyDescent="0.2">
      <c r="A183" s="130"/>
    </row>
    <row r="184" spans="1:1" x14ac:dyDescent="0.2">
      <c r="A184" s="130"/>
    </row>
    <row r="185" spans="1:1" x14ac:dyDescent="0.2">
      <c r="A185" s="130"/>
    </row>
    <row r="186" spans="1:1" x14ac:dyDescent="0.2">
      <c r="A186" s="130"/>
    </row>
    <row r="187" spans="1:1" x14ac:dyDescent="0.2">
      <c r="A187" s="130"/>
    </row>
    <row r="188" spans="1:1" x14ac:dyDescent="0.2">
      <c r="A188" s="130"/>
    </row>
    <row r="189" spans="1:1" x14ac:dyDescent="0.2">
      <c r="A189" s="130"/>
    </row>
    <row r="190" spans="1:1" x14ac:dyDescent="0.2">
      <c r="A190" s="130"/>
    </row>
    <row r="191" spans="1:1" x14ac:dyDescent="0.2">
      <c r="A191" s="130"/>
    </row>
    <row r="192" spans="1:1" x14ac:dyDescent="0.2">
      <c r="A192" s="130"/>
    </row>
    <row r="193" spans="1:1" x14ac:dyDescent="0.2">
      <c r="A193" s="130"/>
    </row>
    <row r="194" spans="1:1" x14ac:dyDescent="0.2">
      <c r="A194" s="130"/>
    </row>
    <row r="195" spans="1:1" x14ac:dyDescent="0.2">
      <c r="A195" s="130"/>
    </row>
    <row r="196" spans="1:1" x14ac:dyDescent="0.2">
      <c r="A196" s="130"/>
    </row>
    <row r="197" spans="1:1" x14ac:dyDescent="0.2">
      <c r="A197" s="130"/>
    </row>
    <row r="198" spans="1:1" x14ac:dyDescent="0.2">
      <c r="A198" s="130"/>
    </row>
    <row r="199" spans="1:1" x14ac:dyDescent="0.2">
      <c r="A199" s="130"/>
    </row>
    <row r="200" spans="1:1" x14ac:dyDescent="0.2">
      <c r="A200" s="130"/>
    </row>
    <row r="201" spans="1:1" x14ac:dyDescent="0.2">
      <c r="A201" s="130"/>
    </row>
    <row r="202" spans="1:1" x14ac:dyDescent="0.2">
      <c r="A202" s="130"/>
    </row>
    <row r="203" spans="1:1" x14ac:dyDescent="0.2">
      <c r="A203" s="130"/>
    </row>
    <row r="204" spans="1:1" x14ac:dyDescent="0.2">
      <c r="A204" s="130"/>
    </row>
    <row r="205" spans="1:1" x14ac:dyDescent="0.2">
      <c r="A205" s="130"/>
    </row>
    <row r="206" spans="1:1" x14ac:dyDescent="0.2">
      <c r="A206" s="130"/>
    </row>
    <row r="207" spans="1:1" x14ac:dyDescent="0.2">
      <c r="A207" s="130"/>
    </row>
    <row r="208" spans="1:1" x14ac:dyDescent="0.2">
      <c r="A208" s="130"/>
    </row>
    <row r="209" spans="1:1" x14ac:dyDescent="0.2">
      <c r="A209" s="130"/>
    </row>
    <row r="210" spans="1:1" x14ac:dyDescent="0.2">
      <c r="A210" s="130"/>
    </row>
    <row r="211" spans="1:1" x14ac:dyDescent="0.2">
      <c r="A211" s="130"/>
    </row>
    <row r="212" spans="1:1" x14ac:dyDescent="0.2">
      <c r="A212" s="130"/>
    </row>
    <row r="213" spans="1:1" x14ac:dyDescent="0.2">
      <c r="A213" s="130"/>
    </row>
    <row r="214" spans="1:1" x14ac:dyDescent="0.2">
      <c r="A214" s="130"/>
    </row>
    <row r="215" spans="1:1" x14ac:dyDescent="0.2">
      <c r="A215" s="130"/>
    </row>
    <row r="216" spans="1:1" x14ac:dyDescent="0.2">
      <c r="A216" s="130"/>
    </row>
    <row r="217" spans="1:1" x14ac:dyDescent="0.2">
      <c r="A217" s="130"/>
    </row>
    <row r="218" spans="1:1" x14ac:dyDescent="0.2">
      <c r="A218" s="130"/>
    </row>
    <row r="219" spans="1:1" x14ac:dyDescent="0.2">
      <c r="A219" s="130"/>
    </row>
    <row r="220" spans="1:1" x14ac:dyDescent="0.2">
      <c r="A220" s="130"/>
    </row>
    <row r="221" spans="1:1" x14ac:dyDescent="0.2">
      <c r="A221" s="130"/>
    </row>
    <row r="222" spans="1:1" x14ac:dyDescent="0.2">
      <c r="A222" s="130"/>
    </row>
    <row r="223" spans="1:1" x14ac:dyDescent="0.2">
      <c r="A223" s="130"/>
    </row>
    <row r="224" spans="1:1" x14ac:dyDescent="0.2">
      <c r="A224" s="130"/>
    </row>
    <row r="225" spans="1:1" x14ac:dyDescent="0.2">
      <c r="A225" s="130"/>
    </row>
    <row r="226" spans="1:1" x14ac:dyDescent="0.2">
      <c r="A226" s="130"/>
    </row>
    <row r="227" spans="1:1" x14ac:dyDescent="0.2">
      <c r="A227" s="130"/>
    </row>
    <row r="228" spans="1:1" x14ac:dyDescent="0.2">
      <c r="A228" s="130"/>
    </row>
    <row r="229" spans="1:1" x14ac:dyDescent="0.2">
      <c r="A229" s="130"/>
    </row>
    <row r="230" spans="1:1" x14ac:dyDescent="0.2">
      <c r="A230" s="130"/>
    </row>
    <row r="231" spans="1:1" x14ac:dyDescent="0.2">
      <c r="A231" s="130"/>
    </row>
    <row r="232" spans="1:1" x14ac:dyDescent="0.2">
      <c r="A232" s="130"/>
    </row>
    <row r="233" spans="1:1" x14ac:dyDescent="0.2">
      <c r="A233" s="130"/>
    </row>
    <row r="234" spans="1:1" x14ac:dyDescent="0.2">
      <c r="A234" s="130"/>
    </row>
    <row r="235" spans="1:1" x14ac:dyDescent="0.2">
      <c r="A235" s="130"/>
    </row>
    <row r="236" spans="1:1" x14ac:dyDescent="0.2">
      <c r="A236" s="130"/>
    </row>
    <row r="237" spans="1:1" x14ac:dyDescent="0.2">
      <c r="A237" s="130"/>
    </row>
    <row r="238" spans="1:1" x14ac:dyDescent="0.2">
      <c r="A238" s="130"/>
    </row>
    <row r="239" spans="1:1" x14ac:dyDescent="0.2">
      <c r="A239" s="130"/>
    </row>
    <row r="240" spans="1:1" x14ac:dyDescent="0.2">
      <c r="A240" s="130"/>
    </row>
    <row r="241" spans="1:1" x14ac:dyDescent="0.2">
      <c r="A241" s="130"/>
    </row>
    <row r="242" spans="1:1" x14ac:dyDescent="0.2">
      <c r="A242" s="130"/>
    </row>
    <row r="243" spans="1:1" x14ac:dyDescent="0.2">
      <c r="A243" s="130"/>
    </row>
    <row r="244" spans="1:1" x14ac:dyDescent="0.2">
      <c r="A244" s="130"/>
    </row>
    <row r="245" spans="1:1" x14ac:dyDescent="0.2">
      <c r="A245" s="130"/>
    </row>
    <row r="246" spans="1:1" x14ac:dyDescent="0.2">
      <c r="A246" s="130"/>
    </row>
    <row r="247" spans="1:1" x14ac:dyDescent="0.2">
      <c r="A247" s="130"/>
    </row>
    <row r="248" spans="1:1" x14ac:dyDescent="0.2">
      <c r="A248" s="130"/>
    </row>
    <row r="249" spans="1:1" x14ac:dyDescent="0.2">
      <c r="A249" s="130"/>
    </row>
    <row r="250" spans="1:1" x14ac:dyDescent="0.2">
      <c r="A250" s="130"/>
    </row>
    <row r="251" spans="1:1" x14ac:dyDescent="0.2">
      <c r="A251" s="130"/>
    </row>
    <row r="252" spans="1:1" x14ac:dyDescent="0.2">
      <c r="A252" s="130"/>
    </row>
    <row r="253" spans="1:1" x14ac:dyDescent="0.2">
      <c r="A253" s="130"/>
    </row>
    <row r="254" spans="1:1" x14ac:dyDescent="0.2">
      <c r="A254" s="130"/>
    </row>
    <row r="255" spans="1:1" x14ac:dyDescent="0.2">
      <c r="A255" s="130"/>
    </row>
    <row r="256" spans="1:1" x14ac:dyDescent="0.2">
      <c r="A256" s="130"/>
    </row>
    <row r="257" spans="1:1" x14ac:dyDescent="0.2">
      <c r="A257" s="130"/>
    </row>
    <row r="258" spans="1:1" x14ac:dyDescent="0.2">
      <c r="A258" s="130"/>
    </row>
    <row r="259" spans="1:1" x14ac:dyDescent="0.2">
      <c r="A259" s="130"/>
    </row>
    <row r="260" spans="1:1" x14ac:dyDescent="0.2">
      <c r="A260" s="130"/>
    </row>
    <row r="261" spans="1:1" x14ac:dyDescent="0.2">
      <c r="A261" s="130"/>
    </row>
    <row r="262" spans="1:1" x14ac:dyDescent="0.2">
      <c r="A262" s="130"/>
    </row>
    <row r="263" spans="1:1" x14ac:dyDescent="0.2">
      <c r="A263" s="130"/>
    </row>
    <row r="264" spans="1:1" x14ac:dyDescent="0.2">
      <c r="A264" s="130"/>
    </row>
    <row r="265" spans="1:1" x14ac:dyDescent="0.2">
      <c r="A265" s="130"/>
    </row>
    <row r="266" spans="1:1" x14ac:dyDescent="0.2">
      <c r="A266" s="130"/>
    </row>
    <row r="267" spans="1:1" x14ac:dyDescent="0.2">
      <c r="A267" s="130"/>
    </row>
    <row r="268" spans="1:1" x14ac:dyDescent="0.2">
      <c r="A268" s="130"/>
    </row>
    <row r="269" spans="1:1" x14ac:dyDescent="0.2">
      <c r="A269" s="130"/>
    </row>
    <row r="270" spans="1:1" x14ac:dyDescent="0.2">
      <c r="A270" s="130"/>
    </row>
    <row r="271" spans="1:1" x14ac:dyDescent="0.2">
      <c r="A271" s="124"/>
    </row>
    <row r="272" spans="1:1" x14ac:dyDescent="0.2">
      <c r="A272" s="124"/>
    </row>
    <row r="273" spans="1:1" x14ac:dyDescent="0.2">
      <c r="A273" s="124"/>
    </row>
    <row r="274" spans="1:1" x14ac:dyDescent="0.2">
      <c r="A274" s="124"/>
    </row>
    <row r="275" spans="1:1" x14ac:dyDescent="0.2">
      <c r="A275" s="124"/>
    </row>
    <row r="276" spans="1:1" x14ac:dyDescent="0.2">
      <c r="A276" s="124"/>
    </row>
    <row r="277" spans="1:1" x14ac:dyDescent="0.2">
      <c r="A277" s="124"/>
    </row>
    <row r="278" spans="1:1" x14ac:dyDescent="0.2">
      <c r="A278" s="124"/>
    </row>
    <row r="279" spans="1:1" x14ac:dyDescent="0.2">
      <c r="A279" s="124"/>
    </row>
    <row r="280" spans="1:1" x14ac:dyDescent="0.2">
      <c r="A280" s="124"/>
    </row>
    <row r="281" spans="1:1" x14ac:dyDescent="0.2">
      <c r="A281" s="124"/>
    </row>
    <row r="282" spans="1:1" x14ac:dyDescent="0.2">
      <c r="A282" s="124"/>
    </row>
    <row r="283" spans="1:1" x14ac:dyDescent="0.2">
      <c r="A283" s="124"/>
    </row>
    <row r="284" spans="1:1" x14ac:dyDescent="0.2">
      <c r="A284" s="124"/>
    </row>
    <row r="285" spans="1:1" x14ac:dyDescent="0.2">
      <c r="A285" s="124"/>
    </row>
    <row r="286" spans="1:1" x14ac:dyDescent="0.2">
      <c r="A286" s="124"/>
    </row>
    <row r="287" spans="1:1" x14ac:dyDescent="0.2">
      <c r="A287" s="124"/>
    </row>
    <row r="288" spans="1:1" x14ac:dyDescent="0.2">
      <c r="A288" s="124"/>
    </row>
    <row r="289" spans="1:1" x14ac:dyDescent="0.2">
      <c r="A289" s="124"/>
    </row>
    <row r="290" spans="1:1" x14ac:dyDescent="0.2">
      <c r="A290" s="124"/>
    </row>
    <row r="291" spans="1:1" x14ac:dyDescent="0.2">
      <c r="A291" s="124"/>
    </row>
    <row r="292" spans="1:1" x14ac:dyDescent="0.2">
      <c r="A292" s="124"/>
    </row>
    <row r="293" spans="1:1" x14ac:dyDescent="0.2">
      <c r="A293" s="124"/>
    </row>
    <row r="294" spans="1:1" x14ac:dyDescent="0.2">
      <c r="A294" s="124"/>
    </row>
    <row r="295" spans="1:1" x14ac:dyDescent="0.2">
      <c r="A295" s="124"/>
    </row>
    <row r="296" spans="1:1" x14ac:dyDescent="0.2">
      <c r="A296" s="124"/>
    </row>
    <row r="297" spans="1:1" x14ac:dyDescent="0.2">
      <c r="A297" s="124"/>
    </row>
    <row r="298" spans="1:1" x14ac:dyDescent="0.2">
      <c r="A298" s="124"/>
    </row>
    <row r="299" spans="1:1" x14ac:dyDescent="0.2">
      <c r="A299" s="124"/>
    </row>
    <row r="300" spans="1:1" x14ac:dyDescent="0.2">
      <c r="A300" s="124"/>
    </row>
    <row r="301" spans="1:1" x14ac:dyDescent="0.2">
      <c r="A301" s="124"/>
    </row>
    <row r="302" spans="1:1" x14ac:dyDescent="0.2">
      <c r="A302" s="124"/>
    </row>
    <row r="303" spans="1:1" x14ac:dyDescent="0.2">
      <c r="A303" s="124"/>
    </row>
    <row r="304" spans="1:1" x14ac:dyDescent="0.2">
      <c r="A304" s="124"/>
    </row>
    <row r="305" spans="1:1" x14ac:dyDescent="0.2">
      <c r="A305" s="124"/>
    </row>
    <row r="306" spans="1:1" x14ac:dyDescent="0.2">
      <c r="A306" s="124"/>
    </row>
    <row r="307" spans="1:1" x14ac:dyDescent="0.2">
      <c r="A307" s="124"/>
    </row>
    <row r="308" spans="1:1" x14ac:dyDescent="0.2">
      <c r="A308" s="124"/>
    </row>
    <row r="309" spans="1:1" x14ac:dyDescent="0.2">
      <c r="A309" s="124"/>
    </row>
    <row r="310" spans="1:1" x14ac:dyDescent="0.2">
      <c r="A310" s="124"/>
    </row>
    <row r="311" spans="1:1" x14ac:dyDescent="0.2">
      <c r="A311" s="124"/>
    </row>
    <row r="312" spans="1:1" x14ac:dyDescent="0.2">
      <c r="A312" s="124"/>
    </row>
    <row r="313" spans="1:1" x14ac:dyDescent="0.2">
      <c r="A313" s="124"/>
    </row>
    <row r="314" spans="1:1" x14ac:dyDescent="0.2">
      <c r="A314" s="124"/>
    </row>
    <row r="315" spans="1:1" x14ac:dyDescent="0.2">
      <c r="A315" s="124"/>
    </row>
    <row r="316" spans="1:1" x14ac:dyDescent="0.2">
      <c r="A316" s="124"/>
    </row>
    <row r="317" spans="1:1" x14ac:dyDescent="0.2">
      <c r="A317" s="124"/>
    </row>
    <row r="318" spans="1:1" x14ac:dyDescent="0.2">
      <c r="A318" s="124"/>
    </row>
    <row r="319" spans="1:1" x14ac:dyDescent="0.2">
      <c r="A319" s="124"/>
    </row>
    <row r="320" spans="1:1" x14ac:dyDescent="0.2">
      <c r="A320" s="124"/>
    </row>
    <row r="321" spans="1:1" x14ac:dyDescent="0.2">
      <c r="A321" s="124"/>
    </row>
    <row r="322" spans="1:1" x14ac:dyDescent="0.2">
      <c r="A322" s="124"/>
    </row>
    <row r="323" spans="1:1" x14ac:dyDescent="0.2">
      <c r="A323" s="124"/>
    </row>
    <row r="324" spans="1:1" x14ac:dyDescent="0.2">
      <c r="A324" s="124"/>
    </row>
    <row r="325" spans="1:1" x14ac:dyDescent="0.2">
      <c r="A325" s="124"/>
    </row>
    <row r="326" spans="1:1" x14ac:dyDescent="0.2">
      <c r="A326" s="124"/>
    </row>
    <row r="327" spans="1:1" x14ac:dyDescent="0.2">
      <c r="A327" s="124"/>
    </row>
    <row r="328" spans="1:1" x14ac:dyDescent="0.2">
      <c r="A328" s="124"/>
    </row>
    <row r="329" spans="1:1" x14ac:dyDescent="0.2">
      <c r="A329" s="124"/>
    </row>
    <row r="330" spans="1:1" x14ac:dyDescent="0.2">
      <c r="A330" s="124"/>
    </row>
    <row r="331" spans="1:1" x14ac:dyDescent="0.2">
      <c r="A331" s="124"/>
    </row>
    <row r="332" spans="1:1" x14ac:dyDescent="0.2">
      <c r="A332" s="124"/>
    </row>
    <row r="333" spans="1:1" x14ac:dyDescent="0.2">
      <c r="A333" s="124"/>
    </row>
    <row r="334" spans="1:1" x14ac:dyDescent="0.2">
      <c r="A334" s="124"/>
    </row>
    <row r="335" spans="1:1" x14ac:dyDescent="0.2">
      <c r="A335" s="124"/>
    </row>
    <row r="336" spans="1:1" x14ac:dyDescent="0.2">
      <c r="A336" s="124"/>
    </row>
    <row r="337" spans="1:1" x14ac:dyDescent="0.2">
      <c r="A337" s="124"/>
    </row>
    <row r="338" spans="1:1" x14ac:dyDescent="0.2">
      <c r="A338" s="124"/>
    </row>
    <row r="339" spans="1:1" x14ac:dyDescent="0.2">
      <c r="A339" s="124"/>
    </row>
    <row r="340" spans="1:1" x14ac:dyDescent="0.2">
      <c r="A340" s="124"/>
    </row>
    <row r="341" spans="1:1" x14ac:dyDescent="0.2">
      <c r="A341" s="124"/>
    </row>
    <row r="342" spans="1:1" x14ac:dyDescent="0.2">
      <c r="A342" s="124"/>
    </row>
    <row r="343" spans="1:1" x14ac:dyDescent="0.2">
      <c r="A343" s="124"/>
    </row>
    <row r="344" spans="1:1" x14ac:dyDescent="0.2">
      <c r="A344" s="124"/>
    </row>
    <row r="345" spans="1:1" x14ac:dyDescent="0.2">
      <c r="A345" s="124"/>
    </row>
    <row r="346" spans="1:1" x14ac:dyDescent="0.2">
      <c r="A346" s="124"/>
    </row>
    <row r="347" spans="1:1" x14ac:dyDescent="0.2">
      <c r="A347" s="124"/>
    </row>
    <row r="348" spans="1:1" x14ac:dyDescent="0.2">
      <c r="A348" s="124"/>
    </row>
    <row r="349" spans="1:1" x14ac:dyDescent="0.2">
      <c r="A349" s="124"/>
    </row>
    <row r="350" spans="1:1" x14ac:dyDescent="0.2">
      <c r="A350" s="124"/>
    </row>
    <row r="351" spans="1:1" x14ac:dyDescent="0.2">
      <c r="A351" s="124"/>
    </row>
    <row r="352" spans="1:1" x14ac:dyDescent="0.2">
      <c r="A352" s="124"/>
    </row>
    <row r="353" spans="1:1" x14ac:dyDescent="0.2">
      <c r="A353" s="124"/>
    </row>
    <row r="354" spans="1:1" x14ac:dyDescent="0.2">
      <c r="A354" s="124"/>
    </row>
    <row r="355" spans="1:1" x14ac:dyDescent="0.2">
      <c r="A355" s="124"/>
    </row>
    <row r="356" spans="1:1" x14ac:dyDescent="0.2">
      <c r="A356" s="124"/>
    </row>
    <row r="357" spans="1:1" x14ac:dyDescent="0.2">
      <c r="A357" s="124"/>
    </row>
    <row r="358" spans="1:1" x14ac:dyDescent="0.2">
      <c r="A358" s="124"/>
    </row>
    <row r="359" spans="1:1" x14ac:dyDescent="0.2">
      <c r="A359" s="124"/>
    </row>
    <row r="360" spans="1:1" x14ac:dyDescent="0.2">
      <c r="A360" s="124"/>
    </row>
    <row r="361" spans="1:1" x14ac:dyDescent="0.2">
      <c r="A361" s="124"/>
    </row>
    <row r="362" spans="1:1" x14ac:dyDescent="0.2">
      <c r="A362" s="124"/>
    </row>
    <row r="363" spans="1:1" x14ac:dyDescent="0.2">
      <c r="A363" s="124"/>
    </row>
    <row r="364" spans="1:1" x14ac:dyDescent="0.2">
      <c r="A364" s="124"/>
    </row>
    <row r="365" spans="1:1" x14ac:dyDescent="0.2">
      <c r="A365" s="124"/>
    </row>
    <row r="366" spans="1:1" x14ac:dyDescent="0.2">
      <c r="A366" s="124"/>
    </row>
    <row r="367" spans="1:1" x14ac:dyDescent="0.2">
      <c r="A367" s="124"/>
    </row>
    <row r="368" spans="1:1" x14ac:dyDescent="0.2">
      <c r="A368" s="124"/>
    </row>
    <row r="369" spans="1:1" x14ac:dyDescent="0.2">
      <c r="A369" s="124"/>
    </row>
    <row r="370" spans="1:1" x14ac:dyDescent="0.2">
      <c r="A370" s="124"/>
    </row>
    <row r="371" spans="1:1" x14ac:dyDescent="0.2">
      <c r="A371" s="124"/>
    </row>
    <row r="372" spans="1:1" x14ac:dyDescent="0.2">
      <c r="A372" s="124"/>
    </row>
    <row r="373" spans="1:1" x14ac:dyDescent="0.2">
      <c r="A373" s="124"/>
    </row>
    <row r="374" spans="1:1" x14ac:dyDescent="0.2">
      <c r="A374" s="124"/>
    </row>
    <row r="375" spans="1:1" x14ac:dyDescent="0.2">
      <c r="A375" s="124"/>
    </row>
    <row r="376" spans="1:1" x14ac:dyDescent="0.2">
      <c r="A376" s="124"/>
    </row>
    <row r="377" spans="1:1" x14ac:dyDescent="0.2">
      <c r="A377" s="124"/>
    </row>
    <row r="378" spans="1:1" x14ac:dyDescent="0.2">
      <c r="A378" s="124"/>
    </row>
    <row r="379" spans="1:1" x14ac:dyDescent="0.2">
      <c r="A379" s="124"/>
    </row>
    <row r="380" spans="1:1" x14ac:dyDescent="0.2">
      <c r="A380" s="124"/>
    </row>
    <row r="381" spans="1:1" x14ac:dyDescent="0.2">
      <c r="A381" s="124"/>
    </row>
    <row r="382" spans="1:1" x14ac:dyDescent="0.2">
      <c r="A382" s="124"/>
    </row>
    <row r="383" spans="1:1" x14ac:dyDescent="0.2">
      <c r="A383" s="124"/>
    </row>
    <row r="384" spans="1:1" x14ac:dyDescent="0.2">
      <c r="A384" s="124"/>
    </row>
    <row r="385" spans="1:1" x14ac:dyDescent="0.2">
      <c r="A385" s="124"/>
    </row>
    <row r="386" spans="1:1" x14ac:dyDescent="0.2">
      <c r="A386" s="124"/>
    </row>
    <row r="387" spans="1:1" x14ac:dyDescent="0.2">
      <c r="A387" s="124"/>
    </row>
    <row r="388" spans="1:1" x14ac:dyDescent="0.2">
      <c r="A388" s="124"/>
    </row>
    <row r="389" spans="1:1" x14ac:dyDescent="0.2">
      <c r="A389" s="124"/>
    </row>
    <row r="390" spans="1:1" x14ac:dyDescent="0.2">
      <c r="A390" s="124"/>
    </row>
    <row r="391" spans="1:1" x14ac:dyDescent="0.2">
      <c r="A391" s="124"/>
    </row>
    <row r="392" spans="1:1" x14ac:dyDescent="0.2">
      <c r="A392" s="124"/>
    </row>
    <row r="393" spans="1:1" x14ac:dyDescent="0.2">
      <c r="A393" s="124"/>
    </row>
    <row r="394" spans="1:1" x14ac:dyDescent="0.2">
      <c r="A394" s="124"/>
    </row>
    <row r="395" spans="1:1" x14ac:dyDescent="0.2">
      <c r="A395" s="124"/>
    </row>
    <row r="396" spans="1:1" x14ac:dyDescent="0.2">
      <c r="A396" s="124"/>
    </row>
    <row r="397" spans="1:1" x14ac:dyDescent="0.2">
      <c r="A397" s="124"/>
    </row>
    <row r="398" spans="1:1" x14ac:dyDescent="0.2">
      <c r="A398" s="124"/>
    </row>
    <row r="399" spans="1:1" x14ac:dyDescent="0.2">
      <c r="A399" s="124"/>
    </row>
    <row r="400" spans="1:1" x14ac:dyDescent="0.2">
      <c r="A400" s="124"/>
    </row>
    <row r="401" spans="1:1" x14ac:dyDescent="0.2">
      <c r="A401" s="124"/>
    </row>
    <row r="402" spans="1:1" x14ac:dyDescent="0.2">
      <c r="A402" s="124"/>
    </row>
    <row r="403" spans="1:1" x14ac:dyDescent="0.2">
      <c r="A403" s="124"/>
    </row>
    <row r="404" spans="1:1" x14ac:dyDescent="0.2">
      <c r="A404" s="124"/>
    </row>
    <row r="405" spans="1:1" x14ac:dyDescent="0.2">
      <c r="A405" s="124"/>
    </row>
    <row r="406" spans="1:1" x14ac:dyDescent="0.2">
      <c r="A406" s="124"/>
    </row>
    <row r="407" spans="1:1" x14ac:dyDescent="0.2">
      <c r="A407" s="124"/>
    </row>
    <row r="408" spans="1:1" x14ac:dyDescent="0.2">
      <c r="A408" s="124"/>
    </row>
    <row r="409" spans="1:1" x14ac:dyDescent="0.2">
      <c r="A409" s="124"/>
    </row>
    <row r="410" spans="1:1" x14ac:dyDescent="0.2">
      <c r="A410" s="124"/>
    </row>
    <row r="411" spans="1:1" x14ac:dyDescent="0.2">
      <c r="A411" s="124"/>
    </row>
    <row r="412" spans="1:1" x14ac:dyDescent="0.2">
      <c r="A412" s="124"/>
    </row>
    <row r="413" spans="1:1" x14ac:dyDescent="0.2">
      <c r="A413" s="124"/>
    </row>
    <row r="414" spans="1:1" x14ac:dyDescent="0.2">
      <c r="A414" s="124"/>
    </row>
    <row r="415" spans="1:1" x14ac:dyDescent="0.2">
      <c r="A415" s="124"/>
    </row>
    <row r="416" spans="1:1" x14ac:dyDescent="0.2">
      <c r="A416" s="124"/>
    </row>
    <row r="417" spans="1:1" x14ac:dyDescent="0.2">
      <c r="A417" s="124"/>
    </row>
    <row r="418" spans="1:1" x14ac:dyDescent="0.2">
      <c r="A418" s="124"/>
    </row>
    <row r="419" spans="1:1" x14ac:dyDescent="0.2">
      <c r="A419" s="124"/>
    </row>
    <row r="420" spans="1:1" x14ac:dyDescent="0.2">
      <c r="A420" s="124"/>
    </row>
    <row r="421" spans="1:1" x14ac:dyDescent="0.2">
      <c r="A421" s="124"/>
    </row>
    <row r="422" spans="1:1" x14ac:dyDescent="0.2">
      <c r="A422" s="124"/>
    </row>
    <row r="423" spans="1:1" x14ac:dyDescent="0.2">
      <c r="A423" s="124"/>
    </row>
    <row r="424" spans="1:1" x14ac:dyDescent="0.2">
      <c r="A424" s="124"/>
    </row>
    <row r="425" spans="1:1" x14ac:dyDescent="0.2">
      <c r="A425" s="124"/>
    </row>
    <row r="426" spans="1:1" x14ac:dyDescent="0.2">
      <c r="A426" s="124"/>
    </row>
    <row r="427" spans="1:1" x14ac:dyDescent="0.2">
      <c r="A427" s="124"/>
    </row>
    <row r="428" spans="1:1" x14ac:dyDescent="0.2">
      <c r="A428" s="124"/>
    </row>
    <row r="429" spans="1:1" x14ac:dyDescent="0.2">
      <c r="A429" s="124"/>
    </row>
    <row r="430" spans="1:1" x14ac:dyDescent="0.2">
      <c r="A430" s="124"/>
    </row>
    <row r="431" spans="1:1" x14ac:dyDescent="0.2">
      <c r="A431" s="124"/>
    </row>
    <row r="432" spans="1:1" x14ac:dyDescent="0.2">
      <c r="A432" s="124"/>
    </row>
    <row r="433" spans="1:1" x14ac:dyDescent="0.2">
      <c r="A433" s="124"/>
    </row>
    <row r="434" spans="1:1" x14ac:dyDescent="0.2">
      <c r="A434" s="124"/>
    </row>
    <row r="435" spans="1:1" x14ac:dyDescent="0.2">
      <c r="A435" s="124"/>
    </row>
    <row r="436" spans="1:1" x14ac:dyDescent="0.2">
      <c r="A436" s="124"/>
    </row>
    <row r="437" spans="1:1" x14ac:dyDescent="0.2">
      <c r="A437" s="124"/>
    </row>
    <row r="438" spans="1:1" x14ac:dyDescent="0.2">
      <c r="A438" s="124"/>
    </row>
    <row r="439" spans="1:1" x14ac:dyDescent="0.2">
      <c r="A439" s="124"/>
    </row>
    <row r="440" spans="1:1" x14ac:dyDescent="0.2">
      <c r="A440" s="124"/>
    </row>
    <row r="441" spans="1:1" x14ac:dyDescent="0.2">
      <c r="A441" s="124"/>
    </row>
    <row r="442" spans="1:1" x14ac:dyDescent="0.2">
      <c r="A442" s="124"/>
    </row>
    <row r="443" spans="1:1" x14ac:dyDescent="0.2">
      <c r="A443" s="124"/>
    </row>
    <row r="444" spans="1:1" x14ac:dyDescent="0.2">
      <c r="A444" s="124"/>
    </row>
    <row r="445" spans="1:1" x14ac:dyDescent="0.2">
      <c r="A445" s="124"/>
    </row>
    <row r="446" spans="1:1" x14ac:dyDescent="0.2">
      <c r="A446" s="124"/>
    </row>
    <row r="447" spans="1:1" x14ac:dyDescent="0.2">
      <c r="A447" s="124"/>
    </row>
    <row r="448" spans="1:1" x14ac:dyDescent="0.2">
      <c r="A448" s="124"/>
    </row>
    <row r="449" spans="1:1" x14ac:dyDescent="0.2">
      <c r="A449" s="124"/>
    </row>
    <row r="450" spans="1:1" x14ac:dyDescent="0.2">
      <c r="A450" s="124"/>
    </row>
    <row r="451" spans="1:1" x14ac:dyDescent="0.2">
      <c r="A451" s="124"/>
    </row>
    <row r="452" spans="1:1" x14ac:dyDescent="0.2">
      <c r="A452" s="124"/>
    </row>
    <row r="453" spans="1:1" x14ac:dyDescent="0.2">
      <c r="A453" s="124"/>
    </row>
    <row r="454" spans="1:1" x14ac:dyDescent="0.2">
      <c r="A454" s="124"/>
    </row>
    <row r="455" spans="1:1" x14ac:dyDescent="0.2">
      <c r="A455" s="124"/>
    </row>
    <row r="456" spans="1:1" x14ac:dyDescent="0.2">
      <c r="A456" s="124"/>
    </row>
    <row r="457" spans="1:1" x14ac:dyDescent="0.2">
      <c r="A457" s="124"/>
    </row>
    <row r="458" spans="1:1" x14ac:dyDescent="0.2">
      <c r="A458" s="124"/>
    </row>
    <row r="459" spans="1:1" x14ac:dyDescent="0.2">
      <c r="A459" s="124"/>
    </row>
    <row r="460" spans="1:1" x14ac:dyDescent="0.2">
      <c r="A460" s="124"/>
    </row>
    <row r="461" spans="1:1" x14ac:dyDescent="0.2">
      <c r="A461" s="124"/>
    </row>
    <row r="462" spans="1:1" x14ac:dyDescent="0.2">
      <c r="A462" s="124"/>
    </row>
    <row r="463" spans="1:1" x14ac:dyDescent="0.2">
      <c r="A463" s="124"/>
    </row>
    <row r="464" spans="1:1" x14ac:dyDescent="0.2">
      <c r="A464" s="124"/>
    </row>
    <row r="465" spans="1:1" x14ac:dyDescent="0.2">
      <c r="A465" s="124"/>
    </row>
    <row r="466" spans="1:1" x14ac:dyDescent="0.2">
      <c r="A466" s="124"/>
    </row>
    <row r="467" spans="1:1" x14ac:dyDescent="0.2">
      <c r="A467" s="124"/>
    </row>
    <row r="468" spans="1:1" x14ac:dyDescent="0.2">
      <c r="A468" s="124"/>
    </row>
    <row r="469" spans="1:1" x14ac:dyDescent="0.2">
      <c r="A469" s="124"/>
    </row>
    <row r="470" spans="1:1" x14ac:dyDescent="0.2">
      <c r="A470" s="124"/>
    </row>
    <row r="471" spans="1:1" x14ac:dyDescent="0.2">
      <c r="A471" s="124"/>
    </row>
    <row r="472" spans="1:1" x14ac:dyDescent="0.2">
      <c r="A472" s="124"/>
    </row>
    <row r="473" spans="1:1" x14ac:dyDescent="0.2">
      <c r="A473" s="124"/>
    </row>
    <row r="474" spans="1:1" x14ac:dyDescent="0.2">
      <c r="A474" s="124"/>
    </row>
    <row r="475" spans="1:1" x14ac:dyDescent="0.2">
      <c r="A475" s="124"/>
    </row>
    <row r="476" spans="1:1" x14ac:dyDescent="0.2">
      <c r="A476" s="124"/>
    </row>
    <row r="477" spans="1:1" x14ac:dyDescent="0.2">
      <c r="A477" s="124"/>
    </row>
    <row r="478" spans="1:1" x14ac:dyDescent="0.2">
      <c r="A478" s="124"/>
    </row>
    <row r="479" spans="1:1" x14ac:dyDescent="0.2">
      <c r="A479" s="124"/>
    </row>
    <row r="480" spans="1:1" x14ac:dyDescent="0.2">
      <c r="A480" s="124"/>
    </row>
    <row r="481" spans="1:1" x14ac:dyDescent="0.2">
      <c r="A481" s="124"/>
    </row>
    <row r="482" spans="1:1" x14ac:dyDescent="0.2">
      <c r="A482" s="124"/>
    </row>
    <row r="483" spans="1:1" x14ac:dyDescent="0.2">
      <c r="A483" s="124"/>
    </row>
    <row r="484" spans="1:1" x14ac:dyDescent="0.2">
      <c r="A484" s="124"/>
    </row>
    <row r="485" spans="1:1" x14ac:dyDescent="0.2">
      <c r="A485" s="124"/>
    </row>
    <row r="486" spans="1:1" x14ac:dyDescent="0.2">
      <c r="A486" s="124"/>
    </row>
    <row r="487" spans="1:1" x14ac:dyDescent="0.2">
      <c r="A487" s="124"/>
    </row>
    <row r="488" spans="1:1" x14ac:dyDescent="0.2">
      <c r="A488" s="124"/>
    </row>
    <row r="489" spans="1:1" x14ac:dyDescent="0.2">
      <c r="A489" s="124"/>
    </row>
    <row r="490" spans="1:1" x14ac:dyDescent="0.2">
      <c r="A490" s="124"/>
    </row>
    <row r="491" spans="1:1" x14ac:dyDescent="0.2">
      <c r="A491" s="124"/>
    </row>
    <row r="492" spans="1:1" x14ac:dyDescent="0.2">
      <c r="A492" s="124"/>
    </row>
    <row r="493" spans="1:1" x14ac:dyDescent="0.2">
      <c r="A493" s="124"/>
    </row>
    <row r="494" spans="1:1" x14ac:dyDescent="0.2">
      <c r="A494" s="124"/>
    </row>
    <row r="495" spans="1:1" x14ac:dyDescent="0.2">
      <c r="A495" s="124"/>
    </row>
    <row r="496" spans="1:1" x14ac:dyDescent="0.2">
      <c r="A496" s="124"/>
    </row>
    <row r="497" spans="1:1" x14ac:dyDescent="0.2">
      <c r="A497" s="124"/>
    </row>
    <row r="498" spans="1:1" x14ac:dyDescent="0.2">
      <c r="A498" s="124"/>
    </row>
    <row r="499" spans="1:1" x14ac:dyDescent="0.2">
      <c r="A499" s="124"/>
    </row>
    <row r="500" spans="1:1" x14ac:dyDescent="0.2">
      <c r="A500" s="124"/>
    </row>
    <row r="501" spans="1:1" x14ac:dyDescent="0.2">
      <c r="A501" s="124"/>
    </row>
    <row r="502" spans="1:1" x14ac:dyDescent="0.2">
      <c r="A502" s="124"/>
    </row>
    <row r="503" spans="1:1" x14ac:dyDescent="0.2">
      <c r="A503" s="124"/>
    </row>
    <row r="504" spans="1:1" x14ac:dyDescent="0.2">
      <c r="A504" s="124"/>
    </row>
    <row r="505" spans="1:1" x14ac:dyDescent="0.2">
      <c r="A505" s="124"/>
    </row>
    <row r="506" spans="1:1" x14ac:dyDescent="0.2">
      <c r="A506" s="124"/>
    </row>
    <row r="507" spans="1:1" x14ac:dyDescent="0.2">
      <c r="A507" s="124"/>
    </row>
    <row r="508" spans="1:1" x14ac:dyDescent="0.2">
      <c r="A508" s="124"/>
    </row>
    <row r="509" spans="1:1" x14ac:dyDescent="0.2">
      <c r="A509" s="124"/>
    </row>
    <row r="510" spans="1:1" x14ac:dyDescent="0.2">
      <c r="A510" s="124"/>
    </row>
    <row r="511" spans="1:1" x14ac:dyDescent="0.2">
      <c r="A511" s="124"/>
    </row>
    <row r="512" spans="1:1" x14ac:dyDescent="0.2">
      <c r="A512" s="124"/>
    </row>
    <row r="513" spans="1:1" x14ac:dyDescent="0.2">
      <c r="A513" s="124"/>
    </row>
    <row r="514" spans="1:1" x14ac:dyDescent="0.2">
      <c r="A514" s="124"/>
    </row>
    <row r="515" spans="1:1" x14ac:dyDescent="0.2">
      <c r="A515" s="124"/>
    </row>
    <row r="516" spans="1:1" x14ac:dyDescent="0.2">
      <c r="A516" s="124"/>
    </row>
    <row r="517" spans="1:1" x14ac:dyDescent="0.2">
      <c r="A517" s="124"/>
    </row>
    <row r="518" spans="1:1" x14ac:dyDescent="0.2">
      <c r="A518" s="124"/>
    </row>
    <row r="519" spans="1:1" x14ac:dyDescent="0.2">
      <c r="A519" s="124"/>
    </row>
    <row r="520" spans="1:1" x14ac:dyDescent="0.2">
      <c r="A520" s="124"/>
    </row>
    <row r="521" spans="1:1" x14ac:dyDescent="0.2">
      <c r="A521" s="124"/>
    </row>
    <row r="522" spans="1:1" x14ac:dyDescent="0.2">
      <c r="A522" s="124"/>
    </row>
    <row r="523" spans="1:1" x14ac:dyDescent="0.2">
      <c r="A523" s="124"/>
    </row>
    <row r="524" spans="1:1" x14ac:dyDescent="0.2">
      <c r="A524" s="124"/>
    </row>
    <row r="525" spans="1:1" x14ac:dyDescent="0.2">
      <c r="A525" s="124"/>
    </row>
    <row r="526" spans="1:1" x14ac:dyDescent="0.2">
      <c r="A526" s="124"/>
    </row>
    <row r="527" spans="1:1" x14ac:dyDescent="0.2">
      <c r="A527" s="124"/>
    </row>
    <row r="528" spans="1:1" x14ac:dyDescent="0.2">
      <c r="A528" s="124"/>
    </row>
    <row r="529" spans="1:1" x14ac:dyDescent="0.2">
      <c r="A529" s="124"/>
    </row>
    <row r="530" spans="1:1" x14ac:dyDescent="0.2">
      <c r="A530" s="124"/>
    </row>
    <row r="531" spans="1:1" x14ac:dyDescent="0.2">
      <c r="A531" s="124"/>
    </row>
    <row r="532" spans="1:1" x14ac:dyDescent="0.2">
      <c r="A532" s="124"/>
    </row>
    <row r="533" spans="1:1" x14ac:dyDescent="0.2">
      <c r="A533" s="124"/>
    </row>
    <row r="534" spans="1:1" x14ac:dyDescent="0.2">
      <c r="A534" s="124"/>
    </row>
    <row r="535" spans="1:1" x14ac:dyDescent="0.2">
      <c r="A535" s="124"/>
    </row>
    <row r="536" spans="1:1" x14ac:dyDescent="0.2">
      <c r="A536" s="124"/>
    </row>
    <row r="537" spans="1:1" x14ac:dyDescent="0.2">
      <c r="A537" s="124"/>
    </row>
    <row r="538" spans="1:1" x14ac:dyDescent="0.2">
      <c r="A538" s="124"/>
    </row>
    <row r="539" spans="1:1" x14ac:dyDescent="0.2">
      <c r="A539" s="124"/>
    </row>
    <row r="540" spans="1:1" x14ac:dyDescent="0.2">
      <c r="A540" s="124"/>
    </row>
    <row r="541" spans="1:1" x14ac:dyDescent="0.2">
      <c r="A541" s="124"/>
    </row>
    <row r="542" spans="1:1" x14ac:dyDescent="0.2">
      <c r="A542" s="124"/>
    </row>
    <row r="543" spans="1:1" x14ac:dyDescent="0.2">
      <c r="A543" s="124"/>
    </row>
    <row r="544" spans="1:1" x14ac:dyDescent="0.2">
      <c r="A544" s="124"/>
    </row>
    <row r="545" spans="1:1" x14ac:dyDescent="0.2">
      <c r="A545" s="124"/>
    </row>
    <row r="546" spans="1:1" x14ac:dyDescent="0.2">
      <c r="A546" s="124"/>
    </row>
    <row r="547" spans="1:1" x14ac:dyDescent="0.2">
      <c r="A547" s="124"/>
    </row>
    <row r="548" spans="1:1" x14ac:dyDescent="0.2">
      <c r="A548" s="124"/>
    </row>
    <row r="549" spans="1:1" x14ac:dyDescent="0.2">
      <c r="A549" s="124"/>
    </row>
    <row r="550" spans="1:1" x14ac:dyDescent="0.2">
      <c r="A550" s="124"/>
    </row>
    <row r="551" spans="1:1" x14ac:dyDescent="0.2">
      <c r="A551" s="124"/>
    </row>
    <row r="552" spans="1:1" x14ac:dyDescent="0.2">
      <c r="A552" s="124"/>
    </row>
    <row r="553" spans="1:1" x14ac:dyDescent="0.2">
      <c r="A553" s="124"/>
    </row>
    <row r="554" spans="1:1" x14ac:dyDescent="0.2">
      <c r="A554" s="124"/>
    </row>
    <row r="555" spans="1:1" x14ac:dyDescent="0.2">
      <c r="A555" s="124"/>
    </row>
    <row r="556" spans="1:1" x14ac:dyDescent="0.2">
      <c r="A556" s="124"/>
    </row>
    <row r="557" spans="1:1" x14ac:dyDescent="0.2">
      <c r="A557" s="124"/>
    </row>
    <row r="558" spans="1:1" x14ac:dyDescent="0.2">
      <c r="A558" s="124"/>
    </row>
    <row r="559" spans="1:1" x14ac:dyDescent="0.2">
      <c r="A559" s="124"/>
    </row>
    <row r="560" spans="1:1" x14ac:dyDescent="0.2">
      <c r="A560" s="124"/>
    </row>
    <row r="561" spans="1:1" x14ac:dyDescent="0.2">
      <c r="A561" s="124"/>
    </row>
    <row r="562" spans="1:1" x14ac:dyDescent="0.2">
      <c r="A562" s="124"/>
    </row>
    <row r="563" spans="1:1" x14ac:dyDescent="0.2">
      <c r="A563" s="124"/>
    </row>
    <row r="564" spans="1:1" x14ac:dyDescent="0.2">
      <c r="A564" s="124"/>
    </row>
    <row r="565" spans="1:1" x14ac:dyDescent="0.2">
      <c r="A565" s="124"/>
    </row>
    <row r="566" spans="1:1" x14ac:dyDescent="0.2">
      <c r="A566" s="124"/>
    </row>
    <row r="567" spans="1:1" x14ac:dyDescent="0.2">
      <c r="A567" s="124"/>
    </row>
    <row r="568" spans="1:1" x14ac:dyDescent="0.2">
      <c r="A568" s="124"/>
    </row>
    <row r="569" spans="1:1" x14ac:dyDescent="0.2">
      <c r="A569" s="124"/>
    </row>
    <row r="570" spans="1:1" x14ac:dyDescent="0.2">
      <c r="A570" s="124"/>
    </row>
    <row r="571" spans="1:1" x14ac:dyDescent="0.2">
      <c r="A571" s="124"/>
    </row>
    <row r="572" spans="1:1" x14ac:dyDescent="0.2">
      <c r="A572" s="124"/>
    </row>
    <row r="573" spans="1:1" x14ac:dyDescent="0.2">
      <c r="A573" s="124"/>
    </row>
    <row r="574" spans="1:1" x14ac:dyDescent="0.2">
      <c r="A574" s="124"/>
    </row>
    <row r="575" spans="1:1" x14ac:dyDescent="0.2">
      <c r="A575" s="124"/>
    </row>
    <row r="576" spans="1:1" x14ac:dyDescent="0.2">
      <c r="A576" s="124"/>
    </row>
    <row r="577" spans="1:1" x14ac:dyDescent="0.2">
      <c r="A577" s="124"/>
    </row>
    <row r="578" spans="1:1" x14ac:dyDescent="0.2">
      <c r="A578" s="124"/>
    </row>
    <row r="579" spans="1:1" x14ac:dyDescent="0.2">
      <c r="A579" s="124"/>
    </row>
    <row r="580" spans="1:1" x14ac:dyDescent="0.2">
      <c r="A580" s="124"/>
    </row>
    <row r="581" spans="1:1" x14ac:dyDescent="0.2">
      <c r="A581" s="124"/>
    </row>
    <row r="582" spans="1:1" x14ac:dyDescent="0.2">
      <c r="A582" s="124"/>
    </row>
    <row r="583" spans="1:1" x14ac:dyDescent="0.2">
      <c r="A583" s="124"/>
    </row>
    <row r="584" spans="1:1" x14ac:dyDescent="0.2">
      <c r="A584" s="124"/>
    </row>
    <row r="585" spans="1:1" x14ac:dyDescent="0.2">
      <c r="A585" s="124"/>
    </row>
    <row r="586" spans="1:1" x14ac:dyDescent="0.2">
      <c r="A586" s="124"/>
    </row>
    <row r="587" spans="1:1" x14ac:dyDescent="0.2">
      <c r="A587" s="124"/>
    </row>
    <row r="588" spans="1:1" x14ac:dyDescent="0.2">
      <c r="A588" s="124"/>
    </row>
    <row r="589" spans="1:1" x14ac:dyDescent="0.2">
      <c r="A589" s="124"/>
    </row>
    <row r="590" spans="1:1" x14ac:dyDescent="0.2">
      <c r="A590" s="124"/>
    </row>
    <row r="591" spans="1:1" x14ac:dyDescent="0.2">
      <c r="A591" s="124"/>
    </row>
    <row r="592" spans="1:1" x14ac:dyDescent="0.2">
      <c r="A592" s="124"/>
    </row>
    <row r="593" spans="1:1" x14ac:dyDescent="0.2">
      <c r="A593" s="124"/>
    </row>
    <row r="594" spans="1:1" x14ac:dyDescent="0.2">
      <c r="A594" s="124"/>
    </row>
    <row r="595" spans="1:1" x14ac:dyDescent="0.2">
      <c r="A595" s="124"/>
    </row>
    <row r="596" spans="1:1" x14ac:dyDescent="0.2">
      <c r="A596" s="124"/>
    </row>
    <row r="597" spans="1:1" x14ac:dyDescent="0.2">
      <c r="A597" s="124"/>
    </row>
    <row r="598" spans="1:1" x14ac:dyDescent="0.2">
      <c r="A598" s="124"/>
    </row>
    <row r="599" spans="1:1" x14ac:dyDescent="0.2">
      <c r="A599" s="124"/>
    </row>
    <row r="600" spans="1:1" x14ac:dyDescent="0.2">
      <c r="A600" s="124"/>
    </row>
    <row r="601" spans="1:1" x14ac:dyDescent="0.2">
      <c r="A601" s="124"/>
    </row>
    <row r="602" spans="1:1" x14ac:dyDescent="0.2">
      <c r="A602" s="124"/>
    </row>
    <row r="603" spans="1:1" x14ac:dyDescent="0.2">
      <c r="A603" s="124"/>
    </row>
    <row r="604" spans="1:1" x14ac:dyDescent="0.2">
      <c r="A604" s="124"/>
    </row>
    <row r="605" spans="1:1" x14ac:dyDescent="0.2">
      <c r="A605" s="124"/>
    </row>
    <row r="606" spans="1:1" x14ac:dyDescent="0.2">
      <c r="A606" s="124"/>
    </row>
    <row r="607" spans="1:1" x14ac:dyDescent="0.2">
      <c r="A607" s="124"/>
    </row>
    <row r="608" spans="1:1" x14ac:dyDescent="0.2">
      <c r="A608" s="124"/>
    </row>
    <row r="609" spans="1:1" x14ac:dyDescent="0.2">
      <c r="A609" s="124"/>
    </row>
    <row r="610" spans="1:1" x14ac:dyDescent="0.2">
      <c r="A610" s="124"/>
    </row>
    <row r="611" spans="1:1" x14ac:dyDescent="0.2">
      <c r="A611" s="124"/>
    </row>
    <row r="612" spans="1:1" x14ac:dyDescent="0.2">
      <c r="A612" s="124"/>
    </row>
    <row r="613" spans="1:1" x14ac:dyDescent="0.2">
      <c r="A613" s="124"/>
    </row>
    <row r="614" spans="1:1" x14ac:dyDescent="0.2">
      <c r="A614" s="124"/>
    </row>
    <row r="615" spans="1:1" x14ac:dyDescent="0.2">
      <c r="A615" s="124"/>
    </row>
    <row r="616" spans="1:1" x14ac:dyDescent="0.2">
      <c r="A616" s="124"/>
    </row>
    <row r="617" spans="1:1" x14ac:dyDescent="0.2">
      <c r="A617" s="124"/>
    </row>
    <row r="618" spans="1:1" x14ac:dyDescent="0.2">
      <c r="A618" s="124"/>
    </row>
    <row r="619" spans="1:1" x14ac:dyDescent="0.2">
      <c r="A619" s="124"/>
    </row>
    <row r="620" spans="1:1" x14ac:dyDescent="0.2">
      <c r="A620" s="124"/>
    </row>
    <row r="621" spans="1:1" x14ac:dyDescent="0.2">
      <c r="A621" s="124"/>
    </row>
    <row r="622" spans="1:1" x14ac:dyDescent="0.2">
      <c r="A622" s="124"/>
    </row>
    <row r="623" spans="1:1" x14ac:dyDescent="0.2">
      <c r="A623" s="124"/>
    </row>
    <row r="624" spans="1:1" x14ac:dyDescent="0.2">
      <c r="A624" s="124"/>
    </row>
    <row r="625" spans="1:1" x14ac:dyDescent="0.2">
      <c r="A625" s="124"/>
    </row>
    <row r="626" spans="1:1" x14ac:dyDescent="0.2">
      <c r="A626" s="124"/>
    </row>
    <row r="627" spans="1:1" x14ac:dyDescent="0.2">
      <c r="A627" s="124"/>
    </row>
    <row r="628" spans="1:1" x14ac:dyDescent="0.2">
      <c r="A628" s="124"/>
    </row>
    <row r="629" spans="1:1" x14ac:dyDescent="0.2">
      <c r="A629" s="124"/>
    </row>
    <row r="630" spans="1:1" x14ac:dyDescent="0.2">
      <c r="A630" s="124"/>
    </row>
    <row r="631" spans="1:1" x14ac:dyDescent="0.2">
      <c r="A631" s="124"/>
    </row>
    <row r="632" spans="1:1" x14ac:dyDescent="0.2">
      <c r="A632" s="124"/>
    </row>
    <row r="633" spans="1:1" x14ac:dyDescent="0.2">
      <c r="A633" s="124"/>
    </row>
    <row r="634" spans="1:1" x14ac:dyDescent="0.2">
      <c r="A634" s="124"/>
    </row>
    <row r="635" spans="1:1" x14ac:dyDescent="0.2">
      <c r="A635" s="124"/>
    </row>
    <row r="636" spans="1:1" x14ac:dyDescent="0.2">
      <c r="A636" s="124"/>
    </row>
    <row r="637" spans="1:1" x14ac:dyDescent="0.2">
      <c r="A637" s="124"/>
    </row>
    <row r="638" spans="1:1" x14ac:dyDescent="0.2">
      <c r="A638" s="124"/>
    </row>
    <row r="639" spans="1:1" x14ac:dyDescent="0.2">
      <c r="A639" s="124"/>
    </row>
    <row r="640" spans="1:1" x14ac:dyDescent="0.2">
      <c r="A640" s="124"/>
    </row>
    <row r="641" spans="1:1" x14ac:dyDescent="0.2">
      <c r="A641" s="124"/>
    </row>
    <row r="642" spans="1:1" x14ac:dyDescent="0.2">
      <c r="A642" s="124"/>
    </row>
    <row r="643" spans="1:1" x14ac:dyDescent="0.2">
      <c r="A643" s="124"/>
    </row>
    <row r="644" spans="1:1" x14ac:dyDescent="0.2">
      <c r="A644" s="124"/>
    </row>
    <row r="645" spans="1:1" x14ac:dyDescent="0.2">
      <c r="A645" s="124"/>
    </row>
    <row r="646" spans="1:1" x14ac:dyDescent="0.2">
      <c r="A646" s="124"/>
    </row>
    <row r="647" spans="1:1" x14ac:dyDescent="0.2">
      <c r="A647" s="124"/>
    </row>
    <row r="648" spans="1:1" x14ac:dyDescent="0.2">
      <c r="A648" s="124"/>
    </row>
    <row r="649" spans="1:1" x14ac:dyDescent="0.2">
      <c r="A649" s="124"/>
    </row>
    <row r="650" spans="1:1" x14ac:dyDescent="0.2">
      <c r="A650" s="124"/>
    </row>
    <row r="651" spans="1:1" x14ac:dyDescent="0.2">
      <c r="A651" s="124"/>
    </row>
    <row r="652" spans="1:1" x14ac:dyDescent="0.2">
      <c r="A652" s="124"/>
    </row>
    <row r="653" spans="1:1" x14ac:dyDescent="0.2">
      <c r="A653" s="124"/>
    </row>
    <row r="654" spans="1:1" x14ac:dyDescent="0.2">
      <c r="A654" s="124"/>
    </row>
    <row r="655" spans="1:1" x14ac:dyDescent="0.2">
      <c r="A655" s="124"/>
    </row>
    <row r="656" spans="1:1" x14ac:dyDescent="0.2">
      <c r="A656" s="124"/>
    </row>
    <row r="657" spans="1:1" x14ac:dyDescent="0.2">
      <c r="A657" s="124"/>
    </row>
    <row r="658" spans="1:1" x14ac:dyDescent="0.2">
      <c r="A658" s="124"/>
    </row>
    <row r="659" spans="1:1" x14ac:dyDescent="0.2">
      <c r="A659" s="124"/>
    </row>
    <row r="660" spans="1:1" x14ac:dyDescent="0.2">
      <c r="A660" s="124"/>
    </row>
    <row r="661" spans="1:1" x14ac:dyDescent="0.2">
      <c r="A661" s="124"/>
    </row>
    <row r="662" spans="1:1" x14ac:dyDescent="0.2">
      <c r="A662" s="124"/>
    </row>
    <row r="663" spans="1:1" x14ac:dyDescent="0.2">
      <c r="A663" s="124"/>
    </row>
    <row r="664" spans="1:1" x14ac:dyDescent="0.2">
      <c r="A664" s="124"/>
    </row>
    <row r="665" spans="1:1" x14ac:dyDescent="0.2">
      <c r="A665" s="124"/>
    </row>
    <row r="666" spans="1:1" x14ac:dyDescent="0.2">
      <c r="A666" s="124"/>
    </row>
    <row r="667" spans="1:1" x14ac:dyDescent="0.2">
      <c r="A667" s="124"/>
    </row>
    <row r="668" spans="1:1" x14ac:dyDescent="0.2">
      <c r="A668" s="124"/>
    </row>
    <row r="669" spans="1:1" x14ac:dyDescent="0.2">
      <c r="A669" s="124"/>
    </row>
    <row r="670" spans="1:1" x14ac:dyDescent="0.2">
      <c r="A670" s="124"/>
    </row>
    <row r="671" spans="1:1" x14ac:dyDescent="0.2">
      <c r="A671" s="124"/>
    </row>
    <row r="672" spans="1:1" x14ac:dyDescent="0.2">
      <c r="A672" s="124"/>
    </row>
    <row r="673" spans="1:1" x14ac:dyDescent="0.2">
      <c r="A673" s="124"/>
    </row>
    <row r="674" spans="1:1" x14ac:dyDescent="0.2">
      <c r="A674" s="124"/>
    </row>
    <row r="675" spans="1:1" x14ac:dyDescent="0.2">
      <c r="A675" s="124"/>
    </row>
    <row r="676" spans="1:1" x14ac:dyDescent="0.2">
      <c r="A676" s="124"/>
    </row>
    <row r="677" spans="1:1" x14ac:dyDescent="0.2">
      <c r="A677" s="124"/>
    </row>
    <row r="678" spans="1:1" x14ac:dyDescent="0.2">
      <c r="A678" s="124"/>
    </row>
    <row r="679" spans="1:1" x14ac:dyDescent="0.2">
      <c r="A679" s="124"/>
    </row>
    <row r="680" spans="1:1" x14ac:dyDescent="0.2">
      <c r="A680" s="124"/>
    </row>
    <row r="681" spans="1:1" x14ac:dyDescent="0.2">
      <c r="A681" s="124"/>
    </row>
    <row r="682" spans="1:1" x14ac:dyDescent="0.2">
      <c r="A682" s="124"/>
    </row>
    <row r="683" spans="1:1" x14ac:dyDescent="0.2">
      <c r="A683" s="124"/>
    </row>
    <row r="684" spans="1:1" x14ac:dyDescent="0.2">
      <c r="A684" s="124"/>
    </row>
    <row r="685" spans="1:1" x14ac:dyDescent="0.2">
      <c r="A685" s="124"/>
    </row>
    <row r="686" spans="1:1" x14ac:dyDescent="0.2">
      <c r="A686" s="124"/>
    </row>
    <row r="687" spans="1:1" x14ac:dyDescent="0.2">
      <c r="A687" s="124"/>
    </row>
    <row r="688" spans="1:1" x14ac:dyDescent="0.2">
      <c r="A688" s="124"/>
    </row>
    <row r="689" spans="1:1" x14ac:dyDescent="0.2">
      <c r="A689" s="124"/>
    </row>
    <row r="690" spans="1:1" x14ac:dyDescent="0.2">
      <c r="A690" s="124"/>
    </row>
    <row r="691" spans="1:1" x14ac:dyDescent="0.2">
      <c r="A691" s="124"/>
    </row>
    <row r="692" spans="1:1" x14ac:dyDescent="0.2">
      <c r="A692" s="124"/>
    </row>
    <row r="693" spans="1:1" x14ac:dyDescent="0.2">
      <c r="A693" s="124"/>
    </row>
    <row r="694" spans="1:1" x14ac:dyDescent="0.2">
      <c r="A694" s="124"/>
    </row>
    <row r="695" spans="1:1" x14ac:dyDescent="0.2">
      <c r="A695" s="124"/>
    </row>
    <row r="696" spans="1:1" x14ac:dyDescent="0.2">
      <c r="A696" s="124"/>
    </row>
    <row r="697" spans="1:1" x14ac:dyDescent="0.2">
      <c r="A697" s="124"/>
    </row>
    <row r="698" spans="1:1" x14ac:dyDescent="0.2">
      <c r="A698" s="124"/>
    </row>
    <row r="699" spans="1:1" x14ac:dyDescent="0.2">
      <c r="A699" s="124"/>
    </row>
    <row r="700" spans="1:1" x14ac:dyDescent="0.2">
      <c r="A700" s="124"/>
    </row>
    <row r="701" spans="1:1" x14ac:dyDescent="0.2">
      <c r="A701" s="124"/>
    </row>
    <row r="702" spans="1:1" x14ac:dyDescent="0.2">
      <c r="A702" s="124"/>
    </row>
    <row r="703" spans="1:1" x14ac:dyDescent="0.2">
      <c r="A703" s="124"/>
    </row>
    <row r="704" spans="1:1" x14ac:dyDescent="0.2">
      <c r="A704" s="124"/>
    </row>
    <row r="705" spans="1:1" x14ac:dyDescent="0.2">
      <c r="A705" s="124"/>
    </row>
    <row r="706" spans="1:1" x14ac:dyDescent="0.2">
      <c r="A706" s="124"/>
    </row>
    <row r="707" spans="1:1" x14ac:dyDescent="0.2">
      <c r="A707" s="124"/>
    </row>
    <row r="708" spans="1:1" x14ac:dyDescent="0.2">
      <c r="A708" s="124"/>
    </row>
    <row r="709" spans="1:1" x14ac:dyDescent="0.2">
      <c r="A709" s="124"/>
    </row>
    <row r="710" spans="1:1" x14ac:dyDescent="0.2">
      <c r="A710" s="124"/>
    </row>
    <row r="711" spans="1:1" x14ac:dyDescent="0.2">
      <c r="A711" s="124"/>
    </row>
    <row r="712" spans="1:1" x14ac:dyDescent="0.2">
      <c r="A712" s="124"/>
    </row>
    <row r="713" spans="1:1" x14ac:dyDescent="0.2">
      <c r="A713" s="124"/>
    </row>
    <row r="714" spans="1:1" x14ac:dyDescent="0.2">
      <c r="A714" s="124"/>
    </row>
    <row r="715" spans="1:1" x14ac:dyDescent="0.2">
      <c r="A715" s="124"/>
    </row>
    <row r="716" spans="1:1" x14ac:dyDescent="0.2">
      <c r="A716" s="124"/>
    </row>
    <row r="717" spans="1:1" x14ac:dyDescent="0.2">
      <c r="A717" s="124"/>
    </row>
    <row r="718" spans="1:1" x14ac:dyDescent="0.2">
      <c r="A718" s="124"/>
    </row>
    <row r="719" spans="1:1" x14ac:dyDescent="0.2">
      <c r="A719" s="124"/>
    </row>
    <row r="720" spans="1:1" x14ac:dyDescent="0.2">
      <c r="A720" s="124"/>
    </row>
    <row r="721" spans="1:1" x14ac:dyDescent="0.2">
      <c r="A721" s="124"/>
    </row>
    <row r="722" spans="1:1" x14ac:dyDescent="0.2">
      <c r="A722" s="124"/>
    </row>
    <row r="723" spans="1:1" x14ac:dyDescent="0.2">
      <c r="A723" s="124"/>
    </row>
    <row r="724" spans="1:1" x14ac:dyDescent="0.2">
      <c r="A724" s="124"/>
    </row>
    <row r="725" spans="1:1" x14ac:dyDescent="0.2">
      <c r="A725" s="124"/>
    </row>
    <row r="726" spans="1:1" x14ac:dyDescent="0.2">
      <c r="A726" s="124"/>
    </row>
    <row r="727" spans="1:1" x14ac:dyDescent="0.2">
      <c r="A727" s="124"/>
    </row>
    <row r="728" spans="1:1" x14ac:dyDescent="0.2">
      <c r="A728" s="124"/>
    </row>
    <row r="729" spans="1:1" x14ac:dyDescent="0.2">
      <c r="A729" s="124"/>
    </row>
    <row r="730" spans="1:1" x14ac:dyDescent="0.2">
      <c r="A730" s="124"/>
    </row>
    <row r="731" spans="1:1" x14ac:dyDescent="0.2">
      <c r="A731" s="124"/>
    </row>
    <row r="732" spans="1:1" x14ac:dyDescent="0.2">
      <c r="A732" s="124"/>
    </row>
    <row r="733" spans="1:1" x14ac:dyDescent="0.2">
      <c r="A733" s="124"/>
    </row>
    <row r="734" spans="1:1" x14ac:dyDescent="0.2">
      <c r="A734" s="124"/>
    </row>
    <row r="735" spans="1:1" x14ac:dyDescent="0.2">
      <c r="A735" s="124"/>
    </row>
    <row r="736" spans="1:1" x14ac:dyDescent="0.2">
      <c r="A736" s="124"/>
    </row>
    <row r="737" spans="1:1" x14ac:dyDescent="0.2">
      <c r="A737" s="124"/>
    </row>
    <row r="738" spans="1:1" x14ac:dyDescent="0.2">
      <c r="A738" s="124"/>
    </row>
    <row r="739" spans="1:1" x14ac:dyDescent="0.2">
      <c r="A739" s="124"/>
    </row>
    <row r="740" spans="1:1" x14ac:dyDescent="0.2">
      <c r="A740" s="124"/>
    </row>
    <row r="741" spans="1:1" x14ac:dyDescent="0.2">
      <c r="A741" s="124"/>
    </row>
    <row r="742" spans="1:1" x14ac:dyDescent="0.2">
      <c r="A742" s="124"/>
    </row>
    <row r="743" spans="1:1" x14ac:dyDescent="0.2">
      <c r="A743" s="124"/>
    </row>
    <row r="744" spans="1:1" x14ac:dyDescent="0.2">
      <c r="A744" s="124"/>
    </row>
    <row r="745" spans="1:1" x14ac:dyDescent="0.2">
      <c r="A745" s="124"/>
    </row>
    <row r="746" spans="1:1" x14ac:dyDescent="0.2">
      <c r="A746" s="124"/>
    </row>
    <row r="747" spans="1:1" x14ac:dyDescent="0.2">
      <c r="A747" s="124"/>
    </row>
    <row r="748" spans="1:1" x14ac:dyDescent="0.2">
      <c r="A748" s="124"/>
    </row>
    <row r="749" spans="1:1" x14ac:dyDescent="0.2">
      <c r="A749" s="124"/>
    </row>
    <row r="750" spans="1:1" x14ac:dyDescent="0.2">
      <c r="A750" s="124"/>
    </row>
    <row r="751" spans="1:1" x14ac:dyDescent="0.2">
      <c r="A751" s="124"/>
    </row>
    <row r="752" spans="1:1" x14ac:dyDescent="0.2">
      <c r="A752" s="124"/>
    </row>
    <row r="753" spans="1:1" x14ac:dyDescent="0.2">
      <c r="A753" s="124"/>
    </row>
    <row r="754" spans="1:1" x14ac:dyDescent="0.2">
      <c r="A754" s="124"/>
    </row>
    <row r="755" spans="1:1" x14ac:dyDescent="0.2">
      <c r="A755" s="124"/>
    </row>
    <row r="756" spans="1:1" x14ac:dyDescent="0.2">
      <c r="A756" s="124"/>
    </row>
    <row r="757" spans="1:1" x14ac:dyDescent="0.2">
      <c r="A757" s="124"/>
    </row>
    <row r="758" spans="1:1" x14ac:dyDescent="0.2">
      <c r="A758" s="124"/>
    </row>
    <row r="759" spans="1:1" x14ac:dyDescent="0.2">
      <c r="A759" s="124"/>
    </row>
    <row r="760" spans="1:1" x14ac:dyDescent="0.2">
      <c r="A760" s="124"/>
    </row>
    <row r="761" spans="1:1" x14ac:dyDescent="0.2">
      <c r="A761" s="124"/>
    </row>
    <row r="762" spans="1:1" x14ac:dyDescent="0.2">
      <c r="A762" s="124"/>
    </row>
    <row r="763" spans="1:1" x14ac:dyDescent="0.2">
      <c r="A763" s="124"/>
    </row>
    <row r="764" spans="1:1" x14ac:dyDescent="0.2">
      <c r="A764" s="124"/>
    </row>
    <row r="765" spans="1:1" x14ac:dyDescent="0.2">
      <c r="A765" s="124"/>
    </row>
    <row r="766" spans="1:1" x14ac:dyDescent="0.2">
      <c r="A766" s="124"/>
    </row>
    <row r="767" spans="1:1" x14ac:dyDescent="0.2">
      <c r="A767" s="124"/>
    </row>
    <row r="768" spans="1:1" x14ac:dyDescent="0.2">
      <c r="A768" s="124"/>
    </row>
    <row r="769" spans="1:1" x14ac:dyDescent="0.2">
      <c r="A769" s="124"/>
    </row>
    <row r="770" spans="1:1" x14ac:dyDescent="0.2">
      <c r="A770" s="124"/>
    </row>
    <row r="771" spans="1:1" x14ac:dyDescent="0.2">
      <c r="A771" s="124"/>
    </row>
    <row r="772" spans="1:1" x14ac:dyDescent="0.2">
      <c r="A772" s="124"/>
    </row>
    <row r="773" spans="1:1" x14ac:dyDescent="0.2">
      <c r="A773" s="124"/>
    </row>
    <row r="774" spans="1:1" x14ac:dyDescent="0.2">
      <c r="A774" s="124"/>
    </row>
    <row r="775" spans="1:1" x14ac:dyDescent="0.2">
      <c r="A775" s="124"/>
    </row>
    <row r="776" spans="1:1" x14ac:dyDescent="0.2">
      <c r="A776" s="124"/>
    </row>
    <row r="777" spans="1:1" x14ac:dyDescent="0.2">
      <c r="A777" s="124"/>
    </row>
    <row r="778" spans="1:1" x14ac:dyDescent="0.2">
      <c r="A778" s="124"/>
    </row>
    <row r="779" spans="1:1" x14ac:dyDescent="0.2">
      <c r="A779" s="124"/>
    </row>
    <row r="780" spans="1:1" x14ac:dyDescent="0.2">
      <c r="A780" s="124"/>
    </row>
    <row r="781" spans="1:1" x14ac:dyDescent="0.2">
      <c r="A781" s="124"/>
    </row>
    <row r="782" spans="1:1" x14ac:dyDescent="0.2">
      <c r="A782" s="124"/>
    </row>
    <row r="783" spans="1:1" x14ac:dyDescent="0.2">
      <c r="A783" s="124"/>
    </row>
    <row r="784" spans="1:1" x14ac:dyDescent="0.2">
      <c r="A784" s="124"/>
    </row>
    <row r="785" spans="1:1" x14ac:dyDescent="0.2">
      <c r="A785" s="124"/>
    </row>
    <row r="786" spans="1:1" x14ac:dyDescent="0.2">
      <c r="A786" s="124"/>
    </row>
    <row r="787" spans="1:1" x14ac:dyDescent="0.2">
      <c r="A787" s="124"/>
    </row>
    <row r="788" spans="1:1" x14ac:dyDescent="0.2">
      <c r="A788" s="124"/>
    </row>
    <row r="789" spans="1:1" x14ac:dyDescent="0.2">
      <c r="A789" s="124"/>
    </row>
    <row r="790" spans="1:1" x14ac:dyDescent="0.2">
      <c r="A790" s="124"/>
    </row>
    <row r="791" spans="1:1" x14ac:dyDescent="0.2">
      <c r="A791" s="124"/>
    </row>
    <row r="792" spans="1:1" x14ac:dyDescent="0.2">
      <c r="A792" s="124"/>
    </row>
    <row r="793" spans="1:1" x14ac:dyDescent="0.2">
      <c r="A793" s="124"/>
    </row>
    <row r="794" spans="1:1" x14ac:dyDescent="0.2">
      <c r="A794" s="124"/>
    </row>
    <row r="795" spans="1:1" x14ac:dyDescent="0.2">
      <c r="A795" s="124"/>
    </row>
    <row r="796" spans="1:1" x14ac:dyDescent="0.2">
      <c r="A796" s="124"/>
    </row>
    <row r="797" spans="1:1" x14ac:dyDescent="0.2">
      <c r="A797" s="124"/>
    </row>
    <row r="798" spans="1:1" x14ac:dyDescent="0.2">
      <c r="A798" s="124"/>
    </row>
    <row r="799" spans="1:1" x14ac:dyDescent="0.2">
      <c r="A799" s="124"/>
    </row>
    <row r="800" spans="1:1" x14ac:dyDescent="0.2">
      <c r="A800" s="124"/>
    </row>
    <row r="801" spans="1:1" x14ac:dyDescent="0.2">
      <c r="A801" s="124"/>
    </row>
    <row r="802" spans="1:1" x14ac:dyDescent="0.2">
      <c r="A802" s="124"/>
    </row>
    <row r="803" spans="1:1" x14ac:dyDescent="0.2">
      <c r="A803" s="124"/>
    </row>
    <row r="804" spans="1:1" x14ac:dyDescent="0.2">
      <c r="A804" s="124"/>
    </row>
    <row r="805" spans="1:1" x14ac:dyDescent="0.2">
      <c r="A805" s="124"/>
    </row>
    <row r="806" spans="1:1" x14ac:dyDescent="0.2">
      <c r="A806" s="124"/>
    </row>
    <row r="807" spans="1:1" x14ac:dyDescent="0.2">
      <c r="A807" s="124"/>
    </row>
    <row r="808" spans="1:1" x14ac:dyDescent="0.2">
      <c r="A808" s="124"/>
    </row>
    <row r="809" spans="1:1" x14ac:dyDescent="0.2">
      <c r="A809" s="124"/>
    </row>
    <row r="810" spans="1:1" x14ac:dyDescent="0.2">
      <c r="A810" s="124"/>
    </row>
    <row r="811" spans="1:1" x14ac:dyDescent="0.2">
      <c r="A811" s="124"/>
    </row>
    <row r="812" spans="1:1" x14ac:dyDescent="0.2">
      <c r="A812" s="124"/>
    </row>
    <row r="813" spans="1:1" x14ac:dyDescent="0.2">
      <c r="A813" s="124"/>
    </row>
    <row r="814" spans="1:1" x14ac:dyDescent="0.2">
      <c r="A814" s="124"/>
    </row>
    <row r="815" spans="1:1" x14ac:dyDescent="0.2">
      <c r="A815" s="124"/>
    </row>
    <row r="816" spans="1:1" x14ac:dyDescent="0.2">
      <c r="A816" s="124"/>
    </row>
    <row r="817" spans="1:1" x14ac:dyDescent="0.2">
      <c r="A817" s="124"/>
    </row>
    <row r="818" spans="1:1" x14ac:dyDescent="0.2">
      <c r="A818" s="124"/>
    </row>
    <row r="819" spans="1:1" x14ac:dyDescent="0.2">
      <c r="A819" s="124"/>
    </row>
    <row r="820" spans="1:1" x14ac:dyDescent="0.2">
      <c r="A820" s="124"/>
    </row>
    <row r="821" spans="1:1" x14ac:dyDescent="0.2">
      <c r="A821" s="124"/>
    </row>
    <row r="822" spans="1:1" x14ac:dyDescent="0.2">
      <c r="A822" s="124"/>
    </row>
    <row r="823" spans="1:1" x14ac:dyDescent="0.2">
      <c r="A823" s="124"/>
    </row>
    <row r="824" spans="1:1" x14ac:dyDescent="0.2">
      <c r="A824" s="124"/>
    </row>
    <row r="825" spans="1:1" x14ac:dyDescent="0.2">
      <c r="A825" s="124"/>
    </row>
    <row r="826" spans="1:1" x14ac:dyDescent="0.2">
      <c r="A826" s="124"/>
    </row>
    <row r="827" spans="1:1" x14ac:dyDescent="0.2">
      <c r="A827" s="124"/>
    </row>
    <row r="828" spans="1:1" x14ac:dyDescent="0.2">
      <c r="A828" s="124"/>
    </row>
    <row r="829" spans="1:1" x14ac:dyDescent="0.2">
      <c r="A829" s="124"/>
    </row>
    <row r="830" spans="1:1" x14ac:dyDescent="0.2">
      <c r="A830" s="124"/>
    </row>
    <row r="831" spans="1:1" x14ac:dyDescent="0.2">
      <c r="A831" s="124"/>
    </row>
    <row r="832" spans="1:1" x14ac:dyDescent="0.2">
      <c r="A832" s="124"/>
    </row>
    <row r="833" spans="1:1" x14ac:dyDescent="0.2">
      <c r="A833" s="124"/>
    </row>
    <row r="834" spans="1:1" x14ac:dyDescent="0.2">
      <c r="A834" s="124"/>
    </row>
    <row r="835" spans="1:1" x14ac:dyDescent="0.2">
      <c r="A835" s="124"/>
    </row>
    <row r="836" spans="1:1" x14ac:dyDescent="0.2">
      <c r="A836" s="124"/>
    </row>
    <row r="837" spans="1:1" x14ac:dyDescent="0.2">
      <c r="A837" s="124"/>
    </row>
    <row r="838" spans="1:1" x14ac:dyDescent="0.2">
      <c r="A838" s="124"/>
    </row>
    <row r="839" spans="1:1" x14ac:dyDescent="0.2">
      <c r="A839" s="124"/>
    </row>
    <row r="840" spans="1:1" x14ac:dyDescent="0.2">
      <c r="A840" s="124"/>
    </row>
    <row r="841" spans="1:1" x14ac:dyDescent="0.2">
      <c r="A841" s="124"/>
    </row>
    <row r="842" spans="1:1" x14ac:dyDescent="0.2">
      <c r="A842" s="124"/>
    </row>
    <row r="843" spans="1:1" x14ac:dyDescent="0.2">
      <c r="A843" s="124"/>
    </row>
    <row r="844" spans="1:1" x14ac:dyDescent="0.2">
      <c r="A844" s="124"/>
    </row>
    <row r="845" spans="1:1" x14ac:dyDescent="0.2">
      <c r="A845" s="124"/>
    </row>
    <row r="846" spans="1:1" x14ac:dyDescent="0.2">
      <c r="A846" s="124"/>
    </row>
    <row r="847" spans="1:1" x14ac:dyDescent="0.2">
      <c r="A847" s="124"/>
    </row>
    <row r="848" spans="1:1" x14ac:dyDescent="0.2">
      <c r="A848" s="124"/>
    </row>
    <row r="849" spans="1:1" x14ac:dyDescent="0.2">
      <c r="A849" s="124"/>
    </row>
    <row r="850" spans="1:1" x14ac:dyDescent="0.2">
      <c r="A850" s="124"/>
    </row>
    <row r="851" spans="1:1" x14ac:dyDescent="0.2">
      <c r="A851" s="124"/>
    </row>
    <row r="852" spans="1:1" x14ac:dyDescent="0.2">
      <c r="A852" s="124"/>
    </row>
    <row r="853" spans="1:1" x14ac:dyDescent="0.2">
      <c r="A853" s="124"/>
    </row>
    <row r="854" spans="1:1" x14ac:dyDescent="0.2">
      <c r="A854" s="124"/>
    </row>
    <row r="855" spans="1:1" x14ac:dyDescent="0.2">
      <c r="A855" s="124"/>
    </row>
    <row r="856" spans="1:1" x14ac:dyDescent="0.2">
      <c r="A856" s="124"/>
    </row>
    <row r="857" spans="1:1" x14ac:dyDescent="0.2">
      <c r="A857" s="124"/>
    </row>
    <row r="858" spans="1:1" x14ac:dyDescent="0.2">
      <c r="A858" s="124"/>
    </row>
    <row r="859" spans="1:1" x14ac:dyDescent="0.2">
      <c r="A859" s="124"/>
    </row>
    <row r="860" spans="1:1" x14ac:dyDescent="0.2">
      <c r="A860" s="124"/>
    </row>
    <row r="861" spans="1:1" x14ac:dyDescent="0.2">
      <c r="A861" s="124"/>
    </row>
    <row r="862" spans="1:1" x14ac:dyDescent="0.2">
      <c r="A862" s="124"/>
    </row>
    <row r="863" spans="1:1" x14ac:dyDescent="0.2">
      <c r="A863" s="124"/>
    </row>
    <row r="864" spans="1:1" x14ac:dyDescent="0.2">
      <c r="A864" s="124"/>
    </row>
    <row r="865" spans="1:1" x14ac:dyDescent="0.2">
      <c r="A865" s="124"/>
    </row>
    <row r="866" spans="1:1" x14ac:dyDescent="0.2">
      <c r="A866" s="124"/>
    </row>
    <row r="867" spans="1:1" x14ac:dyDescent="0.2">
      <c r="A867" s="124"/>
    </row>
    <row r="868" spans="1:1" x14ac:dyDescent="0.2">
      <c r="A868" s="124"/>
    </row>
    <row r="869" spans="1:1" x14ac:dyDescent="0.2">
      <c r="A869" s="124"/>
    </row>
    <row r="870" spans="1:1" x14ac:dyDescent="0.2">
      <c r="A870" s="124"/>
    </row>
    <row r="871" spans="1:1" x14ac:dyDescent="0.2">
      <c r="A871" s="124"/>
    </row>
    <row r="872" spans="1:1" x14ac:dyDescent="0.2">
      <c r="A872" s="124"/>
    </row>
    <row r="873" spans="1:1" x14ac:dyDescent="0.2">
      <c r="A873" s="124"/>
    </row>
    <row r="874" spans="1:1" x14ac:dyDescent="0.2">
      <c r="A874" s="124"/>
    </row>
    <row r="875" spans="1:1" x14ac:dyDescent="0.2">
      <c r="A875" s="124"/>
    </row>
    <row r="876" spans="1:1" x14ac:dyDescent="0.2">
      <c r="A876" s="124"/>
    </row>
    <row r="877" spans="1:1" x14ac:dyDescent="0.2">
      <c r="A877" s="124"/>
    </row>
    <row r="878" spans="1:1" x14ac:dyDescent="0.2">
      <c r="A878" s="124"/>
    </row>
    <row r="879" spans="1:1" x14ac:dyDescent="0.2">
      <c r="A879" s="124"/>
    </row>
    <row r="880" spans="1:1" x14ac:dyDescent="0.2">
      <c r="A880" s="124"/>
    </row>
    <row r="881" spans="1:1" x14ac:dyDescent="0.2">
      <c r="A881" s="124"/>
    </row>
    <row r="882" spans="1:1" x14ac:dyDescent="0.2">
      <c r="A882" s="124"/>
    </row>
    <row r="883" spans="1:1" x14ac:dyDescent="0.2">
      <c r="A883" s="124"/>
    </row>
    <row r="884" spans="1:1" x14ac:dyDescent="0.2">
      <c r="A884" s="124"/>
    </row>
    <row r="885" spans="1:1" x14ac:dyDescent="0.2">
      <c r="A885" s="124"/>
    </row>
    <row r="886" spans="1:1" x14ac:dyDescent="0.2">
      <c r="A886" s="124"/>
    </row>
    <row r="887" spans="1:1" x14ac:dyDescent="0.2">
      <c r="A887" s="124"/>
    </row>
    <row r="888" spans="1:1" x14ac:dyDescent="0.2">
      <c r="A888" s="124"/>
    </row>
    <row r="889" spans="1:1" x14ac:dyDescent="0.2">
      <c r="A889" s="124"/>
    </row>
    <row r="890" spans="1:1" x14ac:dyDescent="0.2">
      <c r="A890" s="124"/>
    </row>
    <row r="891" spans="1:1" x14ac:dyDescent="0.2">
      <c r="A891" s="124"/>
    </row>
    <row r="892" spans="1:1" x14ac:dyDescent="0.2">
      <c r="A892" s="124"/>
    </row>
    <row r="893" spans="1:1" x14ac:dyDescent="0.2">
      <c r="A893" s="124"/>
    </row>
    <row r="894" spans="1:1" x14ac:dyDescent="0.2">
      <c r="A894" s="124"/>
    </row>
    <row r="895" spans="1:1" x14ac:dyDescent="0.2">
      <c r="A895" s="124"/>
    </row>
    <row r="896" spans="1:1" x14ac:dyDescent="0.2">
      <c r="A896" s="124"/>
    </row>
    <row r="897" spans="1:1" x14ac:dyDescent="0.2">
      <c r="A897" s="124"/>
    </row>
    <row r="898" spans="1:1" x14ac:dyDescent="0.2">
      <c r="A898" s="124"/>
    </row>
    <row r="899" spans="1:1" x14ac:dyDescent="0.2">
      <c r="A899" s="124"/>
    </row>
    <row r="900" spans="1:1" x14ac:dyDescent="0.2">
      <c r="A900" s="124"/>
    </row>
    <row r="901" spans="1:1" x14ac:dyDescent="0.2">
      <c r="A901" s="124"/>
    </row>
    <row r="902" spans="1:1" x14ac:dyDescent="0.2">
      <c r="A902" s="124"/>
    </row>
    <row r="903" spans="1:1" x14ac:dyDescent="0.2">
      <c r="A903" s="124"/>
    </row>
    <row r="904" spans="1:1" x14ac:dyDescent="0.2">
      <c r="A904" s="124"/>
    </row>
    <row r="905" spans="1:1" x14ac:dyDescent="0.2">
      <c r="A905" s="124"/>
    </row>
    <row r="906" spans="1:1" x14ac:dyDescent="0.2">
      <c r="A906" s="124"/>
    </row>
    <row r="907" spans="1:1" x14ac:dyDescent="0.2">
      <c r="A907" s="124"/>
    </row>
    <row r="908" spans="1:1" x14ac:dyDescent="0.2">
      <c r="A908" s="124"/>
    </row>
    <row r="909" spans="1:1" x14ac:dyDescent="0.2">
      <c r="A909" s="124"/>
    </row>
    <row r="910" spans="1:1" x14ac:dyDescent="0.2">
      <c r="A910" s="124"/>
    </row>
    <row r="911" spans="1:1" x14ac:dyDescent="0.2">
      <c r="A911" s="124"/>
    </row>
    <row r="912" spans="1:1" x14ac:dyDescent="0.2">
      <c r="A912" s="124"/>
    </row>
    <row r="913" spans="1:1" x14ac:dyDescent="0.2">
      <c r="A913" s="124"/>
    </row>
    <row r="914" spans="1:1" x14ac:dyDescent="0.2">
      <c r="A914" s="124"/>
    </row>
    <row r="915" spans="1:1" x14ac:dyDescent="0.2">
      <c r="A915" s="124"/>
    </row>
    <row r="916" spans="1:1" x14ac:dyDescent="0.2">
      <c r="A916" s="124"/>
    </row>
    <row r="917" spans="1:1" x14ac:dyDescent="0.2">
      <c r="A917" s="124"/>
    </row>
    <row r="918" spans="1:1" x14ac:dyDescent="0.2">
      <c r="A918" s="124"/>
    </row>
    <row r="919" spans="1:1" x14ac:dyDescent="0.2">
      <c r="A919" s="124"/>
    </row>
    <row r="920" spans="1:1" x14ac:dyDescent="0.2">
      <c r="A920" s="124"/>
    </row>
    <row r="921" spans="1:1" x14ac:dyDescent="0.2">
      <c r="A921" s="124"/>
    </row>
    <row r="922" spans="1:1" x14ac:dyDescent="0.2">
      <c r="A922" s="124"/>
    </row>
    <row r="923" spans="1:1" x14ac:dyDescent="0.2">
      <c r="A923" s="124"/>
    </row>
    <row r="924" spans="1:1" x14ac:dyDescent="0.2">
      <c r="A924" s="124"/>
    </row>
    <row r="925" spans="1:1" x14ac:dyDescent="0.2">
      <c r="A925" s="124"/>
    </row>
    <row r="926" spans="1:1" x14ac:dyDescent="0.2">
      <c r="A926" s="124"/>
    </row>
    <row r="927" spans="1:1" x14ac:dyDescent="0.2">
      <c r="A927" s="124"/>
    </row>
    <row r="928" spans="1:1" x14ac:dyDescent="0.2">
      <c r="A928" s="124"/>
    </row>
    <row r="929" spans="1:1" x14ac:dyDescent="0.2">
      <c r="A929" s="124"/>
    </row>
    <row r="930" spans="1:1" x14ac:dyDescent="0.2">
      <c r="A930" s="124"/>
    </row>
    <row r="931" spans="1:1" x14ac:dyDescent="0.2">
      <c r="A931" s="124"/>
    </row>
    <row r="932" spans="1:1" x14ac:dyDescent="0.2">
      <c r="A932" s="124"/>
    </row>
    <row r="933" spans="1:1" x14ac:dyDescent="0.2">
      <c r="A933" s="124"/>
    </row>
    <row r="934" spans="1:1" x14ac:dyDescent="0.2">
      <c r="A934" s="124"/>
    </row>
    <row r="935" spans="1:1" x14ac:dyDescent="0.2">
      <c r="A935" s="124"/>
    </row>
    <row r="936" spans="1:1" x14ac:dyDescent="0.2">
      <c r="A936" s="124"/>
    </row>
    <row r="937" spans="1:1" x14ac:dyDescent="0.2">
      <c r="A937" s="124"/>
    </row>
    <row r="938" spans="1:1" x14ac:dyDescent="0.2">
      <c r="A938" s="124"/>
    </row>
    <row r="939" spans="1:1" x14ac:dyDescent="0.2">
      <c r="A939" s="124"/>
    </row>
    <row r="940" spans="1:1" x14ac:dyDescent="0.2">
      <c r="A940" s="124"/>
    </row>
    <row r="941" spans="1:1" x14ac:dyDescent="0.2">
      <c r="A941" s="124"/>
    </row>
    <row r="942" spans="1:1" x14ac:dyDescent="0.2">
      <c r="A942" s="124"/>
    </row>
    <row r="943" spans="1:1" x14ac:dyDescent="0.2">
      <c r="A943" s="124"/>
    </row>
    <row r="944" spans="1:1" x14ac:dyDescent="0.2">
      <c r="A944" s="124"/>
    </row>
    <row r="945" spans="1:1" x14ac:dyDescent="0.2">
      <c r="A945" s="124"/>
    </row>
    <row r="946" spans="1:1" x14ac:dyDescent="0.2">
      <c r="A946" s="124"/>
    </row>
    <row r="947" spans="1:1" x14ac:dyDescent="0.2">
      <c r="A947" s="124"/>
    </row>
    <row r="948" spans="1:1" x14ac:dyDescent="0.2">
      <c r="A948" s="124"/>
    </row>
    <row r="949" spans="1:1" x14ac:dyDescent="0.2">
      <c r="A949" s="124"/>
    </row>
    <row r="950" spans="1:1" x14ac:dyDescent="0.2">
      <c r="A950" s="124"/>
    </row>
    <row r="951" spans="1:1" x14ac:dyDescent="0.2">
      <c r="A951" s="124"/>
    </row>
    <row r="952" spans="1:1" x14ac:dyDescent="0.2">
      <c r="A952" s="124"/>
    </row>
    <row r="953" spans="1:1" x14ac:dyDescent="0.2">
      <c r="A953" s="124"/>
    </row>
    <row r="954" spans="1:1" x14ac:dyDescent="0.2">
      <c r="A954" s="124"/>
    </row>
    <row r="955" spans="1:1" x14ac:dyDescent="0.2">
      <c r="A955" s="124"/>
    </row>
    <row r="956" spans="1:1" x14ac:dyDescent="0.2">
      <c r="A956" s="124"/>
    </row>
    <row r="957" spans="1:1" x14ac:dyDescent="0.2">
      <c r="A957" s="124"/>
    </row>
    <row r="958" spans="1:1" x14ac:dyDescent="0.2">
      <c r="A958" s="124"/>
    </row>
    <row r="959" spans="1:1" x14ac:dyDescent="0.2">
      <c r="A959" s="124"/>
    </row>
    <row r="960" spans="1:1" x14ac:dyDescent="0.2">
      <c r="A960" s="124"/>
    </row>
    <row r="961" spans="1:1" x14ac:dyDescent="0.2">
      <c r="A961" s="124"/>
    </row>
    <row r="962" spans="1:1" x14ac:dyDescent="0.2">
      <c r="A962" s="124"/>
    </row>
    <row r="963" spans="1:1" x14ac:dyDescent="0.2">
      <c r="A963" s="124"/>
    </row>
    <row r="964" spans="1:1" x14ac:dyDescent="0.2">
      <c r="A964" s="124"/>
    </row>
    <row r="965" spans="1:1" x14ac:dyDescent="0.2">
      <c r="A965" s="124"/>
    </row>
    <row r="966" spans="1:1" x14ac:dyDescent="0.2">
      <c r="A966" s="124"/>
    </row>
    <row r="967" spans="1:1" x14ac:dyDescent="0.2">
      <c r="A967" s="124"/>
    </row>
    <row r="968" spans="1:1" x14ac:dyDescent="0.2">
      <c r="A968" s="124"/>
    </row>
    <row r="969" spans="1:1" x14ac:dyDescent="0.2">
      <c r="A969" s="124"/>
    </row>
    <row r="970" spans="1:1" x14ac:dyDescent="0.2">
      <c r="A970" s="124"/>
    </row>
    <row r="971" spans="1:1" x14ac:dyDescent="0.2">
      <c r="A971" s="124"/>
    </row>
    <row r="972" spans="1:1" x14ac:dyDescent="0.2">
      <c r="A972" s="124"/>
    </row>
    <row r="973" spans="1:1" x14ac:dyDescent="0.2">
      <c r="A973" s="124"/>
    </row>
    <row r="974" spans="1:1" x14ac:dyDescent="0.2">
      <c r="A974" s="124"/>
    </row>
    <row r="975" spans="1:1" x14ac:dyDescent="0.2">
      <c r="A975" s="124"/>
    </row>
    <row r="976" spans="1:1" x14ac:dyDescent="0.2">
      <c r="A976" s="124"/>
    </row>
    <row r="977" spans="1:1" x14ac:dyDescent="0.2">
      <c r="A977" s="124"/>
    </row>
    <row r="978" spans="1:1" x14ac:dyDescent="0.2">
      <c r="A978" s="124"/>
    </row>
    <row r="979" spans="1:1" x14ac:dyDescent="0.2">
      <c r="A979" s="124"/>
    </row>
    <row r="980" spans="1:1" x14ac:dyDescent="0.2">
      <c r="A980" s="124"/>
    </row>
    <row r="981" spans="1:1" x14ac:dyDescent="0.2">
      <c r="A981" s="124"/>
    </row>
    <row r="982" spans="1:1" x14ac:dyDescent="0.2">
      <c r="A982" s="124"/>
    </row>
    <row r="983" spans="1:1" x14ac:dyDescent="0.2">
      <c r="A983" s="124"/>
    </row>
    <row r="984" spans="1:1" x14ac:dyDescent="0.2">
      <c r="A984" s="124"/>
    </row>
    <row r="985" spans="1:1" x14ac:dyDescent="0.2">
      <c r="A985" s="124"/>
    </row>
    <row r="986" spans="1:1" x14ac:dyDescent="0.2">
      <c r="A986" s="124"/>
    </row>
    <row r="987" spans="1:1" x14ac:dyDescent="0.2">
      <c r="A987" s="124"/>
    </row>
    <row r="988" spans="1:1" x14ac:dyDescent="0.2">
      <c r="A988" s="124"/>
    </row>
    <row r="989" spans="1:1" x14ac:dyDescent="0.2">
      <c r="A989" s="124"/>
    </row>
    <row r="990" spans="1:1" x14ac:dyDescent="0.2">
      <c r="A990" s="124"/>
    </row>
    <row r="991" spans="1:1" x14ac:dyDescent="0.2">
      <c r="A991" s="124"/>
    </row>
    <row r="992" spans="1:1" x14ac:dyDescent="0.2">
      <c r="A992" s="124"/>
    </row>
    <row r="993" spans="1:1" x14ac:dyDescent="0.2">
      <c r="A993" s="124"/>
    </row>
    <row r="994" spans="1:1" x14ac:dyDescent="0.2">
      <c r="A994" s="124"/>
    </row>
    <row r="995" spans="1:1" x14ac:dyDescent="0.2">
      <c r="A995" s="124"/>
    </row>
    <row r="996" spans="1:1" x14ac:dyDescent="0.2">
      <c r="A996" s="124"/>
    </row>
    <row r="997" spans="1:1" x14ac:dyDescent="0.2">
      <c r="A997" s="124"/>
    </row>
    <row r="998" spans="1:1" x14ac:dyDescent="0.2">
      <c r="A998" s="124"/>
    </row>
    <row r="999" spans="1:1" x14ac:dyDescent="0.2">
      <c r="A999" s="124"/>
    </row>
    <row r="1000" spans="1:1" x14ac:dyDescent="0.2">
      <c r="A1000" s="124"/>
    </row>
    <row r="1001" spans="1:1" x14ac:dyDescent="0.2">
      <c r="A1001" s="124"/>
    </row>
    <row r="1002" spans="1:1" x14ac:dyDescent="0.2">
      <c r="A1002" s="124"/>
    </row>
    <row r="1003" spans="1:1" x14ac:dyDescent="0.2">
      <c r="A1003" s="124"/>
    </row>
    <row r="1004" spans="1:1" x14ac:dyDescent="0.2">
      <c r="A1004" s="124"/>
    </row>
    <row r="1005" spans="1:1" x14ac:dyDescent="0.2">
      <c r="A1005" s="124"/>
    </row>
    <row r="1006" spans="1:1" x14ac:dyDescent="0.2">
      <c r="A1006" s="124"/>
    </row>
    <row r="1007" spans="1:1" x14ac:dyDescent="0.2">
      <c r="A1007" s="124"/>
    </row>
    <row r="1008" spans="1:1" x14ac:dyDescent="0.2">
      <c r="A1008" s="124"/>
    </row>
    <row r="1009" spans="1:1" x14ac:dyDescent="0.2">
      <c r="A1009" s="124"/>
    </row>
    <row r="1010" spans="1:1" x14ac:dyDescent="0.2">
      <c r="A1010" s="124"/>
    </row>
    <row r="1011" spans="1:1" x14ac:dyDescent="0.2">
      <c r="A1011" s="124"/>
    </row>
    <row r="1012" spans="1:1" x14ac:dyDescent="0.2">
      <c r="A1012" s="124"/>
    </row>
    <row r="1013" spans="1:1" x14ac:dyDescent="0.2">
      <c r="A1013" s="124"/>
    </row>
    <row r="1014" spans="1:1" x14ac:dyDescent="0.2">
      <c r="A1014" s="124"/>
    </row>
    <row r="1015" spans="1:1" x14ac:dyDescent="0.2">
      <c r="A1015" s="124"/>
    </row>
    <row r="1016" spans="1:1" x14ac:dyDescent="0.2">
      <c r="A1016" s="124"/>
    </row>
    <row r="1017" spans="1:1" x14ac:dyDescent="0.2">
      <c r="A1017" s="124"/>
    </row>
    <row r="1018" spans="1:1" x14ac:dyDescent="0.2">
      <c r="A1018" s="124"/>
    </row>
    <row r="1019" spans="1:1" x14ac:dyDescent="0.2">
      <c r="A1019" s="124"/>
    </row>
    <row r="1020" spans="1:1" x14ac:dyDescent="0.2">
      <c r="A1020" s="124"/>
    </row>
    <row r="1021" spans="1:1" x14ac:dyDescent="0.2">
      <c r="A1021" s="124"/>
    </row>
    <row r="1022" spans="1:1" x14ac:dyDescent="0.2">
      <c r="A1022" s="124"/>
    </row>
    <row r="1023" spans="1:1" x14ac:dyDescent="0.2">
      <c r="A1023" s="124"/>
    </row>
    <row r="1024" spans="1:1" x14ac:dyDescent="0.2">
      <c r="A1024" s="124"/>
    </row>
    <row r="1025" spans="1:1" x14ac:dyDescent="0.2">
      <c r="A1025" s="124"/>
    </row>
    <row r="1026" spans="1:1" x14ac:dyDescent="0.2">
      <c r="A1026" s="124"/>
    </row>
    <row r="1027" spans="1:1" x14ac:dyDescent="0.2">
      <c r="A1027" s="124"/>
    </row>
    <row r="1028" spans="1:1" x14ac:dyDescent="0.2">
      <c r="A1028" s="124"/>
    </row>
    <row r="1029" spans="1:1" x14ac:dyDescent="0.2">
      <c r="A1029" s="124"/>
    </row>
    <row r="1030" spans="1:1" x14ac:dyDescent="0.2">
      <c r="A1030" s="124"/>
    </row>
    <row r="1031" spans="1:1" x14ac:dyDescent="0.2">
      <c r="A1031" s="124"/>
    </row>
    <row r="1032" spans="1:1" x14ac:dyDescent="0.2">
      <c r="A1032" s="124"/>
    </row>
    <row r="1033" spans="1:1" x14ac:dyDescent="0.2">
      <c r="A1033" s="124"/>
    </row>
    <row r="1034" spans="1:1" x14ac:dyDescent="0.2">
      <c r="A1034" s="124"/>
    </row>
    <row r="1035" spans="1:1" x14ac:dyDescent="0.2">
      <c r="A1035" s="124"/>
    </row>
    <row r="1036" spans="1:1" x14ac:dyDescent="0.2">
      <c r="A1036" s="124"/>
    </row>
    <row r="1037" spans="1:1" x14ac:dyDescent="0.2">
      <c r="A1037" s="124"/>
    </row>
    <row r="1038" spans="1:1" x14ac:dyDescent="0.2">
      <c r="A1038" s="124"/>
    </row>
    <row r="1039" spans="1:1" x14ac:dyDescent="0.2">
      <c r="A1039" s="124"/>
    </row>
    <row r="1040" spans="1:1" x14ac:dyDescent="0.2">
      <c r="A1040" s="124"/>
    </row>
    <row r="1041" spans="1:1" x14ac:dyDescent="0.2">
      <c r="A1041" s="124"/>
    </row>
    <row r="1042" spans="1:1" x14ac:dyDescent="0.2">
      <c r="A1042" s="124"/>
    </row>
    <row r="1043" spans="1:1" x14ac:dyDescent="0.2">
      <c r="A1043" s="124"/>
    </row>
    <row r="1044" spans="1:1" x14ac:dyDescent="0.2">
      <c r="A1044" s="124"/>
    </row>
    <row r="1045" spans="1:1" x14ac:dyDescent="0.2">
      <c r="A1045" s="124"/>
    </row>
    <row r="1046" spans="1:1" x14ac:dyDescent="0.2">
      <c r="A1046" s="124"/>
    </row>
    <row r="1047" spans="1:1" x14ac:dyDescent="0.2">
      <c r="A1047" s="124"/>
    </row>
    <row r="1048" spans="1:1" x14ac:dyDescent="0.2">
      <c r="A1048" s="124"/>
    </row>
    <row r="1049" spans="1:1" x14ac:dyDescent="0.2">
      <c r="A1049" s="124"/>
    </row>
    <row r="1050" spans="1:1" x14ac:dyDescent="0.2">
      <c r="A1050" s="124"/>
    </row>
    <row r="1051" spans="1:1" x14ac:dyDescent="0.2">
      <c r="A1051" s="124"/>
    </row>
    <row r="1052" spans="1:1" x14ac:dyDescent="0.2">
      <c r="A1052" s="124"/>
    </row>
    <row r="1053" spans="1:1" x14ac:dyDescent="0.2">
      <c r="A1053" s="124"/>
    </row>
    <row r="1054" spans="1:1" x14ac:dyDescent="0.2">
      <c r="A1054" s="124"/>
    </row>
    <row r="1055" spans="1:1" x14ac:dyDescent="0.2">
      <c r="A1055" s="124"/>
    </row>
    <row r="1056" spans="1:1" x14ac:dyDescent="0.2">
      <c r="A1056" s="124"/>
    </row>
    <row r="1057" spans="1:1" x14ac:dyDescent="0.2">
      <c r="A1057" s="124"/>
    </row>
    <row r="1058" spans="1:1" x14ac:dyDescent="0.2">
      <c r="A1058" s="124"/>
    </row>
    <row r="1059" spans="1:1" x14ac:dyDescent="0.2">
      <c r="A1059" s="124"/>
    </row>
    <row r="1060" spans="1:1" x14ac:dyDescent="0.2">
      <c r="A1060" s="124"/>
    </row>
    <row r="1061" spans="1:1" x14ac:dyDescent="0.2">
      <c r="A1061" s="124"/>
    </row>
    <row r="1062" spans="1:1" x14ac:dyDescent="0.2">
      <c r="A1062" s="124"/>
    </row>
    <row r="1063" spans="1:1" x14ac:dyDescent="0.2">
      <c r="A1063" s="124"/>
    </row>
    <row r="1064" spans="1:1" x14ac:dyDescent="0.2">
      <c r="A1064" s="124"/>
    </row>
    <row r="1065" spans="1:1" x14ac:dyDescent="0.2">
      <c r="A1065" s="124"/>
    </row>
    <row r="1066" spans="1:1" x14ac:dyDescent="0.2">
      <c r="A1066" s="124"/>
    </row>
    <row r="1067" spans="1:1" x14ac:dyDescent="0.2">
      <c r="A1067" s="124"/>
    </row>
    <row r="1068" spans="1:1" x14ac:dyDescent="0.2">
      <c r="A1068" s="124"/>
    </row>
    <row r="1069" spans="1:1" x14ac:dyDescent="0.2">
      <c r="A1069" s="124"/>
    </row>
    <row r="1070" spans="1:1" x14ac:dyDescent="0.2">
      <c r="A1070" s="124"/>
    </row>
    <row r="1071" spans="1:1" x14ac:dyDescent="0.2">
      <c r="A1071" s="124"/>
    </row>
    <row r="1072" spans="1:1" x14ac:dyDescent="0.2">
      <c r="A1072" s="124"/>
    </row>
    <row r="1073" spans="1:1" x14ac:dyDescent="0.2">
      <c r="A1073" s="124"/>
    </row>
    <row r="1074" spans="1:1" x14ac:dyDescent="0.2">
      <c r="A1074" s="124"/>
    </row>
    <row r="1075" spans="1:1" x14ac:dyDescent="0.2">
      <c r="A1075" s="124"/>
    </row>
    <row r="1076" spans="1:1" x14ac:dyDescent="0.2">
      <c r="A1076" s="124"/>
    </row>
    <row r="1077" spans="1:1" x14ac:dyDescent="0.2">
      <c r="A1077" s="124"/>
    </row>
    <row r="1078" spans="1:1" x14ac:dyDescent="0.2">
      <c r="A1078" s="124"/>
    </row>
    <row r="1079" spans="1:1" x14ac:dyDescent="0.2">
      <c r="A1079" s="124"/>
    </row>
    <row r="1080" spans="1:1" x14ac:dyDescent="0.2">
      <c r="A1080" s="124"/>
    </row>
    <row r="1081" spans="1:1" x14ac:dyDescent="0.2">
      <c r="A1081" s="124"/>
    </row>
    <row r="1082" spans="1:1" x14ac:dyDescent="0.2">
      <c r="A1082" s="124"/>
    </row>
    <row r="1083" spans="1:1" x14ac:dyDescent="0.2">
      <c r="A1083" s="124"/>
    </row>
    <row r="1084" spans="1:1" x14ac:dyDescent="0.2">
      <c r="A1084" s="124"/>
    </row>
    <row r="1085" spans="1:1" x14ac:dyDescent="0.2">
      <c r="A1085" s="124"/>
    </row>
    <row r="1086" spans="1:1" x14ac:dyDescent="0.2">
      <c r="A1086" s="124"/>
    </row>
    <row r="1087" spans="1:1" x14ac:dyDescent="0.2">
      <c r="A1087" s="124"/>
    </row>
    <row r="1088" spans="1:1" x14ac:dyDescent="0.2">
      <c r="A1088" s="124"/>
    </row>
    <row r="1089" spans="1:1" x14ac:dyDescent="0.2">
      <c r="A1089" s="124"/>
    </row>
    <row r="1090" spans="1:1" x14ac:dyDescent="0.2">
      <c r="A1090" s="124"/>
    </row>
    <row r="1091" spans="1:1" x14ac:dyDescent="0.2">
      <c r="A1091" s="124"/>
    </row>
    <row r="1092" spans="1:1" x14ac:dyDescent="0.2">
      <c r="A1092" s="124"/>
    </row>
    <row r="1093" spans="1:1" x14ac:dyDescent="0.2">
      <c r="A1093" s="124"/>
    </row>
    <row r="1094" spans="1:1" x14ac:dyDescent="0.2">
      <c r="A1094" s="124"/>
    </row>
    <row r="1095" spans="1:1" x14ac:dyDescent="0.2">
      <c r="A1095" s="124"/>
    </row>
    <row r="1096" spans="1:1" x14ac:dyDescent="0.2">
      <c r="A1096" s="124"/>
    </row>
  </sheetData>
  <printOptions horizontalCentered="1"/>
  <pageMargins left="0.75" right="0.75" top="1" bottom="1" header="0.5" footer="0.5"/>
  <pageSetup scale="64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57150</xdr:rowOff>
                  </from>
                  <to>
                    <xdr:col>0</xdr:col>
                    <xdr:colOff>0</xdr:colOff>
                    <xdr:row>0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>
    <pageSetUpPr fitToPage="1"/>
  </sheetPr>
  <dimension ref="A1:R1096"/>
  <sheetViews>
    <sheetView workbookViewId="0">
      <selection sqref="A1:IV65536"/>
    </sheetView>
  </sheetViews>
  <sheetFormatPr defaultRowHeight="11.25" x14ac:dyDescent="0.2"/>
  <cols>
    <col min="1" max="1" width="9.140625" style="126"/>
    <col min="2" max="6" width="9.140625" style="125"/>
    <col min="7" max="16384" width="9.140625" style="126"/>
  </cols>
  <sheetData>
    <row r="1" spans="1:18" ht="45.75" customHeight="1" x14ac:dyDescent="0.2">
      <c r="A1" s="124">
        <v>37186</v>
      </c>
      <c r="D1" s="124">
        <v>37186</v>
      </c>
      <c r="J1" s="126" t="s">
        <v>31</v>
      </c>
      <c r="P1" s="124">
        <v>37186</v>
      </c>
    </row>
    <row r="2" spans="1:18" s="129" customFormat="1" x14ac:dyDescent="0.2">
      <c r="A2" s="127"/>
      <c r="B2" s="128" t="s">
        <v>79</v>
      </c>
      <c r="C2" s="128" t="s">
        <v>58</v>
      </c>
      <c r="D2" s="128" t="s">
        <v>80</v>
      </c>
      <c r="E2" s="128" t="s">
        <v>81</v>
      </c>
      <c r="F2" s="128" t="s">
        <v>82</v>
      </c>
      <c r="H2" s="129" t="s">
        <v>79</v>
      </c>
      <c r="I2" s="129" t="s">
        <v>58</v>
      </c>
      <c r="J2" s="129" t="s">
        <v>80</v>
      </c>
      <c r="K2" s="129" t="s">
        <v>81</v>
      </c>
      <c r="L2" s="129" t="s">
        <v>82</v>
      </c>
      <c r="N2" s="129" t="s">
        <v>79</v>
      </c>
      <c r="O2" s="129" t="s">
        <v>58</v>
      </c>
      <c r="P2" s="129" t="s">
        <v>80</v>
      </c>
      <c r="Q2" s="129" t="s">
        <v>81</v>
      </c>
      <c r="R2" s="129" t="s">
        <v>82</v>
      </c>
    </row>
    <row r="3" spans="1:18" hidden="1" x14ac:dyDescent="0.2">
      <c r="A3" s="130">
        <v>36708</v>
      </c>
      <c r="B3" s="125">
        <v>0</v>
      </c>
      <c r="C3" s="125">
        <v>0</v>
      </c>
      <c r="D3" s="125">
        <v>0</v>
      </c>
      <c r="E3" s="125">
        <v>0</v>
      </c>
      <c r="F3" s="125">
        <v>0</v>
      </c>
      <c r="H3" s="131">
        <v>0</v>
      </c>
      <c r="I3" s="131">
        <v>0</v>
      </c>
      <c r="J3" s="131">
        <v>0</v>
      </c>
      <c r="K3" s="131">
        <v>0</v>
      </c>
      <c r="L3" s="131">
        <v>0</v>
      </c>
      <c r="N3" s="125">
        <v>0</v>
      </c>
      <c r="O3" s="125">
        <v>0</v>
      </c>
      <c r="P3" s="125">
        <v>0</v>
      </c>
      <c r="Q3" s="125">
        <v>0</v>
      </c>
      <c r="R3" s="125">
        <v>0</v>
      </c>
    </row>
    <row r="4" spans="1:18" x14ac:dyDescent="0.2">
      <c r="A4" s="130">
        <v>36769</v>
      </c>
      <c r="B4" s="125">
        <v>0</v>
      </c>
      <c r="C4" s="125">
        <v>0</v>
      </c>
      <c r="D4" s="125">
        <v>0</v>
      </c>
      <c r="E4" s="125">
        <v>0</v>
      </c>
      <c r="F4" s="125">
        <v>0</v>
      </c>
      <c r="H4" s="131">
        <v>0</v>
      </c>
      <c r="I4" s="131">
        <v>0</v>
      </c>
      <c r="J4" s="131">
        <v>0</v>
      </c>
      <c r="K4" s="131">
        <v>0</v>
      </c>
      <c r="L4" s="131">
        <v>0</v>
      </c>
      <c r="N4" s="125">
        <v>0</v>
      </c>
      <c r="O4" s="125">
        <v>0</v>
      </c>
      <c r="P4" s="125">
        <v>0</v>
      </c>
      <c r="Q4" s="125">
        <v>0</v>
      </c>
      <c r="R4" s="125">
        <v>0</v>
      </c>
    </row>
    <row r="5" spans="1:18" x14ac:dyDescent="0.2">
      <c r="A5" s="130">
        <v>36799</v>
      </c>
      <c r="B5" s="125">
        <v>0</v>
      </c>
      <c r="C5" s="125">
        <v>0</v>
      </c>
      <c r="D5" s="125">
        <v>0</v>
      </c>
      <c r="E5" s="125">
        <v>0</v>
      </c>
      <c r="F5" s="125">
        <v>0</v>
      </c>
      <c r="H5" s="131">
        <v>0</v>
      </c>
      <c r="I5" s="131">
        <v>0</v>
      </c>
      <c r="J5" s="131">
        <v>0</v>
      </c>
      <c r="K5" s="131">
        <v>0</v>
      </c>
      <c r="L5" s="131">
        <v>0</v>
      </c>
      <c r="N5" s="125">
        <v>0</v>
      </c>
      <c r="O5" s="125">
        <v>0</v>
      </c>
      <c r="P5" s="125">
        <v>0</v>
      </c>
      <c r="Q5" s="125">
        <v>0</v>
      </c>
      <c r="R5" s="125">
        <v>0</v>
      </c>
    </row>
    <row r="6" spans="1:18" x14ac:dyDescent="0.2">
      <c r="A6" s="130">
        <v>36830</v>
      </c>
      <c r="B6" s="125">
        <v>0</v>
      </c>
      <c r="C6" s="125">
        <v>0</v>
      </c>
      <c r="D6" s="125">
        <v>0</v>
      </c>
      <c r="E6" s="125">
        <v>0</v>
      </c>
      <c r="F6" s="125">
        <v>0</v>
      </c>
      <c r="H6" s="131">
        <v>0</v>
      </c>
      <c r="I6" s="131">
        <v>0</v>
      </c>
      <c r="J6" s="131">
        <v>0</v>
      </c>
      <c r="K6" s="131">
        <v>0</v>
      </c>
      <c r="L6" s="131">
        <v>0</v>
      </c>
      <c r="N6" s="125">
        <v>0</v>
      </c>
      <c r="O6" s="125">
        <v>0</v>
      </c>
      <c r="P6" s="125">
        <v>0</v>
      </c>
      <c r="Q6" s="125">
        <v>0</v>
      </c>
      <c r="R6" s="125">
        <v>0</v>
      </c>
    </row>
    <row r="7" spans="1:18" x14ac:dyDescent="0.2">
      <c r="A7" s="130">
        <v>36860</v>
      </c>
      <c r="B7" s="125">
        <v>0</v>
      </c>
      <c r="C7" s="125">
        <v>0</v>
      </c>
      <c r="D7" s="125">
        <v>0</v>
      </c>
      <c r="E7" s="125">
        <v>0</v>
      </c>
      <c r="F7" s="125">
        <v>0</v>
      </c>
      <c r="H7" s="131">
        <v>0</v>
      </c>
      <c r="I7" s="131">
        <v>0</v>
      </c>
      <c r="J7" s="131">
        <v>0</v>
      </c>
      <c r="K7" s="131">
        <v>0</v>
      </c>
      <c r="L7" s="131">
        <v>0</v>
      </c>
      <c r="N7" s="125">
        <v>0</v>
      </c>
      <c r="O7" s="125">
        <v>0</v>
      </c>
      <c r="P7" s="125">
        <v>0</v>
      </c>
      <c r="Q7" s="125">
        <v>0</v>
      </c>
      <c r="R7" s="125">
        <v>0</v>
      </c>
    </row>
    <row r="8" spans="1:18" x14ac:dyDescent="0.2">
      <c r="A8" s="130">
        <v>36891</v>
      </c>
      <c r="B8" s="125">
        <v>0</v>
      </c>
      <c r="C8" s="125">
        <v>0</v>
      </c>
      <c r="D8" s="125">
        <v>0</v>
      </c>
      <c r="E8" s="125">
        <v>0</v>
      </c>
      <c r="F8" s="125">
        <v>0</v>
      </c>
      <c r="H8" s="131">
        <v>0</v>
      </c>
      <c r="I8" s="131">
        <v>0</v>
      </c>
      <c r="J8" s="131">
        <v>0</v>
      </c>
      <c r="K8" s="131">
        <v>0</v>
      </c>
      <c r="L8" s="131">
        <v>0</v>
      </c>
      <c r="N8" s="125">
        <v>0</v>
      </c>
      <c r="O8" s="125">
        <v>0</v>
      </c>
      <c r="P8" s="125">
        <v>0</v>
      </c>
      <c r="Q8" s="125">
        <v>0</v>
      </c>
      <c r="R8" s="125">
        <v>0</v>
      </c>
    </row>
    <row r="9" spans="1:18" x14ac:dyDescent="0.2">
      <c r="A9" s="130">
        <v>36922</v>
      </c>
      <c r="B9" s="125">
        <v>0</v>
      </c>
      <c r="C9" s="125">
        <v>0</v>
      </c>
      <c r="D9" s="125">
        <v>0</v>
      </c>
      <c r="E9" s="125">
        <v>0</v>
      </c>
      <c r="F9" s="125">
        <v>0</v>
      </c>
      <c r="H9" s="131">
        <v>0</v>
      </c>
      <c r="I9" s="131">
        <v>0</v>
      </c>
      <c r="J9" s="131">
        <v>0</v>
      </c>
      <c r="K9" s="131">
        <v>0</v>
      </c>
      <c r="L9" s="131">
        <v>0</v>
      </c>
      <c r="N9" s="125">
        <v>0</v>
      </c>
      <c r="O9" s="125">
        <v>0</v>
      </c>
      <c r="P9" s="125">
        <v>0</v>
      </c>
      <c r="Q9" s="125">
        <v>0</v>
      </c>
      <c r="R9" s="125">
        <v>0</v>
      </c>
    </row>
    <row r="10" spans="1:18" x14ac:dyDescent="0.2">
      <c r="A10" s="130">
        <v>36950</v>
      </c>
      <c r="B10" s="125">
        <v>0</v>
      </c>
      <c r="C10" s="125">
        <v>0</v>
      </c>
      <c r="D10" s="125">
        <v>0</v>
      </c>
      <c r="E10" s="125">
        <v>0</v>
      </c>
      <c r="F10" s="125">
        <v>0</v>
      </c>
      <c r="H10" s="131">
        <v>0</v>
      </c>
      <c r="I10" s="131">
        <v>0</v>
      </c>
      <c r="J10" s="131">
        <v>0</v>
      </c>
      <c r="K10" s="131">
        <v>0</v>
      </c>
      <c r="L10" s="131">
        <v>0</v>
      </c>
      <c r="N10" s="125">
        <v>0</v>
      </c>
      <c r="O10" s="125">
        <v>0</v>
      </c>
      <c r="P10" s="125">
        <v>0</v>
      </c>
      <c r="Q10" s="125">
        <v>0</v>
      </c>
      <c r="R10" s="125">
        <v>0</v>
      </c>
    </row>
    <row r="11" spans="1:18" x14ac:dyDescent="0.2">
      <c r="A11" s="130">
        <v>36981</v>
      </c>
      <c r="B11" s="125">
        <v>0</v>
      </c>
      <c r="C11" s="125">
        <v>0</v>
      </c>
      <c r="D11" s="125">
        <v>0</v>
      </c>
      <c r="E11" s="125">
        <v>0</v>
      </c>
      <c r="F11" s="125">
        <v>0</v>
      </c>
      <c r="H11" s="131">
        <v>0</v>
      </c>
      <c r="I11" s="131">
        <v>0</v>
      </c>
      <c r="J11" s="131">
        <v>0</v>
      </c>
      <c r="K11" s="131">
        <v>0</v>
      </c>
      <c r="L11" s="131">
        <v>0</v>
      </c>
      <c r="N11" s="125">
        <v>0</v>
      </c>
      <c r="O11" s="125">
        <v>0</v>
      </c>
      <c r="P11" s="125">
        <v>0</v>
      </c>
      <c r="Q11" s="125">
        <v>0</v>
      </c>
      <c r="R11" s="125">
        <v>0</v>
      </c>
    </row>
    <row r="12" spans="1:18" x14ac:dyDescent="0.2">
      <c r="A12" s="130">
        <v>37011</v>
      </c>
      <c r="B12" s="125">
        <v>0</v>
      </c>
      <c r="C12" s="125">
        <v>0</v>
      </c>
      <c r="D12" s="125">
        <v>0</v>
      </c>
      <c r="E12" s="125">
        <v>0</v>
      </c>
      <c r="F12" s="125">
        <v>0</v>
      </c>
      <c r="H12" s="131">
        <v>0</v>
      </c>
      <c r="I12" s="131">
        <v>0</v>
      </c>
      <c r="J12" s="131">
        <v>0</v>
      </c>
      <c r="K12" s="131">
        <v>0</v>
      </c>
      <c r="L12" s="131">
        <v>0</v>
      </c>
      <c r="N12" s="125">
        <v>0</v>
      </c>
      <c r="O12" s="125">
        <v>0</v>
      </c>
      <c r="P12" s="125">
        <v>0</v>
      </c>
      <c r="Q12" s="125">
        <v>0</v>
      </c>
      <c r="R12" s="125">
        <v>0</v>
      </c>
    </row>
    <row r="13" spans="1:18" ht="12.75" customHeight="1" x14ac:dyDescent="0.2">
      <c r="A13" s="130">
        <v>37042</v>
      </c>
      <c r="B13" s="125">
        <v>0</v>
      </c>
      <c r="C13" s="125">
        <v>0</v>
      </c>
      <c r="D13" s="125">
        <v>0</v>
      </c>
      <c r="E13" s="125">
        <v>0</v>
      </c>
      <c r="F13" s="125">
        <v>0</v>
      </c>
      <c r="H13" s="131">
        <v>0</v>
      </c>
      <c r="I13" s="131">
        <v>0</v>
      </c>
      <c r="J13" s="131">
        <v>0</v>
      </c>
      <c r="K13" s="131">
        <v>0</v>
      </c>
      <c r="L13" s="131">
        <v>0</v>
      </c>
      <c r="N13" s="125">
        <v>0</v>
      </c>
      <c r="O13" s="125">
        <v>0</v>
      </c>
      <c r="P13" s="125">
        <v>0</v>
      </c>
      <c r="Q13" s="125">
        <v>0</v>
      </c>
      <c r="R13" s="125">
        <v>0</v>
      </c>
    </row>
    <row r="14" spans="1:18" ht="12.75" customHeight="1" x14ac:dyDescent="0.2">
      <c r="A14" s="130">
        <v>37072</v>
      </c>
      <c r="B14" s="125">
        <v>0</v>
      </c>
      <c r="C14" s="125">
        <v>0</v>
      </c>
      <c r="D14" s="125">
        <v>0</v>
      </c>
      <c r="E14" s="125">
        <v>0</v>
      </c>
      <c r="F14" s="125">
        <v>0</v>
      </c>
      <c r="H14" s="131">
        <v>0</v>
      </c>
      <c r="I14" s="131">
        <v>0</v>
      </c>
      <c r="J14" s="131">
        <v>0</v>
      </c>
      <c r="K14" s="131">
        <v>0</v>
      </c>
      <c r="L14" s="131">
        <v>0</v>
      </c>
      <c r="N14" s="125">
        <v>0</v>
      </c>
      <c r="O14" s="125">
        <v>0</v>
      </c>
      <c r="P14" s="125">
        <v>0</v>
      </c>
      <c r="Q14" s="125">
        <v>0</v>
      </c>
      <c r="R14" s="125">
        <v>0</v>
      </c>
    </row>
    <row r="15" spans="1:18" ht="12.75" customHeight="1" x14ac:dyDescent="0.2">
      <c r="A15" s="130">
        <v>37103</v>
      </c>
      <c r="B15" s="125">
        <v>0</v>
      </c>
      <c r="C15" s="125">
        <v>0</v>
      </c>
      <c r="D15" s="125">
        <v>0</v>
      </c>
      <c r="E15" s="125">
        <v>0</v>
      </c>
      <c r="F15" s="125">
        <v>0</v>
      </c>
      <c r="H15" s="131">
        <v>0</v>
      </c>
      <c r="I15" s="131">
        <v>0</v>
      </c>
      <c r="J15" s="131">
        <v>0</v>
      </c>
      <c r="K15" s="131">
        <v>0</v>
      </c>
      <c r="L15" s="131">
        <v>0</v>
      </c>
      <c r="N15" s="125">
        <v>0</v>
      </c>
      <c r="O15" s="125">
        <v>0</v>
      </c>
      <c r="P15" s="125">
        <v>0</v>
      </c>
      <c r="Q15" s="125">
        <v>0</v>
      </c>
      <c r="R15" s="125">
        <v>0</v>
      </c>
    </row>
    <row r="16" spans="1:18" ht="12.75" customHeight="1" x14ac:dyDescent="0.2">
      <c r="A16" s="130">
        <v>37134</v>
      </c>
      <c r="B16" s="125">
        <v>0</v>
      </c>
      <c r="C16" s="125">
        <v>0</v>
      </c>
      <c r="D16" s="125">
        <v>0</v>
      </c>
      <c r="E16" s="125">
        <v>0</v>
      </c>
      <c r="F16" s="125">
        <v>0</v>
      </c>
      <c r="H16" s="131">
        <v>0</v>
      </c>
      <c r="I16" s="131">
        <v>0</v>
      </c>
      <c r="J16" s="131">
        <v>0</v>
      </c>
      <c r="K16" s="131">
        <v>0</v>
      </c>
      <c r="L16" s="131">
        <v>0</v>
      </c>
      <c r="N16" s="125">
        <v>0</v>
      </c>
      <c r="O16" s="125">
        <v>0</v>
      </c>
      <c r="P16" s="125">
        <v>0</v>
      </c>
      <c r="Q16" s="125">
        <v>0</v>
      </c>
      <c r="R16" s="125">
        <v>0</v>
      </c>
    </row>
    <row r="17" spans="1:18" ht="12.75" customHeight="1" x14ac:dyDescent="0.2">
      <c r="A17" s="130">
        <v>37164</v>
      </c>
      <c r="B17" s="125">
        <v>0</v>
      </c>
      <c r="C17" s="125">
        <v>0</v>
      </c>
      <c r="D17" s="125">
        <v>0</v>
      </c>
      <c r="E17" s="125">
        <v>0</v>
      </c>
      <c r="F17" s="125">
        <v>0</v>
      </c>
      <c r="H17" s="131">
        <v>0</v>
      </c>
      <c r="I17" s="131">
        <v>0</v>
      </c>
      <c r="J17" s="131">
        <v>0</v>
      </c>
      <c r="K17" s="131">
        <v>0</v>
      </c>
      <c r="L17" s="131">
        <v>0</v>
      </c>
      <c r="N17" s="125">
        <v>0</v>
      </c>
      <c r="O17" s="125">
        <v>0</v>
      </c>
      <c r="P17" s="125">
        <v>0</v>
      </c>
      <c r="Q17" s="125">
        <v>0</v>
      </c>
      <c r="R17" s="125">
        <v>0</v>
      </c>
    </row>
    <row r="18" spans="1:18" ht="12.75" customHeight="1" x14ac:dyDescent="0.2">
      <c r="A18" s="130">
        <v>37195</v>
      </c>
      <c r="B18" s="125">
        <v>24</v>
      </c>
      <c r="C18" s="125">
        <v>24</v>
      </c>
      <c r="D18" s="125">
        <v>24</v>
      </c>
      <c r="E18" s="125">
        <v>22</v>
      </c>
      <c r="F18" s="125">
        <v>21.25</v>
      </c>
      <c r="H18" s="131">
        <v>-0.25</v>
      </c>
      <c r="I18" s="131">
        <v>-0.25</v>
      </c>
      <c r="J18" s="131">
        <v>-1</v>
      </c>
      <c r="K18" s="131">
        <v>-2</v>
      </c>
      <c r="L18" s="131">
        <v>-1</v>
      </c>
      <c r="N18" s="125">
        <v>24.25</v>
      </c>
      <c r="O18" s="125">
        <v>24.25</v>
      </c>
      <c r="P18" s="125">
        <v>25</v>
      </c>
      <c r="Q18" s="125">
        <v>24</v>
      </c>
      <c r="R18" s="125">
        <v>22.25</v>
      </c>
    </row>
    <row r="19" spans="1:18" ht="12.75" customHeight="1" x14ac:dyDescent="0.2">
      <c r="A19" s="130">
        <v>37225</v>
      </c>
      <c r="B19" s="125">
        <v>25.854000000000003</v>
      </c>
      <c r="C19" s="125">
        <v>25.667000000000002</v>
      </c>
      <c r="D19" s="125">
        <v>24.897000000000002</v>
      </c>
      <c r="E19" s="125">
        <v>20.75</v>
      </c>
      <c r="F19" s="125">
        <v>18.728999999999999</v>
      </c>
      <c r="H19" s="131">
        <v>0.33300000000000196</v>
      </c>
      <c r="I19" s="131">
        <v>0.33399999999999963</v>
      </c>
      <c r="J19" s="131">
        <v>0</v>
      </c>
      <c r="K19" s="131">
        <v>1.9</v>
      </c>
      <c r="L19" s="131">
        <v>0</v>
      </c>
      <c r="N19" s="125">
        <v>25.521000000000001</v>
      </c>
      <c r="O19" s="125">
        <v>25.333000000000002</v>
      </c>
      <c r="P19" s="125">
        <v>24.897000000000002</v>
      </c>
      <c r="Q19" s="125">
        <v>18.850000000000001</v>
      </c>
      <c r="R19" s="125">
        <v>18.728999999999999</v>
      </c>
    </row>
    <row r="20" spans="1:18" ht="12.75" customHeight="1" x14ac:dyDescent="0.2">
      <c r="A20" s="130">
        <v>37256</v>
      </c>
      <c r="B20" s="125">
        <v>29.684999999999999</v>
      </c>
      <c r="C20" s="125">
        <v>28.573</v>
      </c>
      <c r="D20" s="125">
        <v>29.382000000000001</v>
      </c>
      <c r="E20" s="125">
        <v>23.504999999999999</v>
      </c>
      <c r="F20" s="125">
        <v>21.702000000000002</v>
      </c>
      <c r="H20" s="131">
        <v>0.12899999999999778</v>
      </c>
      <c r="I20" s="131">
        <v>-0.21699999999999875</v>
      </c>
      <c r="J20" s="131">
        <v>0.86599999999999966</v>
      </c>
      <c r="K20" s="131">
        <v>1.0529999999999973</v>
      </c>
      <c r="L20" s="131">
        <v>0.50499999999999901</v>
      </c>
      <c r="N20" s="125">
        <v>29.556000000000001</v>
      </c>
      <c r="O20" s="125">
        <v>28.79</v>
      </c>
      <c r="P20" s="125">
        <v>28.516000000000002</v>
      </c>
      <c r="Q20" s="125">
        <v>22.452000000000002</v>
      </c>
      <c r="R20" s="125">
        <v>21.197000000000003</v>
      </c>
    </row>
    <row r="21" spans="1:18" ht="12.75" customHeight="1" x14ac:dyDescent="0.2">
      <c r="A21" s="130">
        <v>37287</v>
      </c>
      <c r="B21" s="125">
        <v>27.96</v>
      </c>
      <c r="C21" s="125">
        <v>27.298000000000002</v>
      </c>
      <c r="D21" s="125">
        <v>28.891000000000002</v>
      </c>
      <c r="E21" s="125">
        <v>26.52</v>
      </c>
      <c r="F21" s="125">
        <v>22.375</v>
      </c>
      <c r="H21" s="131">
        <v>0.15000000000000213</v>
      </c>
      <c r="I21" s="131">
        <v>0.14900000000000091</v>
      </c>
      <c r="J21" s="131">
        <v>0.75</v>
      </c>
      <c r="K21" s="131">
        <v>2.585</v>
      </c>
      <c r="L21" s="131">
        <v>0.53999999999999915</v>
      </c>
      <c r="N21" s="125">
        <v>27.81</v>
      </c>
      <c r="O21" s="125">
        <v>27.149000000000001</v>
      </c>
      <c r="P21" s="125">
        <v>28.141000000000002</v>
      </c>
      <c r="Q21" s="125">
        <v>23.934999999999999</v>
      </c>
      <c r="R21" s="125">
        <v>21.835000000000001</v>
      </c>
    </row>
    <row r="22" spans="1:18" ht="12.75" customHeight="1" x14ac:dyDescent="0.2">
      <c r="A22" s="130">
        <v>37315</v>
      </c>
      <c r="B22" s="125">
        <v>25.5</v>
      </c>
      <c r="C22" s="125">
        <v>24.879000000000001</v>
      </c>
      <c r="D22" s="125">
        <v>28.232000000000003</v>
      </c>
      <c r="E22" s="125">
        <v>25.393000000000001</v>
      </c>
      <c r="F22" s="125">
        <v>22.286000000000001</v>
      </c>
      <c r="H22" s="131">
        <v>0.16099999999999781</v>
      </c>
      <c r="I22" s="131">
        <v>0.16100000000000136</v>
      </c>
      <c r="J22" s="131">
        <v>0.85700000000000287</v>
      </c>
      <c r="K22" s="131">
        <v>1.2319999999999993</v>
      </c>
      <c r="L22" s="131">
        <v>0.26800000000000068</v>
      </c>
      <c r="N22" s="125">
        <v>25.339000000000002</v>
      </c>
      <c r="O22" s="125">
        <v>24.718</v>
      </c>
      <c r="P22" s="125">
        <v>27.375</v>
      </c>
      <c r="Q22" s="125">
        <v>24.161000000000001</v>
      </c>
      <c r="R22" s="125">
        <v>22.018000000000001</v>
      </c>
    </row>
    <row r="23" spans="1:18" x14ac:dyDescent="0.2">
      <c r="A23" s="130">
        <v>37346</v>
      </c>
      <c r="B23" s="125">
        <v>22.556000000000001</v>
      </c>
      <c r="C23" s="125">
        <v>23.218</v>
      </c>
      <c r="D23" s="125">
        <v>26.641000000000002</v>
      </c>
      <c r="E23" s="125">
        <v>24.238</v>
      </c>
      <c r="F23" s="125">
        <v>22.016000000000002</v>
      </c>
      <c r="H23" s="131">
        <v>1.08</v>
      </c>
      <c r="I23" s="131">
        <v>1.0809999999999995</v>
      </c>
      <c r="J23" s="131">
        <v>0.60100000000000264</v>
      </c>
      <c r="K23" s="131">
        <v>-6.0000000000002274E-2</v>
      </c>
      <c r="L23" s="131">
        <v>-6.0999999999999943E-2</v>
      </c>
      <c r="N23" s="125">
        <v>21.476000000000003</v>
      </c>
      <c r="O23" s="125">
        <v>22.137</v>
      </c>
      <c r="P23" s="125">
        <v>26.04</v>
      </c>
      <c r="Q23" s="125">
        <v>24.298000000000002</v>
      </c>
      <c r="R23" s="125">
        <v>22.077000000000002</v>
      </c>
    </row>
    <row r="24" spans="1:18" x14ac:dyDescent="0.2">
      <c r="A24" s="130">
        <v>37376</v>
      </c>
      <c r="B24" s="125">
        <v>18.7</v>
      </c>
      <c r="C24" s="125">
        <v>19.567</v>
      </c>
      <c r="D24" s="125">
        <v>21.733000000000001</v>
      </c>
      <c r="E24" s="125">
        <v>24.483000000000001</v>
      </c>
      <c r="F24" s="125">
        <v>22.3</v>
      </c>
      <c r="H24" s="131">
        <v>0.48299999999999699</v>
      </c>
      <c r="I24" s="131">
        <v>0.48399999999999821</v>
      </c>
      <c r="J24" s="131">
        <v>-0.15000000000000213</v>
      </c>
      <c r="K24" s="131">
        <v>-0.25</v>
      </c>
      <c r="L24" s="131">
        <v>0</v>
      </c>
      <c r="N24" s="125">
        <v>18.217000000000002</v>
      </c>
      <c r="O24" s="125">
        <v>19.083000000000002</v>
      </c>
      <c r="P24" s="125">
        <v>21.883000000000003</v>
      </c>
      <c r="Q24" s="125">
        <v>24.733000000000001</v>
      </c>
      <c r="R24" s="125">
        <v>22.3</v>
      </c>
    </row>
    <row r="25" spans="1:18" x14ac:dyDescent="0.2">
      <c r="A25" s="130">
        <v>37407</v>
      </c>
      <c r="B25" s="125">
        <v>19.556000000000001</v>
      </c>
      <c r="C25" s="125">
        <v>20.934999999999999</v>
      </c>
      <c r="D25" s="125">
        <v>24</v>
      </c>
      <c r="E25" s="125">
        <v>25.109000000000002</v>
      </c>
      <c r="F25" s="125">
        <v>21.29</v>
      </c>
      <c r="H25" s="131">
        <v>-0.24200000000000088</v>
      </c>
      <c r="I25" s="131">
        <v>-0.24200000000000088</v>
      </c>
      <c r="J25" s="131">
        <v>-0.18100000000000094</v>
      </c>
      <c r="K25" s="131">
        <v>0.69000000000000128</v>
      </c>
      <c r="L25" s="131">
        <v>0</v>
      </c>
      <c r="N25" s="125">
        <v>19.798000000000002</v>
      </c>
      <c r="O25" s="125">
        <v>21.177</v>
      </c>
      <c r="P25" s="125">
        <v>24.181000000000001</v>
      </c>
      <c r="Q25" s="125">
        <v>24.419</v>
      </c>
      <c r="R25" s="125">
        <v>21.29</v>
      </c>
    </row>
    <row r="26" spans="1:18" x14ac:dyDescent="0.2">
      <c r="A26" s="130">
        <v>37437</v>
      </c>
      <c r="B26" s="125">
        <v>20.625</v>
      </c>
      <c r="C26" s="125">
        <v>22</v>
      </c>
      <c r="D26" s="125">
        <v>25.708000000000002</v>
      </c>
      <c r="E26" s="125">
        <v>25.604000000000003</v>
      </c>
      <c r="F26" s="125">
        <v>20.25</v>
      </c>
      <c r="H26" s="131">
        <v>-0.18800000000000239</v>
      </c>
      <c r="I26" s="131">
        <v>-0.18800000000000239</v>
      </c>
      <c r="J26" s="131">
        <v>-0.18799999999999883</v>
      </c>
      <c r="K26" s="131">
        <v>1.6870000000000012</v>
      </c>
      <c r="L26" s="131">
        <v>0</v>
      </c>
      <c r="N26" s="125">
        <v>20.813000000000002</v>
      </c>
      <c r="O26" s="125">
        <v>22.188000000000002</v>
      </c>
      <c r="P26" s="125">
        <v>25.896000000000001</v>
      </c>
      <c r="Q26" s="125">
        <v>23.917000000000002</v>
      </c>
      <c r="R26" s="125">
        <v>20.25</v>
      </c>
    </row>
    <row r="27" spans="1:18" x14ac:dyDescent="0.2">
      <c r="A27" s="130">
        <v>37468</v>
      </c>
      <c r="B27" s="125">
        <v>29.516000000000002</v>
      </c>
      <c r="C27" s="125">
        <v>30.774000000000001</v>
      </c>
      <c r="D27" s="125">
        <v>30.29</v>
      </c>
      <c r="E27" s="125">
        <v>31.012</v>
      </c>
      <c r="F27" s="125">
        <v>30.105</v>
      </c>
      <c r="H27" s="131">
        <v>0.48</v>
      </c>
      <c r="I27" s="131">
        <v>0.48</v>
      </c>
      <c r="J27" s="131">
        <v>0.48</v>
      </c>
      <c r="K27" s="131">
        <v>-0.18200000000000216</v>
      </c>
      <c r="L27" s="131">
        <v>-5.9999999999998721E-2</v>
      </c>
      <c r="N27" s="125">
        <v>29.036000000000001</v>
      </c>
      <c r="O27" s="125">
        <v>30.294</v>
      </c>
      <c r="P27" s="125">
        <v>29.81</v>
      </c>
      <c r="Q27" s="125">
        <v>31.194000000000003</v>
      </c>
      <c r="R27" s="125">
        <v>30.164999999999999</v>
      </c>
    </row>
    <row r="28" spans="1:18" x14ac:dyDescent="0.2">
      <c r="A28" s="130">
        <v>37499</v>
      </c>
      <c r="B28" s="125">
        <v>33.29</v>
      </c>
      <c r="C28" s="125">
        <v>34.694000000000003</v>
      </c>
      <c r="D28" s="125">
        <v>31.016000000000002</v>
      </c>
      <c r="E28" s="125">
        <v>31.548000000000002</v>
      </c>
      <c r="F28" s="125">
        <v>31.21</v>
      </c>
      <c r="H28" s="131">
        <v>-9.7000000000001307E-2</v>
      </c>
      <c r="I28" s="131">
        <v>-9.5999999999996533E-2</v>
      </c>
      <c r="J28" s="131">
        <v>0.48400000000000176</v>
      </c>
      <c r="K28" s="131">
        <v>-0.1460000000000008</v>
      </c>
      <c r="L28" s="131">
        <v>0.58099999999999952</v>
      </c>
      <c r="N28" s="125">
        <v>33.387</v>
      </c>
      <c r="O28" s="125">
        <v>34.79</v>
      </c>
      <c r="P28" s="125">
        <v>30.532</v>
      </c>
      <c r="Q28" s="125">
        <v>31.694000000000003</v>
      </c>
      <c r="R28" s="125">
        <v>30.629000000000001</v>
      </c>
    </row>
    <row r="29" spans="1:18" x14ac:dyDescent="0.2">
      <c r="A29" s="130">
        <v>37529</v>
      </c>
      <c r="B29" s="125">
        <v>28.85</v>
      </c>
      <c r="C29" s="125">
        <v>29.9</v>
      </c>
      <c r="D29" s="125">
        <v>30.375</v>
      </c>
      <c r="E29" s="125">
        <v>26.725000000000001</v>
      </c>
      <c r="F29" s="125">
        <v>25.75</v>
      </c>
      <c r="H29" s="131">
        <v>0</v>
      </c>
      <c r="I29" s="131">
        <v>0</v>
      </c>
      <c r="J29" s="131">
        <v>0.39999999999999858</v>
      </c>
      <c r="K29" s="131">
        <v>1.175</v>
      </c>
      <c r="L29" s="131">
        <v>1.175</v>
      </c>
      <c r="N29" s="125">
        <v>28.85</v>
      </c>
      <c r="O29" s="125">
        <v>29.9</v>
      </c>
      <c r="P29" s="125">
        <v>29.975000000000001</v>
      </c>
      <c r="Q29" s="125">
        <v>25.55</v>
      </c>
      <c r="R29" s="125">
        <v>24.574999999999999</v>
      </c>
    </row>
    <row r="30" spans="1:18" x14ac:dyDescent="0.2">
      <c r="A30" s="130">
        <v>37560</v>
      </c>
      <c r="B30" s="125">
        <v>26.613</v>
      </c>
      <c r="C30" s="125">
        <v>28.5</v>
      </c>
      <c r="D30" s="125">
        <v>26.008000000000003</v>
      </c>
      <c r="E30" s="125">
        <v>25.887</v>
      </c>
      <c r="F30" s="125">
        <v>24.484000000000002</v>
      </c>
      <c r="H30" s="131">
        <v>-0.19300000000000139</v>
      </c>
      <c r="I30" s="131">
        <v>-0.19400000000000261</v>
      </c>
      <c r="J30" s="131">
        <v>0.38700000000000045</v>
      </c>
      <c r="K30" s="131">
        <v>-9.7000000000001307E-2</v>
      </c>
      <c r="L30" s="131">
        <v>0</v>
      </c>
      <c r="N30" s="125">
        <v>26.806000000000001</v>
      </c>
      <c r="O30" s="125">
        <v>28.694000000000003</v>
      </c>
      <c r="P30" s="125">
        <v>25.621000000000002</v>
      </c>
      <c r="Q30" s="125">
        <v>25.984000000000002</v>
      </c>
      <c r="R30" s="125">
        <v>24.484000000000002</v>
      </c>
    </row>
    <row r="31" spans="1:18" x14ac:dyDescent="0.2">
      <c r="A31" s="130">
        <v>37590</v>
      </c>
      <c r="B31" s="125">
        <v>23.125</v>
      </c>
      <c r="C31" s="125">
        <v>21.792000000000002</v>
      </c>
      <c r="D31" s="125">
        <v>27.375</v>
      </c>
      <c r="E31" s="125">
        <v>23.858000000000001</v>
      </c>
      <c r="F31" s="125">
        <v>22.042000000000002</v>
      </c>
      <c r="H31" s="131">
        <v>-0.375</v>
      </c>
      <c r="I31" s="131">
        <v>-0.375</v>
      </c>
      <c r="J31" s="131">
        <v>0.375</v>
      </c>
      <c r="K31" s="131">
        <v>-0.10000000000000142</v>
      </c>
      <c r="L31" s="131">
        <v>-1.541999999999998</v>
      </c>
      <c r="N31" s="125">
        <v>23.5</v>
      </c>
      <c r="O31" s="125">
        <v>22.167000000000002</v>
      </c>
      <c r="P31" s="125">
        <v>27</v>
      </c>
      <c r="Q31" s="125">
        <v>23.958000000000002</v>
      </c>
      <c r="R31" s="125">
        <v>23.584</v>
      </c>
    </row>
    <row r="32" spans="1:18" x14ac:dyDescent="0.2">
      <c r="A32" s="130">
        <v>37621</v>
      </c>
      <c r="B32" s="125">
        <v>29.484000000000002</v>
      </c>
      <c r="C32" s="125">
        <v>28.097000000000001</v>
      </c>
      <c r="D32" s="125">
        <v>29.161000000000001</v>
      </c>
      <c r="E32" s="125">
        <v>27.371000000000002</v>
      </c>
      <c r="F32" s="125">
        <v>21.669</v>
      </c>
      <c r="H32" s="131">
        <v>-0.21799999999999997</v>
      </c>
      <c r="I32" s="131">
        <v>-0.21799999999999997</v>
      </c>
      <c r="J32" s="131">
        <v>1.7169999999999987</v>
      </c>
      <c r="K32" s="131">
        <v>4.0599999999999996</v>
      </c>
      <c r="L32" s="131">
        <v>0</v>
      </c>
      <c r="N32" s="125">
        <v>29.702000000000002</v>
      </c>
      <c r="O32" s="125">
        <v>28.315000000000001</v>
      </c>
      <c r="P32" s="125">
        <v>27.444000000000003</v>
      </c>
      <c r="Q32" s="125">
        <v>23.311</v>
      </c>
      <c r="R32" s="125">
        <v>21.669</v>
      </c>
    </row>
    <row r="33" spans="1:18" x14ac:dyDescent="0.2">
      <c r="A33" s="130">
        <v>37652</v>
      </c>
      <c r="B33" s="125">
        <v>28.976000000000003</v>
      </c>
      <c r="C33" s="125">
        <v>27.593</v>
      </c>
      <c r="D33" s="125">
        <v>27.56</v>
      </c>
      <c r="E33" s="125">
        <v>25.79</v>
      </c>
      <c r="F33" s="125">
        <v>23.694000000000003</v>
      </c>
      <c r="H33" s="131">
        <v>0.42000000000000171</v>
      </c>
      <c r="I33" s="131">
        <v>0.35899999999999821</v>
      </c>
      <c r="J33" s="131">
        <v>0.93099999999999739</v>
      </c>
      <c r="K33" s="131">
        <v>1.02</v>
      </c>
      <c r="L33" s="131">
        <v>1.2020000000000017</v>
      </c>
      <c r="N33" s="125">
        <v>28.556000000000001</v>
      </c>
      <c r="O33" s="125">
        <v>27.234000000000002</v>
      </c>
      <c r="P33" s="125">
        <v>26.629000000000001</v>
      </c>
      <c r="Q33" s="125">
        <v>24.77</v>
      </c>
      <c r="R33" s="125">
        <v>22.492000000000001</v>
      </c>
    </row>
    <row r="34" spans="1:18" x14ac:dyDescent="0.2">
      <c r="A34" s="130">
        <v>37680</v>
      </c>
      <c r="B34" s="125">
        <v>27.964000000000002</v>
      </c>
      <c r="C34" s="125">
        <v>27.536000000000001</v>
      </c>
      <c r="D34" s="125">
        <v>25.875</v>
      </c>
      <c r="E34" s="125">
        <v>25.607000000000003</v>
      </c>
      <c r="F34" s="125">
        <v>23.893000000000001</v>
      </c>
      <c r="H34" s="131">
        <v>0.53500000000000003</v>
      </c>
      <c r="I34" s="131">
        <v>0.48199999999999932</v>
      </c>
      <c r="J34" s="131">
        <v>1.2319999999999993</v>
      </c>
      <c r="K34" s="131">
        <v>0.375</v>
      </c>
      <c r="L34" s="131">
        <v>1.1789999999999985</v>
      </c>
      <c r="N34" s="125">
        <v>27.429000000000002</v>
      </c>
      <c r="O34" s="125">
        <v>27.054000000000002</v>
      </c>
      <c r="P34" s="125">
        <v>24.643000000000001</v>
      </c>
      <c r="Q34" s="125">
        <v>25.232000000000003</v>
      </c>
      <c r="R34" s="125">
        <v>22.714000000000002</v>
      </c>
    </row>
    <row r="35" spans="1:18" x14ac:dyDescent="0.2">
      <c r="A35" s="130">
        <v>37711</v>
      </c>
      <c r="B35" s="125">
        <v>25.919</v>
      </c>
      <c r="C35" s="125">
        <v>26.399000000000001</v>
      </c>
      <c r="D35" s="125">
        <v>24.891000000000002</v>
      </c>
      <c r="E35" s="125">
        <v>25.012</v>
      </c>
      <c r="F35" s="125">
        <v>23.153000000000002</v>
      </c>
      <c r="H35" s="131">
        <v>0.87099999999999866</v>
      </c>
      <c r="I35" s="131">
        <v>0.75</v>
      </c>
      <c r="J35" s="131">
        <v>1.2620000000000005</v>
      </c>
      <c r="K35" s="131">
        <v>0.1769999999999996</v>
      </c>
      <c r="L35" s="131">
        <v>1.2010000000000005</v>
      </c>
      <c r="N35" s="125">
        <v>25.048000000000002</v>
      </c>
      <c r="O35" s="125">
        <v>25.649000000000001</v>
      </c>
      <c r="P35" s="125">
        <v>23.629000000000001</v>
      </c>
      <c r="Q35" s="125">
        <v>24.835000000000001</v>
      </c>
      <c r="R35" s="125">
        <v>21.952000000000002</v>
      </c>
    </row>
    <row r="36" spans="1:18" x14ac:dyDescent="0.2">
      <c r="A36" s="130">
        <v>37741</v>
      </c>
      <c r="B36" s="125">
        <v>22.733000000000001</v>
      </c>
      <c r="C36" s="125">
        <v>24.883000000000003</v>
      </c>
      <c r="D36" s="125">
        <v>24.516999999999999</v>
      </c>
      <c r="E36" s="125">
        <v>24.9</v>
      </c>
      <c r="F36" s="125">
        <v>22.766999999999999</v>
      </c>
      <c r="H36" s="131">
        <v>1.1660000000000004</v>
      </c>
      <c r="I36" s="131">
        <v>1.1660000000000004</v>
      </c>
      <c r="J36" s="131">
        <v>1.2169999999999987</v>
      </c>
      <c r="K36" s="131">
        <v>0.48299999999999699</v>
      </c>
      <c r="L36" s="131">
        <v>1.166999999999998</v>
      </c>
      <c r="N36" s="125">
        <v>21.567</v>
      </c>
      <c r="O36" s="125">
        <v>23.717000000000002</v>
      </c>
      <c r="P36" s="125">
        <v>23.3</v>
      </c>
      <c r="Q36" s="125">
        <v>24.417000000000002</v>
      </c>
      <c r="R36" s="125">
        <v>21.6</v>
      </c>
    </row>
    <row r="37" spans="1:18" x14ac:dyDescent="0.2">
      <c r="A37" s="130">
        <v>37772</v>
      </c>
      <c r="B37" s="125">
        <v>12.282</v>
      </c>
      <c r="C37" s="125">
        <v>15.403</v>
      </c>
      <c r="D37" s="125">
        <v>25.347000000000001</v>
      </c>
      <c r="E37" s="125">
        <v>24.593</v>
      </c>
      <c r="F37" s="125">
        <v>22.613</v>
      </c>
      <c r="H37" s="131">
        <v>0.53999999999999915</v>
      </c>
      <c r="I37" s="131">
        <v>0.53999999999999915</v>
      </c>
      <c r="J37" s="131">
        <v>1.2620000000000005</v>
      </c>
      <c r="K37" s="131">
        <v>0.41999999999999815</v>
      </c>
      <c r="L37" s="131">
        <v>1.2019999999999982</v>
      </c>
      <c r="N37" s="125">
        <v>11.742000000000001</v>
      </c>
      <c r="O37" s="125">
        <v>14.863000000000001</v>
      </c>
      <c r="P37" s="125">
        <v>24.085000000000001</v>
      </c>
      <c r="Q37" s="125">
        <v>24.173000000000002</v>
      </c>
      <c r="R37" s="125">
        <v>21.411000000000001</v>
      </c>
    </row>
    <row r="38" spans="1:18" x14ac:dyDescent="0.2">
      <c r="A38" s="130">
        <v>37802</v>
      </c>
      <c r="B38" s="125">
        <v>15.292000000000002</v>
      </c>
      <c r="C38" s="125">
        <v>19.771000000000001</v>
      </c>
      <c r="D38" s="125">
        <v>26.75</v>
      </c>
      <c r="E38" s="125">
        <v>25.438000000000002</v>
      </c>
      <c r="F38" s="125">
        <v>23.458000000000002</v>
      </c>
      <c r="H38" s="131">
        <v>1.2090000000000014</v>
      </c>
      <c r="I38" s="131">
        <v>1.8329999999999984</v>
      </c>
      <c r="J38" s="131">
        <v>1.2709999999999972</v>
      </c>
      <c r="K38" s="131">
        <v>0.41700000000000159</v>
      </c>
      <c r="L38" s="131">
        <v>1.208000000000002</v>
      </c>
      <c r="N38" s="125">
        <v>14.083</v>
      </c>
      <c r="O38" s="125">
        <v>17.938000000000002</v>
      </c>
      <c r="P38" s="125">
        <v>25.479000000000003</v>
      </c>
      <c r="Q38" s="125">
        <v>25.021000000000001</v>
      </c>
      <c r="R38" s="125">
        <v>22.25</v>
      </c>
    </row>
    <row r="39" spans="1:18" x14ac:dyDescent="0.2">
      <c r="A39" s="130">
        <v>37833</v>
      </c>
      <c r="B39" s="125">
        <v>36</v>
      </c>
      <c r="C39" s="125">
        <v>37.556000000000004</v>
      </c>
      <c r="D39" s="125">
        <v>29.593</v>
      </c>
      <c r="E39" s="125">
        <v>27.871000000000002</v>
      </c>
      <c r="F39" s="125">
        <v>27.934999999999999</v>
      </c>
      <c r="H39" s="131">
        <v>0.53999999999999915</v>
      </c>
      <c r="I39" s="131">
        <v>0.54000000000000625</v>
      </c>
      <c r="J39" s="131">
        <v>-1.713000000000001</v>
      </c>
      <c r="K39" s="131">
        <v>0.23799999999999955</v>
      </c>
      <c r="L39" s="131">
        <v>1.200999999999997</v>
      </c>
      <c r="N39" s="125">
        <v>35.46</v>
      </c>
      <c r="O39" s="125">
        <v>37.015999999999998</v>
      </c>
      <c r="P39" s="125">
        <v>31.306000000000001</v>
      </c>
      <c r="Q39" s="125">
        <v>27.633000000000003</v>
      </c>
      <c r="R39" s="125">
        <v>26.734000000000002</v>
      </c>
    </row>
    <row r="40" spans="1:18" x14ac:dyDescent="0.2">
      <c r="A40" s="130">
        <v>37864</v>
      </c>
      <c r="B40" s="125">
        <v>38.032000000000004</v>
      </c>
      <c r="C40" s="125">
        <v>39.632000000000005</v>
      </c>
      <c r="D40" s="125">
        <v>29.52</v>
      </c>
      <c r="E40" s="125">
        <v>31.77</v>
      </c>
      <c r="F40" s="125">
        <v>31.653000000000002</v>
      </c>
      <c r="H40" s="131">
        <v>0.53999999999999915</v>
      </c>
      <c r="I40" s="131">
        <v>0.54000000000000625</v>
      </c>
      <c r="J40" s="131">
        <v>2.585</v>
      </c>
      <c r="K40" s="131">
        <v>0.35899999999999821</v>
      </c>
      <c r="L40" s="131">
        <v>1.2010000000000005</v>
      </c>
      <c r="N40" s="125">
        <v>37.492000000000004</v>
      </c>
      <c r="O40" s="125">
        <v>39.091999999999999</v>
      </c>
      <c r="P40" s="125">
        <v>26.934999999999999</v>
      </c>
      <c r="Q40" s="125">
        <v>31.411000000000001</v>
      </c>
      <c r="R40" s="125">
        <v>30.452000000000002</v>
      </c>
    </row>
    <row r="41" spans="1:18" x14ac:dyDescent="0.2">
      <c r="A41" s="130">
        <v>37894</v>
      </c>
      <c r="B41" s="125">
        <v>32.438000000000002</v>
      </c>
      <c r="C41" s="125">
        <v>33.896000000000001</v>
      </c>
      <c r="D41" s="125">
        <v>28.583000000000002</v>
      </c>
      <c r="E41" s="125">
        <v>30.229000000000003</v>
      </c>
      <c r="F41" s="125">
        <v>30</v>
      </c>
      <c r="H41" s="131">
        <v>0.54200000000000159</v>
      </c>
      <c r="I41" s="131">
        <v>0.54200000000000159</v>
      </c>
      <c r="J41" s="131">
        <v>1.27</v>
      </c>
      <c r="K41" s="131">
        <v>0.35400000000000276</v>
      </c>
      <c r="L41" s="131">
        <v>1.2079999999999984</v>
      </c>
      <c r="N41" s="125">
        <v>31.896000000000001</v>
      </c>
      <c r="O41" s="125">
        <v>33.353999999999999</v>
      </c>
      <c r="P41" s="125">
        <v>27.313000000000002</v>
      </c>
      <c r="Q41" s="125">
        <v>29.875</v>
      </c>
      <c r="R41" s="125">
        <v>28.792000000000002</v>
      </c>
    </row>
    <row r="42" spans="1:18" x14ac:dyDescent="0.2">
      <c r="A42" s="130">
        <v>37925</v>
      </c>
      <c r="B42" s="125">
        <v>28.694000000000003</v>
      </c>
      <c r="C42" s="125">
        <v>30.798000000000002</v>
      </c>
      <c r="D42" s="125">
        <v>27.097000000000001</v>
      </c>
      <c r="E42" s="125">
        <v>24.702000000000002</v>
      </c>
      <c r="F42" s="125">
        <v>26.081</v>
      </c>
      <c r="H42" s="131">
        <v>1.6940000000000026</v>
      </c>
      <c r="I42" s="131">
        <v>1.645</v>
      </c>
      <c r="J42" s="131">
        <v>1.21</v>
      </c>
      <c r="K42" s="131">
        <v>-2.4920000000000009</v>
      </c>
      <c r="L42" s="131">
        <v>1.161999999999999</v>
      </c>
      <c r="N42" s="125">
        <v>27</v>
      </c>
      <c r="O42" s="125">
        <v>29.153000000000002</v>
      </c>
      <c r="P42" s="125">
        <v>25.887</v>
      </c>
      <c r="Q42" s="125">
        <v>27.194000000000003</v>
      </c>
      <c r="R42" s="125">
        <v>24.919</v>
      </c>
    </row>
    <row r="43" spans="1:18" x14ac:dyDescent="0.2">
      <c r="A43" s="130">
        <v>37955</v>
      </c>
      <c r="B43" s="125">
        <v>24.274999999999999</v>
      </c>
      <c r="C43" s="125">
        <v>26.574999999999999</v>
      </c>
      <c r="D43" s="125">
        <v>26.074999999999999</v>
      </c>
      <c r="E43" s="125">
        <v>23.63</v>
      </c>
      <c r="F43" s="125">
        <v>22.1</v>
      </c>
      <c r="H43" s="131">
        <v>-7.5000000000002842E-2</v>
      </c>
      <c r="I43" s="131">
        <v>-0.15000000000000213</v>
      </c>
      <c r="J43" s="131">
        <v>1.325</v>
      </c>
      <c r="K43" s="131">
        <v>0.18</v>
      </c>
      <c r="L43" s="131">
        <v>-0.35899999999999821</v>
      </c>
      <c r="N43" s="125">
        <v>24.35</v>
      </c>
      <c r="O43" s="125">
        <v>26.725000000000001</v>
      </c>
      <c r="P43" s="125">
        <v>24.75</v>
      </c>
      <c r="Q43" s="125">
        <v>23.45</v>
      </c>
      <c r="R43" s="125">
        <v>22.459</v>
      </c>
    </row>
    <row r="44" spans="1:18" x14ac:dyDescent="0.2">
      <c r="A44" s="130">
        <v>37986</v>
      </c>
      <c r="B44" s="125">
        <v>30.605</v>
      </c>
      <c r="C44" s="125">
        <v>32.859000000000002</v>
      </c>
      <c r="D44" s="125">
        <v>29.427000000000003</v>
      </c>
      <c r="E44" s="125">
        <v>27.504000000000001</v>
      </c>
      <c r="F44" s="125">
        <v>23.032</v>
      </c>
      <c r="H44" s="131">
        <v>0</v>
      </c>
      <c r="I44" s="131">
        <v>0</v>
      </c>
      <c r="J44" s="131">
        <v>1.262000000000004</v>
      </c>
      <c r="K44" s="131">
        <v>3.2050000000000001</v>
      </c>
      <c r="L44" s="131">
        <v>1.2010000000000005</v>
      </c>
      <c r="N44" s="125">
        <v>30.605</v>
      </c>
      <c r="O44" s="125">
        <v>32.859000000000002</v>
      </c>
      <c r="P44" s="125">
        <v>28.164999999999999</v>
      </c>
      <c r="Q44" s="125">
        <v>24.298999999999999</v>
      </c>
      <c r="R44" s="125">
        <v>21.831</v>
      </c>
    </row>
    <row r="45" spans="1:18" x14ac:dyDescent="0.2">
      <c r="A45" s="130">
        <v>38017</v>
      </c>
      <c r="B45" s="125">
        <v>28.282</v>
      </c>
      <c r="C45" s="125">
        <v>27.483000000000001</v>
      </c>
      <c r="D45" s="125">
        <v>27.193000000000001</v>
      </c>
      <c r="E45" s="125">
        <v>26.264000000000003</v>
      </c>
      <c r="F45" s="125">
        <v>24.211000000000002</v>
      </c>
      <c r="H45" s="131">
        <v>0.46299999999999741</v>
      </c>
      <c r="I45" s="131">
        <v>0.41399999999999793</v>
      </c>
      <c r="J45" s="131">
        <v>0.93100000000000094</v>
      </c>
      <c r="K45" s="131">
        <v>1.02</v>
      </c>
      <c r="L45" s="131">
        <v>1.2020000000000017</v>
      </c>
      <c r="N45" s="125">
        <v>27.819000000000003</v>
      </c>
      <c r="O45" s="125">
        <v>27.069000000000003</v>
      </c>
      <c r="P45" s="125">
        <v>26.262</v>
      </c>
      <c r="Q45" s="125">
        <v>25.244</v>
      </c>
      <c r="R45" s="125">
        <v>23.009</v>
      </c>
    </row>
    <row r="46" spans="1:18" x14ac:dyDescent="0.2">
      <c r="A46" s="130">
        <v>38046</v>
      </c>
      <c r="B46" s="125">
        <v>27.407</v>
      </c>
      <c r="C46" s="125">
        <v>27.338000000000001</v>
      </c>
      <c r="D46" s="125">
        <v>25.712</v>
      </c>
      <c r="E46" s="125">
        <v>25.87</v>
      </c>
      <c r="F46" s="125">
        <v>24.277000000000001</v>
      </c>
      <c r="H46" s="131">
        <v>0.56999999999999995</v>
      </c>
      <c r="I46" s="131">
        <v>0.51800000000000068</v>
      </c>
      <c r="J46" s="131">
        <v>1.28</v>
      </c>
      <c r="K46" s="131">
        <v>0.3490000000000002</v>
      </c>
      <c r="L46" s="131">
        <v>1.2150000000000001</v>
      </c>
      <c r="N46" s="125">
        <v>26.837</v>
      </c>
      <c r="O46" s="125">
        <v>26.82</v>
      </c>
      <c r="P46" s="125">
        <v>24.432000000000002</v>
      </c>
      <c r="Q46" s="125">
        <v>25.521000000000001</v>
      </c>
      <c r="R46" s="125">
        <v>23.062000000000001</v>
      </c>
    </row>
    <row r="47" spans="1:18" x14ac:dyDescent="0.2">
      <c r="A47" s="130">
        <v>38077</v>
      </c>
      <c r="B47" s="125">
        <v>25.981000000000002</v>
      </c>
      <c r="C47" s="125">
        <v>26.687000000000001</v>
      </c>
      <c r="D47" s="125">
        <v>25.413</v>
      </c>
      <c r="E47" s="125">
        <v>25.748000000000001</v>
      </c>
      <c r="F47" s="125">
        <v>23.946000000000002</v>
      </c>
      <c r="H47" s="131">
        <v>0.80700000000000216</v>
      </c>
      <c r="I47" s="131">
        <v>0.72700000000000031</v>
      </c>
      <c r="J47" s="131">
        <v>1.21</v>
      </c>
      <c r="K47" s="131">
        <v>0.24200000000000088</v>
      </c>
      <c r="L47" s="131">
        <v>1.1610000000000014</v>
      </c>
      <c r="N47" s="125">
        <v>25.173999999999999</v>
      </c>
      <c r="O47" s="125">
        <v>25.96</v>
      </c>
      <c r="P47" s="125">
        <v>24.202999999999999</v>
      </c>
      <c r="Q47" s="125">
        <v>25.506</v>
      </c>
      <c r="R47" s="125">
        <v>22.785</v>
      </c>
    </row>
    <row r="48" spans="1:18" x14ac:dyDescent="0.2">
      <c r="A48" s="130">
        <v>38107</v>
      </c>
      <c r="B48" s="125">
        <v>23.425000000000001</v>
      </c>
      <c r="C48" s="125">
        <v>25.456</v>
      </c>
      <c r="D48" s="125">
        <v>24.98</v>
      </c>
      <c r="E48" s="125">
        <v>25.546000000000003</v>
      </c>
      <c r="F48" s="125">
        <v>23.497</v>
      </c>
      <c r="H48" s="131">
        <v>1.0779999999999994</v>
      </c>
      <c r="I48" s="131">
        <v>1.0669999999999966</v>
      </c>
      <c r="J48" s="131">
        <v>1.2169999999999987</v>
      </c>
      <c r="K48" s="131">
        <v>0.48300000000000054</v>
      </c>
      <c r="L48" s="131">
        <v>1.1670000000000016</v>
      </c>
      <c r="N48" s="125">
        <v>22.347000000000001</v>
      </c>
      <c r="O48" s="125">
        <v>24.389000000000003</v>
      </c>
      <c r="P48" s="125">
        <v>23.763000000000002</v>
      </c>
      <c r="Q48" s="125">
        <v>25.063000000000002</v>
      </c>
      <c r="R48" s="125">
        <v>22.33</v>
      </c>
    </row>
    <row r="49" spans="1:18" x14ac:dyDescent="0.2">
      <c r="A49" s="130">
        <v>38138</v>
      </c>
      <c r="B49" s="125">
        <v>14.513</v>
      </c>
      <c r="C49" s="125">
        <v>17.367000000000001</v>
      </c>
      <c r="D49" s="125">
        <v>25.507000000000001</v>
      </c>
      <c r="E49" s="125">
        <v>25.074000000000002</v>
      </c>
      <c r="F49" s="125">
        <v>23.197000000000003</v>
      </c>
      <c r="H49" s="131">
        <v>0.5730000000000004</v>
      </c>
      <c r="I49" s="131">
        <v>0.57900000000000063</v>
      </c>
      <c r="J49" s="131">
        <v>1.3140000000000001</v>
      </c>
      <c r="K49" s="131">
        <v>0.40399999999999991</v>
      </c>
      <c r="L49" s="131">
        <v>1.2420000000000044</v>
      </c>
      <c r="N49" s="125">
        <v>13.94</v>
      </c>
      <c r="O49" s="125">
        <v>16.788</v>
      </c>
      <c r="P49" s="125">
        <v>24.193000000000001</v>
      </c>
      <c r="Q49" s="125">
        <v>24.67</v>
      </c>
      <c r="R49" s="125">
        <v>21.954999999999998</v>
      </c>
    </row>
    <row r="50" spans="1:18" x14ac:dyDescent="0.2">
      <c r="A50" s="130">
        <v>38168</v>
      </c>
      <c r="B50" s="125">
        <v>17.684000000000001</v>
      </c>
      <c r="C50" s="125">
        <v>21.494</v>
      </c>
      <c r="D50" s="125">
        <v>26.993000000000002</v>
      </c>
      <c r="E50" s="125">
        <v>26.138000000000002</v>
      </c>
      <c r="F50" s="125">
        <v>24.246000000000002</v>
      </c>
      <c r="H50" s="131">
        <v>1.0760000000000005</v>
      </c>
      <c r="I50" s="131">
        <v>1.51</v>
      </c>
      <c r="J50" s="131">
        <v>1.2170000000000023</v>
      </c>
      <c r="K50" s="131">
        <v>0.43300000000000338</v>
      </c>
      <c r="L50" s="131">
        <v>1.1670000000000016</v>
      </c>
      <c r="N50" s="125">
        <v>16.608000000000001</v>
      </c>
      <c r="O50" s="125">
        <v>19.984000000000002</v>
      </c>
      <c r="P50" s="125">
        <v>25.776</v>
      </c>
      <c r="Q50" s="125">
        <v>25.704999999999998</v>
      </c>
      <c r="R50" s="125">
        <v>23.079000000000001</v>
      </c>
    </row>
    <row r="51" spans="1:18" x14ac:dyDescent="0.2">
      <c r="A51" s="130">
        <v>38199</v>
      </c>
      <c r="B51" s="125">
        <v>34.233000000000004</v>
      </c>
      <c r="C51" s="125">
        <v>35.786000000000001</v>
      </c>
      <c r="D51" s="125">
        <v>28.507000000000001</v>
      </c>
      <c r="E51" s="125">
        <v>27.481000000000002</v>
      </c>
      <c r="F51" s="125">
        <v>27.304000000000002</v>
      </c>
      <c r="H51" s="131">
        <v>0.55400000000000205</v>
      </c>
      <c r="I51" s="131">
        <v>0.56900000000000261</v>
      </c>
      <c r="J51" s="131">
        <v>-1.7129999999999974</v>
      </c>
      <c r="K51" s="131">
        <v>0.23799999999999955</v>
      </c>
      <c r="L51" s="131">
        <v>1.2020000000000017</v>
      </c>
      <c r="N51" s="125">
        <v>33.679000000000002</v>
      </c>
      <c r="O51" s="125">
        <v>35.216999999999999</v>
      </c>
      <c r="P51" s="125">
        <v>30.22</v>
      </c>
      <c r="Q51" s="125">
        <v>27.243000000000002</v>
      </c>
      <c r="R51" s="125">
        <v>26.102</v>
      </c>
    </row>
    <row r="52" spans="1:18" x14ac:dyDescent="0.2">
      <c r="A52" s="130">
        <v>38230</v>
      </c>
      <c r="B52" s="125">
        <v>35.89</v>
      </c>
      <c r="C52" s="125">
        <v>37.466000000000001</v>
      </c>
      <c r="D52" s="125">
        <v>29.177000000000003</v>
      </c>
      <c r="E52" s="125">
        <v>30.579000000000001</v>
      </c>
      <c r="F52" s="125">
        <v>30.223000000000003</v>
      </c>
      <c r="H52" s="131">
        <v>0.56700000000000017</v>
      </c>
      <c r="I52" s="131">
        <v>0.55600000000000449</v>
      </c>
      <c r="J52" s="131">
        <v>2.585</v>
      </c>
      <c r="K52" s="131">
        <v>0.35900000000000176</v>
      </c>
      <c r="L52" s="131">
        <v>1.2020000000000017</v>
      </c>
      <c r="N52" s="125">
        <v>35.323</v>
      </c>
      <c r="O52" s="125">
        <v>36.909999999999997</v>
      </c>
      <c r="P52" s="125">
        <v>26.592000000000002</v>
      </c>
      <c r="Q52" s="125">
        <v>30.22</v>
      </c>
      <c r="R52" s="125">
        <v>29.021000000000001</v>
      </c>
    </row>
    <row r="53" spans="1:18" x14ac:dyDescent="0.2">
      <c r="A53" s="130">
        <v>38260</v>
      </c>
      <c r="B53" s="125">
        <v>31.412000000000003</v>
      </c>
      <c r="C53" s="125">
        <v>32.887999999999998</v>
      </c>
      <c r="D53" s="125">
        <v>28.24</v>
      </c>
      <c r="E53" s="125">
        <v>29.611000000000001</v>
      </c>
      <c r="F53" s="125">
        <v>29.151</v>
      </c>
      <c r="H53" s="131">
        <v>0.56900000000000261</v>
      </c>
      <c r="I53" s="131">
        <v>0.57099999999999795</v>
      </c>
      <c r="J53" s="131">
        <v>1.27</v>
      </c>
      <c r="K53" s="131">
        <v>0.3539999999999992</v>
      </c>
      <c r="L53" s="131">
        <v>1.2079999999999984</v>
      </c>
      <c r="N53" s="125">
        <v>30.843</v>
      </c>
      <c r="O53" s="125">
        <v>32.317</v>
      </c>
      <c r="P53" s="125">
        <v>26.97</v>
      </c>
      <c r="Q53" s="125">
        <v>29.257000000000001</v>
      </c>
      <c r="R53" s="125">
        <v>27.943000000000001</v>
      </c>
    </row>
    <row r="54" spans="1:18" x14ac:dyDescent="0.2">
      <c r="A54" s="130">
        <v>38291</v>
      </c>
      <c r="B54" s="125">
        <v>28.369</v>
      </c>
      <c r="C54" s="125">
        <v>30.474</v>
      </c>
      <c r="D54" s="125">
        <v>26.989000000000001</v>
      </c>
      <c r="E54" s="125">
        <v>24.567</v>
      </c>
      <c r="F54" s="125">
        <v>26.096</v>
      </c>
      <c r="H54" s="131">
        <v>1.546999999999997</v>
      </c>
      <c r="I54" s="131">
        <v>1.4959999999999987</v>
      </c>
      <c r="J54" s="131">
        <v>1.2620000000000005</v>
      </c>
      <c r="K54" s="131">
        <v>-2.6780000000000008</v>
      </c>
      <c r="L54" s="131">
        <v>1.2010000000000005</v>
      </c>
      <c r="N54" s="125">
        <v>26.822000000000003</v>
      </c>
      <c r="O54" s="125">
        <v>28.978000000000002</v>
      </c>
      <c r="P54" s="125">
        <v>25.727</v>
      </c>
      <c r="Q54" s="125">
        <v>27.245000000000001</v>
      </c>
      <c r="R54" s="125">
        <v>24.895</v>
      </c>
    </row>
    <row r="55" spans="1:18" x14ac:dyDescent="0.2">
      <c r="A55" s="130">
        <v>38321</v>
      </c>
      <c r="B55" s="125">
        <v>24.957000000000001</v>
      </c>
      <c r="C55" s="125">
        <v>27.078000000000003</v>
      </c>
      <c r="D55" s="125">
        <v>26.537000000000003</v>
      </c>
      <c r="E55" s="125">
        <v>24.574999999999999</v>
      </c>
      <c r="F55" s="125">
        <v>23.118000000000002</v>
      </c>
      <c r="H55" s="131">
        <v>5.9999999999998721E-2</v>
      </c>
      <c r="I55" s="131">
        <v>2.4000000000000909E-2</v>
      </c>
      <c r="J55" s="131">
        <v>1.2710000000000008</v>
      </c>
      <c r="K55" s="131">
        <v>0.14999999999999858</v>
      </c>
      <c r="L55" s="131">
        <v>-0.33199999999999719</v>
      </c>
      <c r="N55" s="125">
        <v>24.897000000000002</v>
      </c>
      <c r="O55" s="125">
        <v>27.054000000000002</v>
      </c>
      <c r="P55" s="125">
        <v>25.266000000000002</v>
      </c>
      <c r="Q55" s="125">
        <v>24.425000000000001</v>
      </c>
      <c r="R55" s="125">
        <v>23.45</v>
      </c>
    </row>
    <row r="56" spans="1:18" x14ac:dyDescent="0.2">
      <c r="A56" s="130">
        <v>38352</v>
      </c>
      <c r="B56" s="125">
        <v>30.117000000000001</v>
      </c>
      <c r="C56" s="125">
        <v>32.262</v>
      </c>
      <c r="D56" s="125">
        <v>29.168000000000003</v>
      </c>
      <c r="E56" s="125">
        <v>28.008000000000003</v>
      </c>
      <c r="F56" s="125">
        <v>23.708000000000002</v>
      </c>
      <c r="H56" s="131">
        <v>0.12899999999999778</v>
      </c>
      <c r="I56" s="131">
        <v>0.11699999999999733</v>
      </c>
      <c r="J56" s="131">
        <v>1.2620000000000005</v>
      </c>
      <c r="K56" s="131">
        <v>3.2050000000000001</v>
      </c>
      <c r="L56" s="131">
        <v>1.2010000000000005</v>
      </c>
      <c r="N56" s="125">
        <v>29.988000000000003</v>
      </c>
      <c r="O56" s="125">
        <v>32.145000000000003</v>
      </c>
      <c r="P56" s="125">
        <v>27.906000000000002</v>
      </c>
      <c r="Q56" s="125">
        <v>24.803000000000001</v>
      </c>
      <c r="R56" s="125">
        <v>22.507000000000001</v>
      </c>
    </row>
    <row r="57" spans="1:18" x14ac:dyDescent="0.2">
      <c r="A57" s="130"/>
      <c r="H57" s="131"/>
      <c r="I57" s="131"/>
      <c r="J57" s="131"/>
      <c r="K57" s="131"/>
      <c r="L57" s="131"/>
    </row>
    <row r="58" spans="1:18" x14ac:dyDescent="0.2">
      <c r="A58" s="132" t="s">
        <v>83</v>
      </c>
      <c r="B58" s="125">
        <v>6.6282500000000004</v>
      </c>
      <c r="C58" s="125">
        <v>6.52</v>
      </c>
      <c r="D58" s="125">
        <v>6.5232500000000009</v>
      </c>
      <c r="E58" s="125">
        <v>5.5212500000000002</v>
      </c>
      <c r="F58" s="125">
        <v>5.1400833333333331</v>
      </c>
      <c r="H58" s="131">
        <v>1.7666666666666941E-2</v>
      </c>
      <c r="I58" s="131">
        <v>-1.108333333333178E-2</v>
      </c>
      <c r="J58" s="131">
        <v>-1.1166666666666991E-2</v>
      </c>
      <c r="K58" s="131">
        <v>7.9416666666665137E-2</v>
      </c>
      <c r="L58" s="131">
        <v>-4.1250000000000675E-2</v>
      </c>
      <c r="N58" s="125">
        <v>6.6105833333333335</v>
      </c>
      <c r="O58" s="125">
        <v>6.5310833333333322</v>
      </c>
      <c r="P58" s="125">
        <v>6.5344166666666679</v>
      </c>
      <c r="Q58" s="125">
        <v>5.4418333333333342</v>
      </c>
      <c r="R58" s="125">
        <v>5.1813333333333338</v>
      </c>
    </row>
    <row r="59" spans="1:18" x14ac:dyDescent="0.2">
      <c r="A59" s="132" t="s">
        <v>84</v>
      </c>
      <c r="B59" s="125">
        <v>25.481249999999999</v>
      </c>
      <c r="C59" s="125">
        <v>25.971166666666665</v>
      </c>
      <c r="D59" s="125">
        <v>27.452500000000001</v>
      </c>
      <c r="E59" s="125">
        <v>26.478999999999999</v>
      </c>
      <c r="F59" s="125">
        <v>23.81475</v>
      </c>
      <c r="H59" s="131">
        <v>8.6749999999987892E-2</v>
      </c>
      <c r="I59" s="131">
        <v>8.6833333333331097E-2</v>
      </c>
      <c r="J59" s="131">
        <v>0.46099999999999852</v>
      </c>
      <c r="K59" s="131">
        <v>0.88283333333332692</v>
      </c>
      <c r="L59" s="131">
        <v>7.5083333333335389E-2</v>
      </c>
      <c r="N59" s="125">
        <v>25.394500000000004</v>
      </c>
      <c r="O59" s="125">
        <v>25.884333333333334</v>
      </c>
      <c r="P59" s="125">
        <v>26.991500000000002</v>
      </c>
      <c r="Q59" s="125">
        <v>25.596166666666672</v>
      </c>
      <c r="R59" s="125">
        <v>23.739666666666665</v>
      </c>
    </row>
    <row r="60" spans="1:18" x14ac:dyDescent="0.2">
      <c r="A60" s="132" t="s">
        <v>85</v>
      </c>
      <c r="B60" s="125">
        <v>26.93416666666667</v>
      </c>
      <c r="C60" s="125">
        <v>28.575083333333335</v>
      </c>
      <c r="D60" s="125">
        <v>27.102916666666669</v>
      </c>
      <c r="E60" s="125">
        <v>26.420500000000004</v>
      </c>
      <c r="F60" s="125">
        <v>25.03158333333333</v>
      </c>
      <c r="H60" s="131">
        <v>0.66516666666666424</v>
      </c>
      <c r="I60" s="131">
        <v>0.68725000000000236</v>
      </c>
      <c r="J60" s="131">
        <v>1.0928333333333313</v>
      </c>
      <c r="K60" s="131">
        <v>0.39466666666666939</v>
      </c>
      <c r="L60" s="131">
        <v>1.0644166666666592</v>
      </c>
      <c r="N60" s="125">
        <v>26.269000000000005</v>
      </c>
      <c r="O60" s="125">
        <v>27.887833333333333</v>
      </c>
      <c r="P60" s="125">
        <v>26.010083333333338</v>
      </c>
      <c r="Q60" s="125">
        <v>26.025833333333335</v>
      </c>
      <c r="R60" s="125">
        <v>23.967166666666671</v>
      </c>
    </row>
    <row r="61" spans="1:18" x14ac:dyDescent="0.2">
      <c r="A61" s="132" t="s">
        <v>86</v>
      </c>
      <c r="B61" s="125">
        <v>26.855833333333337</v>
      </c>
      <c r="C61" s="125">
        <v>28.481583333333337</v>
      </c>
      <c r="D61" s="125">
        <v>27.034666666666666</v>
      </c>
      <c r="E61" s="125">
        <v>26.621749999999995</v>
      </c>
      <c r="F61" s="125">
        <v>25.247833333333336</v>
      </c>
      <c r="H61" s="131">
        <v>0.66608333333333292</v>
      </c>
      <c r="I61" s="131">
        <v>0.6790000000000056</v>
      </c>
      <c r="J61" s="131">
        <v>1.0921666666666674</v>
      </c>
      <c r="K61" s="131">
        <v>0.37991666666666291</v>
      </c>
      <c r="L61" s="131">
        <v>1.0696666666666665</v>
      </c>
      <c r="N61" s="125">
        <v>26.189750000000004</v>
      </c>
      <c r="O61" s="125">
        <v>27.802583333333331</v>
      </c>
      <c r="P61" s="125">
        <v>25.942499999999999</v>
      </c>
      <c r="Q61" s="125">
        <v>26.241833333333332</v>
      </c>
      <c r="R61" s="125">
        <v>24.178166666666669</v>
      </c>
    </row>
    <row r="62" spans="1:18" x14ac:dyDescent="0.2">
      <c r="A62" s="132" t="s">
        <v>87</v>
      </c>
      <c r="B62" s="125">
        <v>27.243583333333333</v>
      </c>
      <c r="C62" s="125">
        <v>28.834333333333333</v>
      </c>
      <c r="D62" s="125">
        <v>27.362833333333331</v>
      </c>
      <c r="E62" s="125">
        <v>26.814916666666665</v>
      </c>
      <c r="F62" s="125">
        <v>25.445333333333334</v>
      </c>
      <c r="H62" s="131">
        <v>0.67766666666666708</v>
      </c>
      <c r="I62" s="131">
        <v>0.68100000000000094</v>
      </c>
      <c r="J62" s="131">
        <v>1.07375</v>
      </c>
      <c r="K62" s="131">
        <v>0.38041666666666529</v>
      </c>
      <c r="L62" s="131">
        <v>1.0687500000000001</v>
      </c>
      <c r="N62" s="125">
        <v>26.565916666666666</v>
      </c>
      <c r="O62" s="125">
        <v>28.153333333333332</v>
      </c>
      <c r="P62" s="125">
        <v>26.289083333333334</v>
      </c>
      <c r="Q62" s="125">
        <v>26.4345</v>
      </c>
      <c r="R62" s="125">
        <v>24.376583333333333</v>
      </c>
    </row>
    <row r="63" spans="1:18" x14ac:dyDescent="0.2">
      <c r="A63" s="132" t="s">
        <v>88</v>
      </c>
      <c r="B63" s="125">
        <v>27.564250000000005</v>
      </c>
      <c r="C63" s="125">
        <v>29.148666666666667</v>
      </c>
      <c r="D63" s="125">
        <v>27.664166666666663</v>
      </c>
      <c r="E63" s="125">
        <v>27.002833333333328</v>
      </c>
      <c r="F63" s="125">
        <v>25.624750000000002</v>
      </c>
      <c r="H63" s="131">
        <v>0.69350000000000378</v>
      </c>
      <c r="I63" s="131">
        <v>0.68199999999999861</v>
      </c>
      <c r="J63" s="131">
        <v>1.0783333333333331</v>
      </c>
      <c r="K63" s="131">
        <v>0.38983333333332837</v>
      </c>
      <c r="L63" s="131">
        <v>1.0735833333333318</v>
      </c>
      <c r="N63" s="125">
        <v>26.870750000000001</v>
      </c>
      <c r="O63" s="125">
        <v>28.466666666666669</v>
      </c>
      <c r="P63" s="125">
        <v>26.58583333333333</v>
      </c>
      <c r="Q63" s="125">
        <v>26.613</v>
      </c>
      <c r="R63" s="125">
        <v>24.551166666666671</v>
      </c>
    </row>
    <row r="64" spans="1:18" x14ac:dyDescent="0.2">
      <c r="A64" s="132" t="s">
        <v>89</v>
      </c>
      <c r="B64" s="125">
        <v>27.804333333333336</v>
      </c>
      <c r="C64" s="125">
        <v>29.607583333333334</v>
      </c>
      <c r="D64" s="125">
        <v>27.921499999999998</v>
      </c>
      <c r="E64" s="125">
        <v>27.202750000000005</v>
      </c>
      <c r="F64" s="125">
        <v>25.806333333333338</v>
      </c>
      <c r="H64" s="131">
        <v>0.70591666666667052</v>
      </c>
      <c r="I64" s="131">
        <v>0.68233333333333235</v>
      </c>
      <c r="J64" s="131">
        <v>1.075416666666662</v>
      </c>
      <c r="K64" s="131">
        <v>0.40258333333333596</v>
      </c>
      <c r="L64" s="131">
        <v>1.0703333333333376</v>
      </c>
      <c r="N64" s="125">
        <v>27.098416666666665</v>
      </c>
      <c r="O64" s="125">
        <v>28.925250000000002</v>
      </c>
      <c r="P64" s="125">
        <v>26.846083333333336</v>
      </c>
      <c r="Q64" s="125">
        <v>26.800166666666669</v>
      </c>
      <c r="R64" s="125">
        <v>24.736000000000001</v>
      </c>
    </row>
    <row r="65" spans="1:18" x14ac:dyDescent="0.2">
      <c r="A65" s="132" t="s">
        <v>90</v>
      </c>
      <c r="B65" s="125">
        <v>27.983666666666668</v>
      </c>
      <c r="C65" s="125">
        <v>30.672250000000005</v>
      </c>
      <c r="D65" s="125">
        <v>28.182583333333337</v>
      </c>
      <c r="E65" s="125">
        <v>27.388500000000004</v>
      </c>
      <c r="F65" s="125">
        <v>25.996916666666667</v>
      </c>
      <c r="H65" s="131">
        <v>0.70241666666666802</v>
      </c>
      <c r="I65" s="131">
        <v>0.69000000000000128</v>
      </c>
      <c r="J65" s="131">
        <v>1.0921666666666674</v>
      </c>
      <c r="K65" s="131">
        <v>0.39500000000000668</v>
      </c>
      <c r="L65" s="131">
        <v>1.0617500000000035</v>
      </c>
      <c r="N65" s="125">
        <v>27.28125</v>
      </c>
      <c r="O65" s="125">
        <v>29.982250000000004</v>
      </c>
      <c r="P65" s="125">
        <v>27.09041666666667</v>
      </c>
      <c r="Q65" s="125">
        <v>26.993499999999997</v>
      </c>
      <c r="R65" s="125">
        <v>24.935166666666664</v>
      </c>
    </row>
    <row r="66" spans="1:18" x14ac:dyDescent="0.2">
      <c r="A66" s="132" t="s">
        <v>91</v>
      </c>
      <c r="B66" s="125">
        <v>28.186250000000001</v>
      </c>
      <c r="C66" s="125">
        <v>31.858000000000001</v>
      </c>
      <c r="D66" s="125">
        <v>28.431833333333334</v>
      </c>
      <c r="E66" s="125">
        <v>27.592750000000006</v>
      </c>
      <c r="F66" s="125">
        <v>26.20183333333333</v>
      </c>
      <c r="H66" s="131">
        <v>0.69858333333332823</v>
      </c>
      <c r="I66" s="131">
        <v>0.67033333333333189</v>
      </c>
      <c r="J66" s="131">
        <v>1.0926666666666627</v>
      </c>
      <c r="K66" s="131">
        <v>0.39466666666667294</v>
      </c>
      <c r="L66" s="131">
        <v>1.0661666666666605</v>
      </c>
      <c r="N66" s="125">
        <v>27.487666666666673</v>
      </c>
      <c r="O66" s="125">
        <v>31.187666666666669</v>
      </c>
      <c r="P66" s="125">
        <v>27.339166666666671</v>
      </c>
      <c r="Q66" s="125">
        <v>27.198083333333333</v>
      </c>
      <c r="R66" s="125">
        <v>25.135666666666669</v>
      </c>
    </row>
    <row r="67" spans="1:18" x14ac:dyDescent="0.2">
      <c r="A67" s="132" t="s">
        <v>92</v>
      </c>
      <c r="B67" s="125">
        <v>28.396083333333333</v>
      </c>
      <c r="C67" s="125">
        <v>32.998666666666665</v>
      </c>
      <c r="D67" s="125">
        <v>28.673833333333338</v>
      </c>
      <c r="E67" s="125">
        <v>27.769166666666674</v>
      </c>
      <c r="F67" s="125">
        <v>26.396249999999998</v>
      </c>
      <c r="H67" s="131">
        <v>0.70366666666665978</v>
      </c>
      <c r="I67" s="131">
        <v>0.67325000000000301</v>
      </c>
      <c r="J67" s="131">
        <v>1.0912500000000001</v>
      </c>
      <c r="K67" s="131">
        <v>0.38241666666667129</v>
      </c>
      <c r="L67" s="131">
        <v>1.0685000000000073</v>
      </c>
      <c r="N67" s="125">
        <v>27.692416666666674</v>
      </c>
      <c r="O67" s="125">
        <v>32.325416666666662</v>
      </c>
      <c r="P67" s="125">
        <v>27.582583333333336</v>
      </c>
      <c r="Q67" s="125">
        <v>27.386750000000003</v>
      </c>
      <c r="R67" s="125">
        <v>25.327749999999998</v>
      </c>
    </row>
    <row r="68" spans="1:18" x14ac:dyDescent="0.2">
      <c r="A68" s="130"/>
    </row>
    <row r="69" spans="1:18" x14ac:dyDescent="0.2">
      <c r="A69" s="130"/>
    </row>
    <row r="70" spans="1:18" x14ac:dyDescent="0.2">
      <c r="A70" s="130"/>
    </row>
    <row r="71" spans="1:18" x14ac:dyDescent="0.2">
      <c r="A71" s="130"/>
    </row>
    <row r="72" spans="1:18" x14ac:dyDescent="0.2">
      <c r="A72" s="130"/>
    </row>
    <row r="73" spans="1:18" x14ac:dyDescent="0.2">
      <c r="A73" s="130"/>
    </row>
    <row r="74" spans="1:18" x14ac:dyDescent="0.2">
      <c r="A74" s="130"/>
    </row>
    <row r="75" spans="1:18" x14ac:dyDescent="0.2">
      <c r="A75" s="130"/>
    </row>
    <row r="76" spans="1:18" x14ac:dyDescent="0.2">
      <c r="A76" s="130"/>
    </row>
    <row r="77" spans="1:18" x14ac:dyDescent="0.2">
      <c r="A77" s="130"/>
    </row>
    <row r="78" spans="1:18" x14ac:dyDescent="0.2">
      <c r="A78" s="130"/>
    </row>
    <row r="79" spans="1:18" x14ac:dyDescent="0.2">
      <c r="A79" s="130"/>
    </row>
    <row r="80" spans="1:18" x14ac:dyDescent="0.2">
      <c r="A80" s="130"/>
    </row>
    <row r="81" spans="1:1" x14ac:dyDescent="0.2">
      <c r="A81" s="130"/>
    </row>
    <row r="82" spans="1:1" x14ac:dyDescent="0.2">
      <c r="A82" s="130"/>
    </row>
    <row r="83" spans="1:1" x14ac:dyDescent="0.2">
      <c r="A83" s="130"/>
    </row>
    <row r="84" spans="1:1" x14ac:dyDescent="0.2">
      <c r="A84" s="130"/>
    </row>
    <row r="85" spans="1:1" x14ac:dyDescent="0.2">
      <c r="A85" s="130"/>
    </row>
    <row r="86" spans="1:1" x14ac:dyDescent="0.2">
      <c r="A86" s="130"/>
    </row>
    <row r="87" spans="1:1" x14ac:dyDescent="0.2">
      <c r="A87" s="130"/>
    </row>
    <row r="88" spans="1:1" x14ac:dyDescent="0.2">
      <c r="A88" s="130"/>
    </row>
    <row r="89" spans="1:1" x14ac:dyDescent="0.2">
      <c r="A89" s="130"/>
    </row>
    <row r="90" spans="1:1" x14ac:dyDescent="0.2">
      <c r="A90" s="130"/>
    </row>
    <row r="91" spans="1:1" x14ac:dyDescent="0.2">
      <c r="A91" s="130"/>
    </row>
    <row r="92" spans="1:1" x14ac:dyDescent="0.2">
      <c r="A92" s="130"/>
    </row>
    <row r="93" spans="1:1" x14ac:dyDescent="0.2">
      <c r="A93" s="130"/>
    </row>
    <row r="94" spans="1:1" x14ac:dyDescent="0.2">
      <c r="A94" s="130"/>
    </row>
    <row r="95" spans="1:1" x14ac:dyDescent="0.2">
      <c r="A95" s="130"/>
    </row>
    <row r="96" spans="1:1" x14ac:dyDescent="0.2">
      <c r="A96" s="130"/>
    </row>
    <row r="97" spans="1:1" x14ac:dyDescent="0.2">
      <c r="A97" s="130"/>
    </row>
    <row r="98" spans="1:1" x14ac:dyDescent="0.2">
      <c r="A98" s="130"/>
    </row>
    <row r="99" spans="1:1" x14ac:dyDescent="0.2">
      <c r="A99" s="130"/>
    </row>
    <row r="100" spans="1:1" x14ac:dyDescent="0.2">
      <c r="A100" s="130"/>
    </row>
    <row r="101" spans="1:1" x14ac:dyDescent="0.2">
      <c r="A101" s="130"/>
    </row>
    <row r="102" spans="1:1" x14ac:dyDescent="0.2">
      <c r="A102" s="130"/>
    </row>
    <row r="103" spans="1:1" x14ac:dyDescent="0.2">
      <c r="A103" s="130"/>
    </row>
    <row r="104" spans="1:1" x14ac:dyDescent="0.2">
      <c r="A104" s="130"/>
    </row>
    <row r="105" spans="1:1" x14ac:dyDescent="0.2">
      <c r="A105" s="130"/>
    </row>
    <row r="106" spans="1:1" x14ac:dyDescent="0.2">
      <c r="A106" s="130"/>
    </row>
    <row r="107" spans="1:1" x14ac:dyDescent="0.2">
      <c r="A107" s="130"/>
    </row>
    <row r="108" spans="1:1" x14ac:dyDescent="0.2">
      <c r="A108" s="130"/>
    </row>
    <row r="109" spans="1:1" x14ac:dyDescent="0.2">
      <c r="A109" s="130"/>
    </row>
    <row r="110" spans="1:1" x14ac:dyDescent="0.2">
      <c r="A110" s="130"/>
    </row>
    <row r="111" spans="1:1" x14ac:dyDescent="0.2">
      <c r="A111" s="130"/>
    </row>
    <row r="112" spans="1:1" x14ac:dyDescent="0.2">
      <c r="A112" s="130"/>
    </row>
    <row r="113" spans="1:1" x14ac:dyDescent="0.2">
      <c r="A113" s="130"/>
    </row>
    <row r="114" spans="1:1" x14ac:dyDescent="0.2">
      <c r="A114" s="130"/>
    </row>
    <row r="115" spans="1:1" x14ac:dyDescent="0.2">
      <c r="A115" s="130"/>
    </row>
    <row r="116" spans="1:1" x14ac:dyDescent="0.2">
      <c r="A116" s="130"/>
    </row>
    <row r="117" spans="1:1" x14ac:dyDescent="0.2">
      <c r="A117" s="130"/>
    </row>
    <row r="118" spans="1:1" x14ac:dyDescent="0.2">
      <c r="A118" s="130"/>
    </row>
    <row r="119" spans="1:1" x14ac:dyDescent="0.2">
      <c r="A119" s="130"/>
    </row>
    <row r="120" spans="1:1" x14ac:dyDescent="0.2">
      <c r="A120" s="130"/>
    </row>
    <row r="121" spans="1:1" x14ac:dyDescent="0.2">
      <c r="A121" s="130"/>
    </row>
    <row r="122" spans="1:1" x14ac:dyDescent="0.2">
      <c r="A122" s="130"/>
    </row>
    <row r="123" spans="1:1" x14ac:dyDescent="0.2">
      <c r="A123" s="130"/>
    </row>
    <row r="124" spans="1:1" x14ac:dyDescent="0.2">
      <c r="A124" s="130"/>
    </row>
    <row r="125" spans="1:1" x14ac:dyDescent="0.2">
      <c r="A125" s="130"/>
    </row>
    <row r="126" spans="1:1" x14ac:dyDescent="0.2">
      <c r="A126" s="130"/>
    </row>
    <row r="127" spans="1:1" x14ac:dyDescent="0.2">
      <c r="A127" s="130"/>
    </row>
    <row r="128" spans="1:1" x14ac:dyDescent="0.2">
      <c r="A128" s="130"/>
    </row>
    <row r="129" spans="1:1" x14ac:dyDescent="0.2">
      <c r="A129" s="130"/>
    </row>
    <row r="130" spans="1:1" x14ac:dyDescent="0.2">
      <c r="A130" s="130"/>
    </row>
    <row r="131" spans="1:1" x14ac:dyDescent="0.2">
      <c r="A131" s="130"/>
    </row>
    <row r="132" spans="1:1" x14ac:dyDescent="0.2">
      <c r="A132" s="130"/>
    </row>
    <row r="133" spans="1:1" x14ac:dyDescent="0.2">
      <c r="A133" s="130"/>
    </row>
    <row r="134" spans="1:1" x14ac:dyDescent="0.2">
      <c r="A134" s="130"/>
    </row>
    <row r="135" spans="1:1" x14ac:dyDescent="0.2">
      <c r="A135" s="130"/>
    </row>
    <row r="136" spans="1:1" x14ac:dyDescent="0.2">
      <c r="A136" s="130"/>
    </row>
    <row r="137" spans="1:1" x14ac:dyDescent="0.2">
      <c r="A137" s="130"/>
    </row>
    <row r="138" spans="1:1" x14ac:dyDescent="0.2">
      <c r="A138" s="130"/>
    </row>
    <row r="139" spans="1:1" x14ac:dyDescent="0.2">
      <c r="A139" s="130"/>
    </row>
    <row r="140" spans="1:1" x14ac:dyDescent="0.2">
      <c r="A140" s="130"/>
    </row>
    <row r="141" spans="1:1" x14ac:dyDescent="0.2">
      <c r="A141" s="130"/>
    </row>
    <row r="142" spans="1:1" x14ac:dyDescent="0.2">
      <c r="A142" s="130"/>
    </row>
    <row r="143" spans="1:1" x14ac:dyDescent="0.2">
      <c r="A143" s="130"/>
    </row>
    <row r="144" spans="1:1" x14ac:dyDescent="0.2">
      <c r="A144" s="130"/>
    </row>
    <row r="145" spans="1:1" x14ac:dyDescent="0.2">
      <c r="A145" s="130"/>
    </row>
    <row r="146" spans="1:1" x14ac:dyDescent="0.2">
      <c r="A146" s="130"/>
    </row>
    <row r="147" spans="1:1" x14ac:dyDescent="0.2">
      <c r="A147" s="130"/>
    </row>
    <row r="148" spans="1:1" x14ac:dyDescent="0.2">
      <c r="A148" s="130"/>
    </row>
    <row r="149" spans="1:1" x14ac:dyDescent="0.2">
      <c r="A149" s="130"/>
    </row>
    <row r="150" spans="1:1" x14ac:dyDescent="0.2">
      <c r="A150" s="130"/>
    </row>
    <row r="151" spans="1:1" x14ac:dyDescent="0.2">
      <c r="A151" s="130"/>
    </row>
    <row r="152" spans="1:1" x14ac:dyDescent="0.2">
      <c r="A152" s="130"/>
    </row>
    <row r="153" spans="1:1" x14ac:dyDescent="0.2">
      <c r="A153" s="130"/>
    </row>
    <row r="154" spans="1:1" x14ac:dyDescent="0.2">
      <c r="A154" s="130"/>
    </row>
    <row r="155" spans="1:1" x14ac:dyDescent="0.2">
      <c r="A155" s="130"/>
    </row>
    <row r="156" spans="1:1" x14ac:dyDescent="0.2">
      <c r="A156" s="130"/>
    </row>
    <row r="157" spans="1:1" x14ac:dyDescent="0.2">
      <c r="A157" s="130"/>
    </row>
    <row r="158" spans="1:1" x14ac:dyDescent="0.2">
      <c r="A158" s="130"/>
    </row>
    <row r="159" spans="1:1" x14ac:dyDescent="0.2">
      <c r="A159" s="130"/>
    </row>
    <row r="160" spans="1:1" x14ac:dyDescent="0.2">
      <c r="A160" s="130"/>
    </row>
    <row r="161" spans="1:1" x14ac:dyDescent="0.2">
      <c r="A161" s="130"/>
    </row>
    <row r="162" spans="1:1" x14ac:dyDescent="0.2">
      <c r="A162" s="130"/>
    </row>
    <row r="163" spans="1:1" x14ac:dyDescent="0.2">
      <c r="A163" s="130"/>
    </row>
    <row r="164" spans="1:1" x14ac:dyDescent="0.2">
      <c r="A164" s="130"/>
    </row>
    <row r="165" spans="1:1" x14ac:dyDescent="0.2">
      <c r="A165" s="130"/>
    </row>
    <row r="166" spans="1:1" x14ac:dyDescent="0.2">
      <c r="A166" s="130"/>
    </row>
    <row r="167" spans="1:1" x14ac:dyDescent="0.2">
      <c r="A167" s="130"/>
    </row>
    <row r="168" spans="1:1" x14ac:dyDescent="0.2">
      <c r="A168" s="130"/>
    </row>
    <row r="169" spans="1:1" x14ac:dyDescent="0.2">
      <c r="A169" s="130"/>
    </row>
    <row r="170" spans="1:1" x14ac:dyDescent="0.2">
      <c r="A170" s="130"/>
    </row>
    <row r="171" spans="1:1" x14ac:dyDescent="0.2">
      <c r="A171" s="130"/>
    </row>
    <row r="172" spans="1:1" x14ac:dyDescent="0.2">
      <c r="A172" s="130"/>
    </row>
    <row r="173" spans="1:1" x14ac:dyDescent="0.2">
      <c r="A173" s="130"/>
    </row>
    <row r="174" spans="1:1" x14ac:dyDescent="0.2">
      <c r="A174" s="130"/>
    </row>
    <row r="175" spans="1:1" x14ac:dyDescent="0.2">
      <c r="A175" s="130"/>
    </row>
    <row r="176" spans="1:1" x14ac:dyDescent="0.2">
      <c r="A176" s="130"/>
    </row>
    <row r="177" spans="1:1" x14ac:dyDescent="0.2">
      <c r="A177" s="130"/>
    </row>
    <row r="178" spans="1:1" x14ac:dyDescent="0.2">
      <c r="A178" s="130"/>
    </row>
    <row r="179" spans="1:1" x14ac:dyDescent="0.2">
      <c r="A179" s="130"/>
    </row>
    <row r="180" spans="1:1" x14ac:dyDescent="0.2">
      <c r="A180" s="130"/>
    </row>
    <row r="181" spans="1:1" x14ac:dyDescent="0.2">
      <c r="A181" s="130"/>
    </row>
    <row r="182" spans="1:1" x14ac:dyDescent="0.2">
      <c r="A182" s="130"/>
    </row>
    <row r="183" spans="1:1" x14ac:dyDescent="0.2">
      <c r="A183" s="130"/>
    </row>
    <row r="184" spans="1:1" x14ac:dyDescent="0.2">
      <c r="A184" s="130"/>
    </row>
    <row r="185" spans="1:1" x14ac:dyDescent="0.2">
      <c r="A185" s="130"/>
    </row>
    <row r="186" spans="1:1" x14ac:dyDescent="0.2">
      <c r="A186" s="130"/>
    </row>
    <row r="187" spans="1:1" x14ac:dyDescent="0.2">
      <c r="A187" s="130"/>
    </row>
    <row r="188" spans="1:1" x14ac:dyDescent="0.2">
      <c r="A188" s="130"/>
    </row>
    <row r="189" spans="1:1" x14ac:dyDescent="0.2">
      <c r="A189" s="130"/>
    </row>
    <row r="190" spans="1:1" x14ac:dyDescent="0.2">
      <c r="A190" s="130"/>
    </row>
    <row r="191" spans="1:1" x14ac:dyDescent="0.2">
      <c r="A191" s="130"/>
    </row>
    <row r="192" spans="1:1" x14ac:dyDescent="0.2">
      <c r="A192" s="130"/>
    </row>
    <row r="193" spans="1:1" x14ac:dyDescent="0.2">
      <c r="A193" s="130"/>
    </row>
    <row r="194" spans="1:1" x14ac:dyDescent="0.2">
      <c r="A194" s="130"/>
    </row>
    <row r="195" spans="1:1" x14ac:dyDescent="0.2">
      <c r="A195" s="130"/>
    </row>
    <row r="196" spans="1:1" x14ac:dyDescent="0.2">
      <c r="A196" s="130"/>
    </row>
    <row r="197" spans="1:1" x14ac:dyDescent="0.2">
      <c r="A197" s="130"/>
    </row>
    <row r="198" spans="1:1" x14ac:dyDescent="0.2">
      <c r="A198" s="130"/>
    </row>
    <row r="199" spans="1:1" x14ac:dyDescent="0.2">
      <c r="A199" s="130"/>
    </row>
    <row r="200" spans="1:1" x14ac:dyDescent="0.2">
      <c r="A200" s="130"/>
    </row>
    <row r="201" spans="1:1" x14ac:dyDescent="0.2">
      <c r="A201" s="130"/>
    </row>
    <row r="202" spans="1:1" x14ac:dyDescent="0.2">
      <c r="A202" s="130"/>
    </row>
    <row r="203" spans="1:1" x14ac:dyDescent="0.2">
      <c r="A203" s="130"/>
    </row>
    <row r="204" spans="1:1" x14ac:dyDescent="0.2">
      <c r="A204" s="130"/>
    </row>
    <row r="205" spans="1:1" x14ac:dyDescent="0.2">
      <c r="A205" s="130"/>
    </row>
    <row r="206" spans="1:1" x14ac:dyDescent="0.2">
      <c r="A206" s="130"/>
    </row>
    <row r="207" spans="1:1" x14ac:dyDescent="0.2">
      <c r="A207" s="130"/>
    </row>
    <row r="208" spans="1:1" x14ac:dyDescent="0.2">
      <c r="A208" s="130"/>
    </row>
    <row r="209" spans="1:1" x14ac:dyDescent="0.2">
      <c r="A209" s="130"/>
    </row>
    <row r="210" spans="1:1" x14ac:dyDescent="0.2">
      <c r="A210" s="130"/>
    </row>
    <row r="211" spans="1:1" x14ac:dyDescent="0.2">
      <c r="A211" s="130"/>
    </row>
    <row r="212" spans="1:1" x14ac:dyDescent="0.2">
      <c r="A212" s="130"/>
    </row>
    <row r="213" spans="1:1" x14ac:dyDescent="0.2">
      <c r="A213" s="130"/>
    </row>
    <row r="214" spans="1:1" x14ac:dyDescent="0.2">
      <c r="A214" s="130"/>
    </row>
    <row r="215" spans="1:1" x14ac:dyDescent="0.2">
      <c r="A215" s="130"/>
    </row>
    <row r="216" spans="1:1" x14ac:dyDescent="0.2">
      <c r="A216" s="130"/>
    </row>
    <row r="217" spans="1:1" x14ac:dyDescent="0.2">
      <c r="A217" s="130"/>
    </row>
    <row r="218" spans="1:1" x14ac:dyDescent="0.2">
      <c r="A218" s="130"/>
    </row>
    <row r="219" spans="1:1" x14ac:dyDescent="0.2">
      <c r="A219" s="130"/>
    </row>
    <row r="220" spans="1:1" x14ac:dyDescent="0.2">
      <c r="A220" s="130"/>
    </row>
    <row r="221" spans="1:1" x14ac:dyDescent="0.2">
      <c r="A221" s="130"/>
    </row>
    <row r="222" spans="1:1" x14ac:dyDescent="0.2">
      <c r="A222" s="130"/>
    </row>
    <row r="223" spans="1:1" x14ac:dyDescent="0.2">
      <c r="A223" s="130"/>
    </row>
    <row r="224" spans="1:1" x14ac:dyDescent="0.2">
      <c r="A224" s="130"/>
    </row>
    <row r="225" spans="1:1" x14ac:dyDescent="0.2">
      <c r="A225" s="130"/>
    </row>
    <row r="226" spans="1:1" x14ac:dyDescent="0.2">
      <c r="A226" s="130"/>
    </row>
    <row r="227" spans="1:1" x14ac:dyDescent="0.2">
      <c r="A227" s="130"/>
    </row>
    <row r="228" spans="1:1" x14ac:dyDescent="0.2">
      <c r="A228" s="130"/>
    </row>
    <row r="229" spans="1:1" x14ac:dyDescent="0.2">
      <c r="A229" s="130"/>
    </row>
    <row r="230" spans="1:1" x14ac:dyDescent="0.2">
      <c r="A230" s="130"/>
    </row>
    <row r="231" spans="1:1" x14ac:dyDescent="0.2">
      <c r="A231" s="130"/>
    </row>
    <row r="232" spans="1:1" x14ac:dyDescent="0.2">
      <c r="A232" s="130"/>
    </row>
    <row r="233" spans="1:1" x14ac:dyDescent="0.2">
      <c r="A233" s="130"/>
    </row>
    <row r="234" spans="1:1" x14ac:dyDescent="0.2">
      <c r="A234" s="130"/>
    </row>
    <row r="235" spans="1:1" x14ac:dyDescent="0.2">
      <c r="A235" s="130"/>
    </row>
    <row r="236" spans="1:1" x14ac:dyDescent="0.2">
      <c r="A236" s="130"/>
    </row>
    <row r="237" spans="1:1" x14ac:dyDescent="0.2">
      <c r="A237" s="130"/>
    </row>
    <row r="238" spans="1:1" x14ac:dyDescent="0.2">
      <c r="A238" s="130"/>
    </row>
    <row r="239" spans="1:1" x14ac:dyDescent="0.2">
      <c r="A239" s="130"/>
    </row>
    <row r="240" spans="1:1" x14ac:dyDescent="0.2">
      <c r="A240" s="130"/>
    </row>
    <row r="241" spans="1:1" x14ac:dyDescent="0.2">
      <c r="A241" s="130"/>
    </row>
    <row r="242" spans="1:1" x14ac:dyDescent="0.2">
      <c r="A242" s="130"/>
    </row>
    <row r="243" spans="1:1" x14ac:dyDescent="0.2">
      <c r="A243" s="130"/>
    </row>
    <row r="244" spans="1:1" x14ac:dyDescent="0.2">
      <c r="A244" s="130"/>
    </row>
    <row r="245" spans="1:1" x14ac:dyDescent="0.2">
      <c r="A245" s="130"/>
    </row>
    <row r="246" spans="1:1" x14ac:dyDescent="0.2">
      <c r="A246" s="130"/>
    </row>
    <row r="247" spans="1:1" x14ac:dyDescent="0.2">
      <c r="A247" s="130"/>
    </row>
    <row r="248" spans="1:1" x14ac:dyDescent="0.2">
      <c r="A248" s="130"/>
    </row>
    <row r="249" spans="1:1" x14ac:dyDescent="0.2">
      <c r="A249" s="130"/>
    </row>
    <row r="250" spans="1:1" x14ac:dyDescent="0.2">
      <c r="A250" s="130"/>
    </row>
    <row r="251" spans="1:1" x14ac:dyDescent="0.2">
      <c r="A251" s="130"/>
    </row>
    <row r="252" spans="1:1" x14ac:dyDescent="0.2">
      <c r="A252" s="130"/>
    </row>
    <row r="253" spans="1:1" x14ac:dyDescent="0.2">
      <c r="A253" s="130"/>
    </row>
    <row r="254" spans="1:1" x14ac:dyDescent="0.2">
      <c r="A254" s="130"/>
    </row>
    <row r="255" spans="1:1" x14ac:dyDescent="0.2">
      <c r="A255" s="130"/>
    </row>
    <row r="256" spans="1:1" x14ac:dyDescent="0.2">
      <c r="A256" s="130"/>
    </row>
    <row r="257" spans="1:1" x14ac:dyDescent="0.2">
      <c r="A257" s="130"/>
    </row>
    <row r="258" spans="1:1" x14ac:dyDescent="0.2">
      <c r="A258" s="130"/>
    </row>
    <row r="259" spans="1:1" x14ac:dyDescent="0.2">
      <c r="A259" s="130"/>
    </row>
    <row r="260" spans="1:1" x14ac:dyDescent="0.2">
      <c r="A260" s="130"/>
    </row>
    <row r="261" spans="1:1" x14ac:dyDescent="0.2">
      <c r="A261" s="130"/>
    </row>
    <row r="262" spans="1:1" x14ac:dyDescent="0.2">
      <c r="A262" s="130"/>
    </row>
    <row r="263" spans="1:1" x14ac:dyDescent="0.2">
      <c r="A263" s="130"/>
    </row>
    <row r="264" spans="1:1" x14ac:dyDescent="0.2">
      <c r="A264" s="130"/>
    </row>
    <row r="265" spans="1:1" x14ac:dyDescent="0.2">
      <c r="A265" s="130"/>
    </row>
    <row r="266" spans="1:1" x14ac:dyDescent="0.2">
      <c r="A266" s="130"/>
    </row>
    <row r="267" spans="1:1" x14ac:dyDescent="0.2">
      <c r="A267" s="130"/>
    </row>
    <row r="268" spans="1:1" x14ac:dyDescent="0.2">
      <c r="A268" s="130"/>
    </row>
    <row r="269" spans="1:1" x14ac:dyDescent="0.2">
      <c r="A269" s="130"/>
    </row>
    <row r="270" spans="1:1" x14ac:dyDescent="0.2">
      <c r="A270" s="130"/>
    </row>
    <row r="271" spans="1:1" x14ac:dyDescent="0.2">
      <c r="A271" s="124"/>
    </row>
    <row r="272" spans="1:1" x14ac:dyDescent="0.2">
      <c r="A272" s="124"/>
    </row>
    <row r="273" spans="1:1" x14ac:dyDescent="0.2">
      <c r="A273" s="124"/>
    </row>
    <row r="274" spans="1:1" x14ac:dyDescent="0.2">
      <c r="A274" s="124"/>
    </row>
    <row r="275" spans="1:1" x14ac:dyDescent="0.2">
      <c r="A275" s="124"/>
    </row>
    <row r="276" spans="1:1" x14ac:dyDescent="0.2">
      <c r="A276" s="124"/>
    </row>
    <row r="277" spans="1:1" x14ac:dyDescent="0.2">
      <c r="A277" s="124"/>
    </row>
    <row r="278" spans="1:1" x14ac:dyDescent="0.2">
      <c r="A278" s="124"/>
    </row>
    <row r="279" spans="1:1" x14ac:dyDescent="0.2">
      <c r="A279" s="124"/>
    </row>
    <row r="280" spans="1:1" x14ac:dyDescent="0.2">
      <c r="A280" s="124"/>
    </row>
    <row r="281" spans="1:1" x14ac:dyDescent="0.2">
      <c r="A281" s="124"/>
    </row>
    <row r="282" spans="1:1" x14ac:dyDescent="0.2">
      <c r="A282" s="124"/>
    </row>
    <row r="283" spans="1:1" x14ac:dyDescent="0.2">
      <c r="A283" s="124"/>
    </row>
    <row r="284" spans="1:1" x14ac:dyDescent="0.2">
      <c r="A284" s="124"/>
    </row>
    <row r="285" spans="1:1" x14ac:dyDescent="0.2">
      <c r="A285" s="124"/>
    </row>
    <row r="286" spans="1:1" x14ac:dyDescent="0.2">
      <c r="A286" s="124"/>
    </row>
    <row r="287" spans="1:1" x14ac:dyDescent="0.2">
      <c r="A287" s="124"/>
    </row>
    <row r="288" spans="1:1" x14ac:dyDescent="0.2">
      <c r="A288" s="124"/>
    </row>
    <row r="289" spans="1:1" x14ac:dyDescent="0.2">
      <c r="A289" s="124"/>
    </row>
    <row r="290" spans="1:1" x14ac:dyDescent="0.2">
      <c r="A290" s="124"/>
    </row>
    <row r="291" spans="1:1" x14ac:dyDescent="0.2">
      <c r="A291" s="124"/>
    </row>
    <row r="292" spans="1:1" x14ac:dyDescent="0.2">
      <c r="A292" s="124"/>
    </row>
    <row r="293" spans="1:1" x14ac:dyDescent="0.2">
      <c r="A293" s="124"/>
    </row>
    <row r="294" spans="1:1" x14ac:dyDescent="0.2">
      <c r="A294" s="124"/>
    </row>
    <row r="295" spans="1:1" x14ac:dyDescent="0.2">
      <c r="A295" s="124"/>
    </row>
    <row r="296" spans="1:1" x14ac:dyDescent="0.2">
      <c r="A296" s="124"/>
    </row>
    <row r="297" spans="1:1" x14ac:dyDescent="0.2">
      <c r="A297" s="124"/>
    </row>
    <row r="298" spans="1:1" x14ac:dyDescent="0.2">
      <c r="A298" s="124"/>
    </row>
    <row r="299" spans="1:1" x14ac:dyDescent="0.2">
      <c r="A299" s="124"/>
    </row>
    <row r="300" spans="1:1" x14ac:dyDescent="0.2">
      <c r="A300" s="124"/>
    </row>
    <row r="301" spans="1:1" x14ac:dyDescent="0.2">
      <c r="A301" s="124"/>
    </row>
    <row r="302" spans="1:1" x14ac:dyDescent="0.2">
      <c r="A302" s="124"/>
    </row>
    <row r="303" spans="1:1" x14ac:dyDescent="0.2">
      <c r="A303" s="124"/>
    </row>
    <row r="304" spans="1:1" x14ac:dyDescent="0.2">
      <c r="A304" s="124"/>
    </row>
    <row r="305" spans="1:1" x14ac:dyDescent="0.2">
      <c r="A305" s="124"/>
    </row>
    <row r="306" spans="1:1" x14ac:dyDescent="0.2">
      <c r="A306" s="124"/>
    </row>
    <row r="307" spans="1:1" x14ac:dyDescent="0.2">
      <c r="A307" s="124"/>
    </row>
    <row r="308" spans="1:1" x14ac:dyDescent="0.2">
      <c r="A308" s="124"/>
    </row>
    <row r="309" spans="1:1" x14ac:dyDescent="0.2">
      <c r="A309" s="124"/>
    </row>
    <row r="310" spans="1:1" x14ac:dyDescent="0.2">
      <c r="A310" s="124"/>
    </row>
    <row r="311" spans="1:1" x14ac:dyDescent="0.2">
      <c r="A311" s="124"/>
    </row>
    <row r="312" spans="1:1" x14ac:dyDescent="0.2">
      <c r="A312" s="124"/>
    </row>
    <row r="313" spans="1:1" x14ac:dyDescent="0.2">
      <c r="A313" s="124"/>
    </row>
    <row r="314" spans="1:1" x14ac:dyDescent="0.2">
      <c r="A314" s="124"/>
    </row>
    <row r="315" spans="1:1" x14ac:dyDescent="0.2">
      <c r="A315" s="124"/>
    </row>
    <row r="316" spans="1:1" x14ac:dyDescent="0.2">
      <c r="A316" s="124"/>
    </row>
    <row r="317" spans="1:1" x14ac:dyDescent="0.2">
      <c r="A317" s="124"/>
    </row>
    <row r="318" spans="1:1" x14ac:dyDescent="0.2">
      <c r="A318" s="124"/>
    </row>
    <row r="319" spans="1:1" x14ac:dyDescent="0.2">
      <c r="A319" s="124"/>
    </row>
    <row r="320" spans="1:1" x14ac:dyDescent="0.2">
      <c r="A320" s="124"/>
    </row>
    <row r="321" spans="1:1" x14ac:dyDescent="0.2">
      <c r="A321" s="124"/>
    </row>
    <row r="322" spans="1:1" x14ac:dyDescent="0.2">
      <c r="A322" s="124"/>
    </row>
    <row r="323" spans="1:1" x14ac:dyDescent="0.2">
      <c r="A323" s="124"/>
    </row>
    <row r="324" spans="1:1" x14ac:dyDescent="0.2">
      <c r="A324" s="124"/>
    </row>
    <row r="325" spans="1:1" x14ac:dyDescent="0.2">
      <c r="A325" s="124"/>
    </row>
    <row r="326" spans="1:1" x14ac:dyDescent="0.2">
      <c r="A326" s="124"/>
    </row>
    <row r="327" spans="1:1" x14ac:dyDescent="0.2">
      <c r="A327" s="124"/>
    </row>
    <row r="328" spans="1:1" x14ac:dyDescent="0.2">
      <c r="A328" s="124"/>
    </row>
    <row r="329" spans="1:1" x14ac:dyDescent="0.2">
      <c r="A329" s="124"/>
    </row>
    <row r="330" spans="1:1" x14ac:dyDescent="0.2">
      <c r="A330" s="124"/>
    </row>
    <row r="331" spans="1:1" x14ac:dyDescent="0.2">
      <c r="A331" s="124"/>
    </row>
    <row r="332" spans="1:1" x14ac:dyDescent="0.2">
      <c r="A332" s="124"/>
    </row>
    <row r="333" spans="1:1" x14ac:dyDescent="0.2">
      <c r="A333" s="124"/>
    </row>
    <row r="334" spans="1:1" x14ac:dyDescent="0.2">
      <c r="A334" s="124"/>
    </row>
    <row r="335" spans="1:1" x14ac:dyDescent="0.2">
      <c r="A335" s="124"/>
    </row>
    <row r="336" spans="1:1" x14ac:dyDescent="0.2">
      <c r="A336" s="124"/>
    </row>
    <row r="337" spans="1:1" x14ac:dyDescent="0.2">
      <c r="A337" s="124"/>
    </row>
    <row r="338" spans="1:1" x14ac:dyDescent="0.2">
      <c r="A338" s="124"/>
    </row>
    <row r="339" spans="1:1" x14ac:dyDescent="0.2">
      <c r="A339" s="124"/>
    </row>
    <row r="340" spans="1:1" x14ac:dyDescent="0.2">
      <c r="A340" s="124"/>
    </row>
    <row r="341" spans="1:1" x14ac:dyDescent="0.2">
      <c r="A341" s="124"/>
    </row>
    <row r="342" spans="1:1" x14ac:dyDescent="0.2">
      <c r="A342" s="124"/>
    </row>
    <row r="343" spans="1:1" x14ac:dyDescent="0.2">
      <c r="A343" s="124"/>
    </row>
    <row r="344" spans="1:1" x14ac:dyDescent="0.2">
      <c r="A344" s="124"/>
    </row>
    <row r="345" spans="1:1" x14ac:dyDescent="0.2">
      <c r="A345" s="124"/>
    </row>
    <row r="346" spans="1:1" x14ac:dyDescent="0.2">
      <c r="A346" s="124"/>
    </row>
    <row r="347" spans="1:1" x14ac:dyDescent="0.2">
      <c r="A347" s="124"/>
    </row>
    <row r="348" spans="1:1" x14ac:dyDescent="0.2">
      <c r="A348" s="124"/>
    </row>
    <row r="349" spans="1:1" x14ac:dyDescent="0.2">
      <c r="A349" s="124"/>
    </row>
    <row r="350" spans="1:1" x14ac:dyDescent="0.2">
      <c r="A350" s="124"/>
    </row>
    <row r="351" spans="1:1" x14ac:dyDescent="0.2">
      <c r="A351" s="124"/>
    </row>
    <row r="352" spans="1:1" x14ac:dyDescent="0.2">
      <c r="A352" s="124"/>
    </row>
    <row r="353" spans="1:1" x14ac:dyDescent="0.2">
      <c r="A353" s="124"/>
    </row>
    <row r="354" spans="1:1" x14ac:dyDescent="0.2">
      <c r="A354" s="124"/>
    </row>
    <row r="355" spans="1:1" x14ac:dyDescent="0.2">
      <c r="A355" s="124"/>
    </row>
    <row r="356" spans="1:1" x14ac:dyDescent="0.2">
      <c r="A356" s="124"/>
    </row>
    <row r="357" spans="1:1" x14ac:dyDescent="0.2">
      <c r="A357" s="124"/>
    </row>
    <row r="358" spans="1:1" x14ac:dyDescent="0.2">
      <c r="A358" s="124"/>
    </row>
    <row r="359" spans="1:1" x14ac:dyDescent="0.2">
      <c r="A359" s="124"/>
    </row>
    <row r="360" spans="1:1" x14ac:dyDescent="0.2">
      <c r="A360" s="124"/>
    </row>
    <row r="361" spans="1:1" x14ac:dyDescent="0.2">
      <c r="A361" s="124"/>
    </row>
    <row r="362" spans="1:1" x14ac:dyDescent="0.2">
      <c r="A362" s="124"/>
    </row>
    <row r="363" spans="1:1" x14ac:dyDescent="0.2">
      <c r="A363" s="124"/>
    </row>
    <row r="364" spans="1:1" x14ac:dyDescent="0.2">
      <c r="A364" s="124"/>
    </row>
    <row r="365" spans="1:1" x14ac:dyDescent="0.2">
      <c r="A365" s="124"/>
    </row>
    <row r="366" spans="1:1" x14ac:dyDescent="0.2">
      <c r="A366" s="124"/>
    </row>
    <row r="367" spans="1:1" x14ac:dyDescent="0.2">
      <c r="A367" s="124"/>
    </row>
    <row r="368" spans="1:1" x14ac:dyDescent="0.2">
      <c r="A368" s="124"/>
    </row>
    <row r="369" spans="1:1" x14ac:dyDescent="0.2">
      <c r="A369" s="124"/>
    </row>
    <row r="370" spans="1:1" x14ac:dyDescent="0.2">
      <c r="A370" s="124"/>
    </row>
    <row r="371" spans="1:1" x14ac:dyDescent="0.2">
      <c r="A371" s="124"/>
    </row>
    <row r="372" spans="1:1" x14ac:dyDescent="0.2">
      <c r="A372" s="124"/>
    </row>
    <row r="373" spans="1:1" x14ac:dyDescent="0.2">
      <c r="A373" s="124"/>
    </row>
    <row r="374" spans="1:1" x14ac:dyDescent="0.2">
      <c r="A374" s="124"/>
    </row>
    <row r="375" spans="1:1" x14ac:dyDescent="0.2">
      <c r="A375" s="124"/>
    </row>
    <row r="376" spans="1:1" x14ac:dyDescent="0.2">
      <c r="A376" s="124"/>
    </row>
    <row r="377" spans="1:1" x14ac:dyDescent="0.2">
      <c r="A377" s="124"/>
    </row>
    <row r="378" spans="1:1" x14ac:dyDescent="0.2">
      <c r="A378" s="124"/>
    </row>
    <row r="379" spans="1:1" x14ac:dyDescent="0.2">
      <c r="A379" s="124"/>
    </row>
    <row r="380" spans="1:1" x14ac:dyDescent="0.2">
      <c r="A380" s="124"/>
    </row>
    <row r="381" spans="1:1" x14ac:dyDescent="0.2">
      <c r="A381" s="124"/>
    </row>
    <row r="382" spans="1:1" x14ac:dyDescent="0.2">
      <c r="A382" s="124"/>
    </row>
    <row r="383" spans="1:1" x14ac:dyDescent="0.2">
      <c r="A383" s="124"/>
    </row>
    <row r="384" spans="1:1" x14ac:dyDescent="0.2">
      <c r="A384" s="124"/>
    </row>
    <row r="385" spans="1:1" x14ac:dyDescent="0.2">
      <c r="A385" s="124"/>
    </row>
    <row r="386" spans="1:1" x14ac:dyDescent="0.2">
      <c r="A386" s="124"/>
    </row>
    <row r="387" spans="1:1" x14ac:dyDescent="0.2">
      <c r="A387" s="124"/>
    </row>
    <row r="388" spans="1:1" x14ac:dyDescent="0.2">
      <c r="A388" s="124"/>
    </row>
    <row r="389" spans="1:1" x14ac:dyDescent="0.2">
      <c r="A389" s="124"/>
    </row>
    <row r="390" spans="1:1" x14ac:dyDescent="0.2">
      <c r="A390" s="124"/>
    </row>
    <row r="391" spans="1:1" x14ac:dyDescent="0.2">
      <c r="A391" s="124"/>
    </row>
    <row r="392" spans="1:1" x14ac:dyDescent="0.2">
      <c r="A392" s="124"/>
    </row>
    <row r="393" spans="1:1" x14ac:dyDescent="0.2">
      <c r="A393" s="124"/>
    </row>
    <row r="394" spans="1:1" x14ac:dyDescent="0.2">
      <c r="A394" s="124"/>
    </row>
    <row r="395" spans="1:1" x14ac:dyDescent="0.2">
      <c r="A395" s="124"/>
    </row>
    <row r="396" spans="1:1" x14ac:dyDescent="0.2">
      <c r="A396" s="124"/>
    </row>
    <row r="397" spans="1:1" x14ac:dyDescent="0.2">
      <c r="A397" s="124"/>
    </row>
    <row r="398" spans="1:1" x14ac:dyDescent="0.2">
      <c r="A398" s="124"/>
    </row>
    <row r="399" spans="1:1" x14ac:dyDescent="0.2">
      <c r="A399" s="124"/>
    </row>
    <row r="400" spans="1:1" x14ac:dyDescent="0.2">
      <c r="A400" s="124"/>
    </row>
    <row r="401" spans="1:1" x14ac:dyDescent="0.2">
      <c r="A401" s="124"/>
    </row>
    <row r="402" spans="1:1" x14ac:dyDescent="0.2">
      <c r="A402" s="124"/>
    </row>
    <row r="403" spans="1:1" x14ac:dyDescent="0.2">
      <c r="A403" s="124"/>
    </row>
    <row r="404" spans="1:1" x14ac:dyDescent="0.2">
      <c r="A404" s="124"/>
    </row>
    <row r="405" spans="1:1" x14ac:dyDescent="0.2">
      <c r="A405" s="124"/>
    </row>
    <row r="406" spans="1:1" x14ac:dyDescent="0.2">
      <c r="A406" s="124"/>
    </row>
    <row r="407" spans="1:1" x14ac:dyDescent="0.2">
      <c r="A407" s="124"/>
    </row>
    <row r="408" spans="1:1" x14ac:dyDescent="0.2">
      <c r="A408" s="124"/>
    </row>
    <row r="409" spans="1:1" x14ac:dyDescent="0.2">
      <c r="A409" s="124"/>
    </row>
    <row r="410" spans="1:1" x14ac:dyDescent="0.2">
      <c r="A410" s="124"/>
    </row>
    <row r="411" spans="1:1" x14ac:dyDescent="0.2">
      <c r="A411" s="124"/>
    </row>
    <row r="412" spans="1:1" x14ac:dyDescent="0.2">
      <c r="A412" s="124"/>
    </row>
    <row r="413" spans="1:1" x14ac:dyDescent="0.2">
      <c r="A413" s="124"/>
    </row>
    <row r="414" spans="1:1" x14ac:dyDescent="0.2">
      <c r="A414" s="124"/>
    </row>
    <row r="415" spans="1:1" x14ac:dyDescent="0.2">
      <c r="A415" s="124"/>
    </row>
    <row r="416" spans="1:1" x14ac:dyDescent="0.2">
      <c r="A416" s="124"/>
    </row>
    <row r="417" spans="1:1" x14ac:dyDescent="0.2">
      <c r="A417" s="124"/>
    </row>
    <row r="418" spans="1:1" x14ac:dyDescent="0.2">
      <c r="A418" s="124"/>
    </row>
    <row r="419" spans="1:1" x14ac:dyDescent="0.2">
      <c r="A419" s="124"/>
    </row>
    <row r="420" spans="1:1" x14ac:dyDescent="0.2">
      <c r="A420" s="124"/>
    </row>
    <row r="421" spans="1:1" x14ac:dyDescent="0.2">
      <c r="A421" s="124"/>
    </row>
    <row r="422" spans="1:1" x14ac:dyDescent="0.2">
      <c r="A422" s="124"/>
    </row>
    <row r="423" spans="1:1" x14ac:dyDescent="0.2">
      <c r="A423" s="124"/>
    </row>
    <row r="424" spans="1:1" x14ac:dyDescent="0.2">
      <c r="A424" s="124"/>
    </row>
    <row r="425" spans="1:1" x14ac:dyDescent="0.2">
      <c r="A425" s="124"/>
    </row>
    <row r="426" spans="1:1" x14ac:dyDescent="0.2">
      <c r="A426" s="124"/>
    </row>
    <row r="427" spans="1:1" x14ac:dyDescent="0.2">
      <c r="A427" s="124"/>
    </row>
    <row r="428" spans="1:1" x14ac:dyDescent="0.2">
      <c r="A428" s="124"/>
    </row>
    <row r="429" spans="1:1" x14ac:dyDescent="0.2">
      <c r="A429" s="124"/>
    </row>
    <row r="430" spans="1:1" x14ac:dyDescent="0.2">
      <c r="A430" s="124"/>
    </row>
    <row r="431" spans="1:1" x14ac:dyDescent="0.2">
      <c r="A431" s="124"/>
    </row>
    <row r="432" spans="1:1" x14ac:dyDescent="0.2">
      <c r="A432" s="124"/>
    </row>
    <row r="433" spans="1:1" x14ac:dyDescent="0.2">
      <c r="A433" s="124"/>
    </row>
    <row r="434" spans="1:1" x14ac:dyDescent="0.2">
      <c r="A434" s="124"/>
    </row>
    <row r="435" spans="1:1" x14ac:dyDescent="0.2">
      <c r="A435" s="124"/>
    </row>
    <row r="436" spans="1:1" x14ac:dyDescent="0.2">
      <c r="A436" s="124"/>
    </row>
    <row r="437" spans="1:1" x14ac:dyDescent="0.2">
      <c r="A437" s="124"/>
    </row>
    <row r="438" spans="1:1" x14ac:dyDescent="0.2">
      <c r="A438" s="124"/>
    </row>
    <row r="439" spans="1:1" x14ac:dyDescent="0.2">
      <c r="A439" s="124"/>
    </row>
    <row r="440" spans="1:1" x14ac:dyDescent="0.2">
      <c r="A440" s="124"/>
    </row>
    <row r="441" spans="1:1" x14ac:dyDescent="0.2">
      <c r="A441" s="124"/>
    </row>
    <row r="442" spans="1:1" x14ac:dyDescent="0.2">
      <c r="A442" s="124"/>
    </row>
    <row r="443" spans="1:1" x14ac:dyDescent="0.2">
      <c r="A443" s="124"/>
    </row>
    <row r="444" spans="1:1" x14ac:dyDescent="0.2">
      <c r="A444" s="124"/>
    </row>
    <row r="445" spans="1:1" x14ac:dyDescent="0.2">
      <c r="A445" s="124"/>
    </row>
    <row r="446" spans="1:1" x14ac:dyDescent="0.2">
      <c r="A446" s="124"/>
    </row>
    <row r="447" spans="1:1" x14ac:dyDescent="0.2">
      <c r="A447" s="124"/>
    </row>
    <row r="448" spans="1:1" x14ac:dyDescent="0.2">
      <c r="A448" s="124"/>
    </row>
    <row r="449" spans="1:1" x14ac:dyDescent="0.2">
      <c r="A449" s="124"/>
    </row>
    <row r="450" spans="1:1" x14ac:dyDescent="0.2">
      <c r="A450" s="124"/>
    </row>
    <row r="451" spans="1:1" x14ac:dyDescent="0.2">
      <c r="A451" s="124"/>
    </row>
    <row r="452" spans="1:1" x14ac:dyDescent="0.2">
      <c r="A452" s="124"/>
    </row>
    <row r="453" spans="1:1" x14ac:dyDescent="0.2">
      <c r="A453" s="124"/>
    </row>
    <row r="454" spans="1:1" x14ac:dyDescent="0.2">
      <c r="A454" s="124"/>
    </row>
    <row r="455" spans="1:1" x14ac:dyDescent="0.2">
      <c r="A455" s="124"/>
    </row>
    <row r="456" spans="1:1" x14ac:dyDescent="0.2">
      <c r="A456" s="124"/>
    </row>
    <row r="457" spans="1:1" x14ac:dyDescent="0.2">
      <c r="A457" s="124"/>
    </row>
    <row r="458" spans="1:1" x14ac:dyDescent="0.2">
      <c r="A458" s="124"/>
    </row>
    <row r="459" spans="1:1" x14ac:dyDescent="0.2">
      <c r="A459" s="124"/>
    </row>
    <row r="460" spans="1:1" x14ac:dyDescent="0.2">
      <c r="A460" s="124"/>
    </row>
    <row r="461" spans="1:1" x14ac:dyDescent="0.2">
      <c r="A461" s="124"/>
    </row>
    <row r="462" spans="1:1" x14ac:dyDescent="0.2">
      <c r="A462" s="124"/>
    </row>
    <row r="463" spans="1:1" x14ac:dyDescent="0.2">
      <c r="A463" s="124"/>
    </row>
    <row r="464" spans="1:1" x14ac:dyDescent="0.2">
      <c r="A464" s="124"/>
    </row>
    <row r="465" spans="1:1" x14ac:dyDescent="0.2">
      <c r="A465" s="124"/>
    </row>
    <row r="466" spans="1:1" x14ac:dyDescent="0.2">
      <c r="A466" s="124"/>
    </row>
    <row r="467" spans="1:1" x14ac:dyDescent="0.2">
      <c r="A467" s="124"/>
    </row>
    <row r="468" spans="1:1" x14ac:dyDescent="0.2">
      <c r="A468" s="124"/>
    </row>
    <row r="469" spans="1:1" x14ac:dyDescent="0.2">
      <c r="A469" s="124"/>
    </row>
    <row r="470" spans="1:1" x14ac:dyDescent="0.2">
      <c r="A470" s="124"/>
    </row>
    <row r="471" spans="1:1" x14ac:dyDescent="0.2">
      <c r="A471" s="124"/>
    </row>
    <row r="472" spans="1:1" x14ac:dyDescent="0.2">
      <c r="A472" s="124"/>
    </row>
    <row r="473" spans="1:1" x14ac:dyDescent="0.2">
      <c r="A473" s="124"/>
    </row>
    <row r="474" spans="1:1" x14ac:dyDescent="0.2">
      <c r="A474" s="124"/>
    </row>
    <row r="475" spans="1:1" x14ac:dyDescent="0.2">
      <c r="A475" s="124"/>
    </row>
    <row r="476" spans="1:1" x14ac:dyDescent="0.2">
      <c r="A476" s="124"/>
    </row>
    <row r="477" spans="1:1" x14ac:dyDescent="0.2">
      <c r="A477" s="124"/>
    </row>
    <row r="478" spans="1:1" x14ac:dyDescent="0.2">
      <c r="A478" s="124"/>
    </row>
    <row r="479" spans="1:1" x14ac:dyDescent="0.2">
      <c r="A479" s="124"/>
    </row>
    <row r="480" spans="1:1" x14ac:dyDescent="0.2">
      <c r="A480" s="124"/>
    </row>
    <row r="481" spans="1:1" x14ac:dyDescent="0.2">
      <c r="A481" s="124"/>
    </row>
    <row r="482" spans="1:1" x14ac:dyDescent="0.2">
      <c r="A482" s="124"/>
    </row>
    <row r="483" spans="1:1" x14ac:dyDescent="0.2">
      <c r="A483" s="124"/>
    </row>
    <row r="484" spans="1:1" x14ac:dyDescent="0.2">
      <c r="A484" s="124"/>
    </row>
    <row r="485" spans="1:1" x14ac:dyDescent="0.2">
      <c r="A485" s="124"/>
    </row>
    <row r="486" spans="1:1" x14ac:dyDescent="0.2">
      <c r="A486" s="124"/>
    </row>
    <row r="487" spans="1:1" x14ac:dyDescent="0.2">
      <c r="A487" s="124"/>
    </row>
    <row r="488" spans="1:1" x14ac:dyDescent="0.2">
      <c r="A488" s="124"/>
    </row>
    <row r="489" spans="1:1" x14ac:dyDescent="0.2">
      <c r="A489" s="124"/>
    </row>
    <row r="490" spans="1:1" x14ac:dyDescent="0.2">
      <c r="A490" s="124"/>
    </row>
    <row r="491" spans="1:1" x14ac:dyDescent="0.2">
      <c r="A491" s="124"/>
    </row>
    <row r="492" spans="1:1" x14ac:dyDescent="0.2">
      <c r="A492" s="124"/>
    </row>
    <row r="493" spans="1:1" x14ac:dyDescent="0.2">
      <c r="A493" s="124"/>
    </row>
    <row r="494" spans="1:1" x14ac:dyDescent="0.2">
      <c r="A494" s="124"/>
    </row>
    <row r="495" spans="1:1" x14ac:dyDescent="0.2">
      <c r="A495" s="124"/>
    </row>
    <row r="496" spans="1:1" x14ac:dyDescent="0.2">
      <c r="A496" s="124"/>
    </row>
    <row r="497" spans="1:1" x14ac:dyDescent="0.2">
      <c r="A497" s="124"/>
    </row>
    <row r="498" spans="1:1" x14ac:dyDescent="0.2">
      <c r="A498" s="124"/>
    </row>
    <row r="499" spans="1:1" x14ac:dyDescent="0.2">
      <c r="A499" s="124"/>
    </row>
    <row r="500" spans="1:1" x14ac:dyDescent="0.2">
      <c r="A500" s="124"/>
    </row>
    <row r="501" spans="1:1" x14ac:dyDescent="0.2">
      <c r="A501" s="124"/>
    </row>
    <row r="502" spans="1:1" x14ac:dyDescent="0.2">
      <c r="A502" s="124"/>
    </row>
    <row r="503" spans="1:1" x14ac:dyDescent="0.2">
      <c r="A503" s="124"/>
    </row>
    <row r="504" spans="1:1" x14ac:dyDescent="0.2">
      <c r="A504" s="124"/>
    </row>
    <row r="505" spans="1:1" x14ac:dyDescent="0.2">
      <c r="A505" s="124"/>
    </row>
    <row r="506" spans="1:1" x14ac:dyDescent="0.2">
      <c r="A506" s="124"/>
    </row>
    <row r="507" spans="1:1" x14ac:dyDescent="0.2">
      <c r="A507" s="124"/>
    </row>
    <row r="508" spans="1:1" x14ac:dyDescent="0.2">
      <c r="A508" s="124"/>
    </row>
    <row r="509" spans="1:1" x14ac:dyDescent="0.2">
      <c r="A509" s="124"/>
    </row>
    <row r="510" spans="1:1" x14ac:dyDescent="0.2">
      <c r="A510" s="124"/>
    </row>
    <row r="511" spans="1:1" x14ac:dyDescent="0.2">
      <c r="A511" s="124"/>
    </row>
    <row r="512" spans="1:1" x14ac:dyDescent="0.2">
      <c r="A512" s="124"/>
    </row>
    <row r="513" spans="1:1" x14ac:dyDescent="0.2">
      <c r="A513" s="124"/>
    </row>
    <row r="514" spans="1:1" x14ac:dyDescent="0.2">
      <c r="A514" s="124"/>
    </row>
    <row r="515" spans="1:1" x14ac:dyDescent="0.2">
      <c r="A515" s="124"/>
    </row>
    <row r="516" spans="1:1" x14ac:dyDescent="0.2">
      <c r="A516" s="124"/>
    </row>
    <row r="517" spans="1:1" x14ac:dyDescent="0.2">
      <c r="A517" s="124"/>
    </row>
    <row r="518" spans="1:1" x14ac:dyDescent="0.2">
      <c r="A518" s="124"/>
    </row>
    <row r="519" spans="1:1" x14ac:dyDescent="0.2">
      <c r="A519" s="124"/>
    </row>
    <row r="520" spans="1:1" x14ac:dyDescent="0.2">
      <c r="A520" s="124"/>
    </row>
    <row r="521" spans="1:1" x14ac:dyDescent="0.2">
      <c r="A521" s="124"/>
    </row>
    <row r="522" spans="1:1" x14ac:dyDescent="0.2">
      <c r="A522" s="124"/>
    </row>
    <row r="523" spans="1:1" x14ac:dyDescent="0.2">
      <c r="A523" s="124"/>
    </row>
    <row r="524" spans="1:1" x14ac:dyDescent="0.2">
      <c r="A524" s="124"/>
    </row>
    <row r="525" spans="1:1" x14ac:dyDescent="0.2">
      <c r="A525" s="124"/>
    </row>
    <row r="526" spans="1:1" x14ac:dyDescent="0.2">
      <c r="A526" s="124"/>
    </row>
    <row r="527" spans="1:1" x14ac:dyDescent="0.2">
      <c r="A527" s="124"/>
    </row>
    <row r="528" spans="1:1" x14ac:dyDescent="0.2">
      <c r="A528" s="124"/>
    </row>
    <row r="529" spans="1:1" x14ac:dyDescent="0.2">
      <c r="A529" s="124"/>
    </row>
    <row r="530" spans="1:1" x14ac:dyDescent="0.2">
      <c r="A530" s="124"/>
    </row>
    <row r="531" spans="1:1" x14ac:dyDescent="0.2">
      <c r="A531" s="124"/>
    </row>
    <row r="532" spans="1:1" x14ac:dyDescent="0.2">
      <c r="A532" s="124"/>
    </row>
    <row r="533" spans="1:1" x14ac:dyDescent="0.2">
      <c r="A533" s="124"/>
    </row>
    <row r="534" spans="1:1" x14ac:dyDescent="0.2">
      <c r="A534" s="124"/>
    </row>
    <row r="535" spans="1:1" x14ac:dyDescent="0.2">
      <c r="A535" s="124"/>
    </row>
    <row r="536" spans="1:1" x14ac:dyDescent="0.2">
      <c r="A536" s="124"/>
    </row>
    <row r="537" spans="1:1" x14ac:dyDescent="0.2">
      <c r="A537" s="124"/>
    </row>
    <row r="538" spans="1:1" x14ac:dyDescent="0.2">
      <c r="A538" s="124"/>
    </row>
    <row r="539" spans="1:1" x14ac:dyDescent="0.2">
      <c r="A539" s="124"/>
    </row>
    <row r="540" spans="1:1" x14ac:dyDescent="0.2">
      <c r="A540" s="124"/>
    </row>
    <row r="541" spans="1:1" x14ac:dyDescent="0.2">
      <c r="A541" s="124"/>
    </row>
    <row r="542" spans="1:1" x14ac:dyDescent="0.2">
      <c r="A542" s="124"/>
    </row>
    <row r="543" spans="1:1" x14ac:dyDescent="0.2">
      <c r="A543" s="124"/>
    </row>
    <row r="544" spans="1:1" x14ac:dyDescent="0.2">
      <c r="A544" s="124"/>
    </row>
    <row r="545" spans="1:1" x14ac:dyDescent="0.2">
      <c r="A545" s="124"/>
    </row>
    <row r="546" spans="1:1" x14ac:dyDescent="0.2">
      <c r="A546" s="124"/>
    </row>
    <row r="547" spans="1:1" x14ac:dyDescent="0.2">
      <c r="A547" s="124"/>
    </row>
    <row r="548" spans="1:1" x14ac:dyDescent="0.2">
      <c r="A548" s="124"/>
    </row>
    <row r="549" spans="1:1" x14ac:dyDescent="0.2">
      <c r="A549" s="124"/>
    </row>
    <row r="550" spans="1:1" x14ac:dyDescent="0.2">
      <c r="A550" s="124"/>
    </row>
    <row r="551" spans="1:1" x14ac:dyDescent="0.2">
      <c r="A551" s="124"/>
    </row>
    <row r="552" spans="1:1" x14ac:dyDescent="0.2">
      <c r="A552" s="124"/>
    </row>
    <row r="553" spans="1:1" x14ac:dyDescent="0.2">
      <c r="A553" s="124"/>
    </row>
    <row r="554" spans="1:1" x14ac:dyDescent="0.2">
      <c r="A554" s="124"/>
    </row>
    <row r="555" spans="1:1" x14ac:dyDescent="0.2">
      <c r="A555" s="124"/>
    </row>
    <row r="556" spans="1:1" x14ac:dyDescent="0.2">
      <c r="A556" s="124"/>
    </row>
    <row r="557" spans="1:1" x14ac:dyDescent="0.2">
      <c r="A557" s="124"/>
    </row>
    <row r="558" spans="1:1" x14ac:dyDescent="0.2">
      <c r="A558" s="124"/>
    </row>
    <row r="559" spans="1:1" x14ac:dyDescent="0.2">
      <c r="A559" s="124"/>
    </row>
    <row r="560" spans="1:1" x14ac:dyDescent="0.2">
      <c r="A560" s="124"/>
    </row>
    <row r="561" spans="1:1" x14ac:dyDescent="0.2">
      <c r="A561" s="124"/>
    </row>
    <row r="562" spans="1:1" x14ac:dyDescent="0.2">
      <c r="A562" s="124"/>
    </row>
    <row r="563" spans="1:1" x14ac:dyDescent="0.2">
      <c r="A563" s="124"/>
    </row>
    <row r="564" spans="1:1" x14ac:dyDescent="0.2">
      <c r="A564" s="124"/>
    </row>
    <row r="565" spans="1:1" x14ac:dyDescent="0.2">
      <c r="A565" s="124"/>
    </row>
    <row r="566" spans="1:1" x14ac:dyDescent="0.2">
      <c r="A566" s="124"/>
    </row>
    <row r="567" spans="1:1" x14ac:dyDescent="0.2">
      <c r="A567" s="124"/>
    </row>
    <row r="568" spans="1:1" x14ac:dyDescent="0.2">
      <c r="A568" s="124"/>
    </row>
    <row r="569" spans="1:1" x14ac:dyDescent="0.2">
      <c r="A569" s="124"/>
    </row>
    <row r="570" spans="1:1" x14ac:dyDescent="0.2">
      <c r="A570" s="124"/>
    </row>
    <row r="571" spans="1:1" x14ac:dyDescent="0.2">
      <c r="A571" s="124"/>
    </row>
    <row r="572" spans="1:1" x14ac:dyDescent="0.2">
      <c r="A572" s="124"/>
    </row>
    <row r="573" spans="1:1" x14ac:dyDescent="0.2">
      <c r="A573" s="124"/>
    </row>
    <row r="574" spans="1:1" x14ac:dyDescent="0.2">
      <c r="A574" s="124"/>
    </row>
    <row r="575" spans="1:1" x14ac:dyDescent="0.2">
      <c r="A575" s="124"/>
    </row>
    <row r="576" spans="1:1" x14ac:dyDescent="0.2">
      <c r="A576" s="124"/>
    </row>
    <row r="577" spans="1:1" x14ac:dyDescent="0.2">
      <c r="A577" s="124"/>
    </row>
    <row r="578" spans="1:1" x14ac:dyDescent="0.2">
      <c r="A578" s="124"/>
    </row>
    <row r="579" spans="1:1" x14ac:dyDescent="0.2">
      <c r="A579" s="124"/>
    </row>
    <row r="580" spans="1:1" x14ac:dyDescent="0.2">
      <c r="A580" s="124"/>
    </row>
    <row r="581" spans="1:1" x14ac:dyDescent="0.2">
      <c r="A581" s="124"/>
    </row>
    <row r="582" spans="1:1" x14ac:dyDescent="0.2">
      <c r="A582" s="124"/>
    </row>
    <row r="583" spans="1:1" x14ac:dyDescent="0.2">
      <c r="A583" s="124"/>
    </row>
    <row r="584" spans="1:1" x14ac:dyDescent="0.2">
      <c r="A584" s="124"/>
    </row>
    <row r="585" spans="1:1" x14ac:dyDescent="0.2">
      <c r="A585" s="124"/>
    </row>
    <row r="586" spans="1:1" x14ac:dyDescent="0.2">
      <c r="A586" s="124"/>
    </row>
    <row r="587" spans="1:1" x14ac:dyDescent="0.2">
      <c r="A587" s="124"/>
    </row>
    <row r="588" spans="1:1" x14ac:dyDescent="0.2">
      <c r="A588" s="124"/>
    </row>
    <row r="589" spans="1:1" x14ac:dyDescent="0.2">
      <c r="A589" s="124"/>
    </row>
    <row r="590" spans="1:1" x14ac:dyDescent="0.2">
      <c r="A590" s="124"/>
    </row>
    <row r="591" spans="1:1" x14ac:dyDescent="0.2">
      <c r="A591" s="124"/>
    </row>
    <row r="592" spans="1:1" x14ac:dyDescent="0.2">
      <c r="A592" s="124"/>
    </row>
    <row r="593" spans="1:1" x14ac:dyDescent="0.2">
      <c r="A593" s="124"/>
    </row>
    <row r="594" spans="1:1" x14ac:dyDescent="0.2">
      <c r="A594" s="124"/>
    </row>
    <row r="595" spans="1:1" x14ac:dyDescent="0.2">
      <c r="A595" s="124"/>
    </row>
    <row r="596" spans="1:1" x14ac:dyDescent="0.2">
      <c r="A596" s="124"/>
    </row>
    <row r="597" spans="1:1" x14ac:dyDescent="0.2">
      <c r="A597" s="124"/>
    </row>
    <row r="598" spans="1:1" x14ac:dyDescent="0.2">
      <c r="A598" s="124"/>
    </row>
    <row r="599" spans="1:1" x14ac:dyDescent="0.2">
      <c r="A599" s="124"/>
    </row>
    <row r="600" spans="1:1" x14ac:dyDescent="0.2">
      <c r="A600" s="124"/>
    </row>
    <row r="601" spans="1:1" x14ac:dyDescent="0.2">
      <c r="A601" s="124"/>
    </row>
    <row r="602" spans="1:1" x14ac:dyDescent="0.2">
      <c r="A602" s="124"/>
    </row>
    <row r="603" spans="1:1" x14ac:dyDescent="0.2">
      <c r="A603" s="124"/>
    </row>
    <row r="604" spans="1:1" x14ac:dyDescent="0.2">
      <c r="A604" s="124"/>
    </row>
    <row r="605" spans="1:1" x14ac:dyDescent="0.2">
      <c r="A605" s="124"/>
    </row>
    <row r="606" spans="1:1" x14ac:dyDescent="0.2">
      <c r="A606" s="124"/>
    </row>
    <row r="607" spans="1:1" x14ac:dyDescent="0.2">
      <c r="A607" s="124"/>
    </row>
    <row r="608" spans="1:1" x14ac:dyDescent="0.2">
      <c r="A608" s="124"/>
    </row>
    <row r="609" spans="1:1" x14ac:dyDescent="0.2">
      <c r="A609" s="124"/>
    </row>
    <row r="610" spans="1:1" x14ac:dyDescent="0.2">
      <c r="A610" s="124"/>
    </row>
    <row r="611" spans="1:1" x14ac:dyDescent="0.2">
      <c r="A611" s="124"/>
    </row>
    <row r="612" spans="1:1" x14ac:dyDescent="0.2">
      <c r="A612" s="124"/>
    </row>
    <row r="613" spans="1:1" x14ac:dyDescent="0.2">
      <c r="A613" s="124"/>
    </row>
    <row r="614" spans="1:1" x14ac:dyDescent="0.2">
      <c r="A614" s="124"/>
    </row>
    <row r="615" spans="1:1" x14ac:dyDescent="0.2">
      <c r="A615" s="124"/>
    </row>
    <row r="616" spans="1:1" x14ac:dyDescent="0.2">
      <c r="A616" s="124"/>
    </row>
    <row r="617" spans="1:1" x14ac:dyDescent="0.2">
      <c r="A617" s="124"/>
    </row>
    <row r="618" spans="1:1" x14ac:dyDescent="0.2">
      <c r="A618" s="124"/>
    </row>
    <row r="619" spans="1:1" x14ac:dyDescent="0.2">
      <c r="A619" s="124"/>
    </row>
    <row r="620" spans="1:1" x14ac:dyDescent="0.2">
      <c r="A620" s="124"/>
    </row>
    <row r="621" spans="1:1" x14ac:dyDescent="0.2">
      <c r="A621" s="124"/>
    </row>
    <row r="622" spans="1:1" x14ac:dyDescent="0.2">
      <c r="A622" s="124"/>
    </row>
    <row r="623" spans="1:1" x14ac:dyDescent="0.2">
      <c r="A623" s="124"/>
    </row>
    <row r="624" spans="1:1" x14ac:dyDescent="0.2">
      <c r="A624" s="124"/>
    </row>
    <row r="625" spans="1:1" x14ac:dyDescent="0.2">
      <c r="A625" s="124"/>
    </row>
    <row r="626" spans="1:1" x14ac:dyDescent="0.2">
      <c r="A626" s="124"/>
    </row>
    <row r="627" spans="1:1" x14ac:dyDescent="0.2">
      <c r="A627" s="124"/>
    </row>
    <row r="628" spans="1:1" x14ac:dyDescent="0.2">
      <c r="A628" s="124"/>
    </row>
    <row r="629" spans="1:1" x14ac:dyDescent="0.2">
      <c r="A629" s="124"/>
    </row>
    <row r="630" spans="1:1" x14ac:dyDescent="0.2">
      <c r="A630" s="124"/>
    </row>
    <row r="631" spans="1:1" x14ac:dyDescent="0.2">
      <c r="A631" s="124"/>
    </row>
    <row r="632" spans="1:1" x14ac:dyDescent="0.2">
      <c r="A632" s="124"/>
    </row>
    <row r="633" spans="1:1" x14ac:dyDescent="0.2">
      <c r="A633" s="124"/>
    </row>
    <row r="634" spans="1:1" x14ac:dyDescent="0.2">
      <c r="A634" s="124"/>
    </row>
    <row r="635" spans="1:1" x14ac:dyDescent="0.2">
      <c r="A635" s="124"/>
    </row>
    <row r="636" spans="1:1" x14ac:dyDescent="0.2">
      <c r="A636" s="124"/>
    </row>
    <row r="637" spans="1:1" x14ac:dyDescent="0.2">
      <c r="A637" s="124"/>
    </row>
    <row r="638" spans="1:1" x14ac:dyDescent="0.2">
      <c r="A638" s="124"/>
    </row>
    <row r="639" spans="1:1" x14ac:dyDescent="0.2">
      <c r="A639" s="124"/>
    </row>
    <row r="640" spans="1:1" x14ac:dyDescent="0.2">
      <c r="A640" s="124"/>
    </row>
    <row r="641" spans="1:1" x14ac:dyDescent="0.2">
      <c r="A641" s="124"/>
    </row>
    <row r="642" spans="1:1" x14ac:dyDescent="0.2">
      <c r="A642" s="124"/>
    </row>
    <row r="643" spans="1:1" x14ac:dyDescent="0.2">
      <c r="A643" s="124"/>
    </row>
    <row r="644" spans="1:1" x14ac:dyDescent="0.2">
      <c r="A644" s="124"/>
    </row>
    <row r="645" spans="1:1" x14ac:dyDescent="0.2">
      <c r="A645" s="124"/>
    </row>
    <row r="646" spans="1:1" x14ac:dyDescent="0.2">
      <c r="A646" s="124"/>
    </row>
    <row r="647" spans="1:1" x14ac:dyDescent="0.2">
      <c r="A647" s="124"/>
    </row>
    <row r="648" spans="1:1" x14ac:dyDescent="0.2">
      <c r="A648" s="124"/>
    </row>
    <row r="649" spans="1:1" x14ac:dyDescent="0.2">
      <c r="A649" s="124"/>
    </row>
    <row r="650" spans="1:1" x14ac:dyDescent="0.2">
      <c r="A650" s="124"/>
    </row>
    <row r="651" spans="1:1" x14ac:dyDescent="0.2">
      <c r="A651" s="124"/>
    </row>
    <row r="652" spans="1:1" x14ac:dyDescent="0.2">
      <c r="A652" s="124"/>
    </row>
    <row r="653" spans="1:1" x14ac:dyDescent="0.2">
      <c r="A653" s="124"/>
    </row>
    <row r="654" spans="1:1" x14ac:dyDescent="0.2">
      <c r="A654" s="124"/>
    </row>
    <row r="655" spans="1:1" x14ac:dyDescent="0.2">
      <c r="A655" s="124"/>
    </row>
    <row r="656" spans="1:1" x14ac:dyDescent="0.2">
      <c r="A656" s="124"/>
    </row>
    <row r="657" spans="1:1" x14ac:dyDescent="0.2">
      <c r="A657" s="124"/>
    </row>
    <row r="658" spans="1:1" x14ac:dyDescent="0.2">
      <c r="A658" s="124"/>
    </row>
    <row r="659" spans="1:1" x14ac:dyDescent="0.2">
      <c r="A659" s="124"/>
    </row>
    <row r="660" spans="1:1" x14ac:dyDescent="0.2">
      <c r="A660" s="124"/>
    </row>
    <row r="661" spans="1:1" x14ac:dyDescent="0.2">
      <c r="A661" s="124"/>
    </row>
    <row r="662" spans="1:1" x14ac:dyDescent="0.2">
      <c r="A662" s="124"/>
    </row>
    <row r="663" spans="1:1" x14ac:dyDescent="0.2">
      <c r="A663" s="124"/>
    </row>
    <row r="664" spans="1:1" x14ac:dyDescent="0.2">
      <c r="A664" s="124"/>
    </row>
    <row r="665" spans="1:1" x14ac:dyDescent="0.2">
      <c r="A665" s="124"/>
    </row>
    <row r="666" spans="1:1" x14ac:dyDescent="0.2">
      <c r="A666" s="124"/>
    </row>
    <row r="667" spans="1:1" x14ac:dyDescent="0.2">
      <c r="A667" s="124"/>
    </row>
    <row r="668" spans="1:1" x14ac:dyDescent="0.2">
      <c r="A668" s="124"/>
    </row>
    <row r="669" spans="1:1" x14ac:dyDescent="0.2">
      <c r="A669" s="124"/>
    </row>
    <row r="670" spans="1:1" x14ac:dyDescent="0.2">
      <c r="A670" s="124"/>
    </row>
    <row r="671" spans="1:1" x14ac:dyDescent="0.2">
      <c r="A671" s="124"/>
    </row>
    <row r="672" spans="1:1" x14ac:dyDescent="0.2">
      <c r="A672" s="124"/>
    </row>
    <row r="673" spans="1:1" x14ac:dyDescent="0.2">
      <c r="A673" s="124"/>
    </row>
    <row r="674" spans="1:1" x14ac:dyDescent="0.2">
      <c r="A674" s="124"/>
    </row>
    <row r="675" spans="1:1" x14ac:dyDescent="0.2">
      <c r="A675" s="124"/>
    </row>
    <row r="676" spans="1:1" x14ac:dyDescent="0.2">
      <c r="A676" s="124"/>
    </row>
    <row r="677" spans="1:1" x14ac:dyDescent="0.2">
      <c r="A677" s="124"/>
    </row>
    <row r="678" spans="1:1" x14ac:dyDescent="0.2">
      <c r="A678" s="124"/>
    </row>
    <row r="679" spans="1:1" x14ac:dyDescent="0.2">
      <c r="A679" s="124"/>
    </row>
    <row r="680" spans="1:1" x14ac:dyDescent="0.2">
      <c r="A680" s="124"/>
    </row>
    <row r="681" spans="1:1" x14ac:dyDescent="0.2">
      <c r="A681" s="124"/>
    </row>
    <row r="682" spans="1:1" x14ac:dyDescent="0.2">
      <c r="A682" s="124"/>
    </row>
    <row r="683" spans="1:1" x14ac:dyDescent="0.2">
      <c r="A683" s="124"/>
    </row>
    <row r="684" spans="1:1" x14ac:dyDescent="0.2">
      <c r="A684" s="124"/>
    </row>
    <row r="685" spans="1:1" x14ac:dyDescent="0.2">
      <c r="A685" s="124"/>
    </row>
    <row r="686" spans="1:1" x14ac:dyDescent="0.2">
      <c r="A686" s="124"/>
    </row>
    <row r="687" spans="1:1" x14ac:dyDescent="0.2">
      <c r="A687" s="124"/>
    </row>
    <row r="688" spans="1:1" x14ac:dyDescent="0.2">
      <c r="A688" s="124"/>
    </row>
    <row r="689" spans="1:1" x14ac:dyDescent="0.2">
      <c r="A689" s="124"/>
    </row>
    <row r="690" spans="1:1" x14ac:dyDescent="0.2">
      <c r="A690" s="124"/>
    </row>
    <row r="691" spans="1:1" x14ac:dyDescent="0.2">
      <c r="A691" s="124"/>
    </row>
    <row r="692" spans="1:1" x14ac:dyDescent="0.2">
      <c r="A692" s="124"/>
    </row>
    <row r="693" spans="1:1" x14ac:dyDescent="0.2">
      <c r="A693" s="124"/>
    </row>
    <row r="694" spans="1:1" x14ac:dyDescent="0.2">
      <c r="A694" s="124"/>
    </row>
    <row r="695" spans="1:1" x14ac:dyDescent="0.2">
      <c r="A695" s="124"/>
    </row>
    <row r="696" spans="1:1" x14ac:dyDescent="0.2">
      <c r="A696" s="124"/>
    </row>
    <row r="697" spans="1:1" x14ac:dyDescent="0.2">
      <c r="A697" s="124"/>
    </row>
    <row r="698" spans="1:1" x14ac:dyDescent="0.2">
      <c r="A698" s="124"/>
    </row>
    <row r="699" spans="1:1" x14ac:dyDescent="0.2">
      <c r="A699" s="124"/>
    </row>
    <row r="700" spans="1:1" x14ac:dyDescent="0.2">
      <c r="A700" s="124"/>
    </row>
    <row r="701" spans="1:1" x14ac:dyDescent="0.2">
      <c r="A701" s="124"/>
    </row>
    <row r="702" spans="1:1" x14ac:dyDescent="0.2">
      <c r="A702" s="124"/>
    </row>
    <row r="703" spans="1:1" x14ac:dyDescent="0.2">
      <c r="A703" s="124"/>
    </row>
    <row r="704" spans="1:1" x14ac:dyDescent="0.2">
      <c r="A704" s="124"/>
    </row>
    <row r="705" spans="1:1" x14ac:dyDescent="0.2">
      <c r="A705" s="124"/>
    </row>
    <row r="706" spans="1:1" x14ac:dyDescent="0.2">
      <c r="A706" s="124"/>
    </row>
    <row r="707" spans="1:1" x14ac:dyDescent="0.2">
      <c r="A707" s="124"/>
    </row>
    <row r="708" spans="1:1" x14ac:dyDescent="0.2">
      <c r="A708" s="124"/>
    </row>
    <row r="709" spans="1:1" x14ac:dyDescent="0.2">
      <c r="A709" s="124"/>
    </row>
    <row r="710" spans="1:1" x14ac:dyDescent="0.2">
      <c r="A710" s="124"/>
    </row>
    <row r="711" spans="1:1" x14ac:dyDescent="0.2">
      <c r="A711" s="124"/>
    </row>
    <row r="712" spans="1:1" x14ac:dyDescent="0.2">
      <c r="A712" s="124"/>
    </row>
    <row r="713" spans="1:1" x14ac:dyDescent="0.2">
      <c r="A713" s="124"/>
    </row>
    <row r="714" spans="1:1" x14ac:dyDescent="0.2">
      <c r="A714" s="124"/>
    </row>
    <row r="715" spans="1:1" x14ac:dyDescent="0.2">
      <c r="A715" s="124"/>
    </row>
    <row r="716" spans="1:1" x14ac:dyDescent="0.2">
      <c r="A716" s="124"/>
    </row>
    <row r="717" spans="1:1" x14ac:dyDescent="0.2">
      <c r="A717" s="124"/>
    </row>
    <row r="718" spans="1:1" x14ac:dyDescent="0.2">
      <c r="A718" s="124"/>
    </row>
    <row r="719" spans="1:1" x14ac:dyDescent="0.2">
      <c r="A719" s="124"/>
    </row>
    <row r="720" spans="1:1" x14ac:dyDescent="0.2">
      <c r="A720" s="124"/>
    </row>
    <row r="721" spans="1:1" x14ac:dyDescent="0.2">
      <c r="A721" s="124"/>
    </row>
    <row r="722" spans="1:1" x14ac:dyDescent="0.2">
      <c r="A722" s="124"/>
    </row>
    <row r="723" spans="1:1" x14ac:dyDescent="0.2">
      <c r="A723" s="124"/>
    </row>
    <row r="724" spans="1:1" x14ac:dyDescent="0.2">
      <c r="A724" s="124"/>
    </row>
    <row r="725" spans="1:1" x14ac:dyDescent="0.2">
      <c r="A725" s="124"/>
    </row>
    <row r="726" spans="1:1" x14ac:dyDescent="0.2">
      <c r="A726" s="124"/>
    </row>
    <row r="727" spans="1:1" x14ac:dyDescent="0.2">
      <c r="A727" s="124"/>
    </row>
    <row r="728" spans="1:1" x14ac:dyDescent="0.2">
      <c r="A728" s="124"/>
    </row>
    <row r="729" spans="1:1" x14ac:dyDescent="0.2">
      <c r="A729" s="124"/>
    </row>
    <row r="730" spans="1:1" x14ac:dyDescent="0.2">
      <c r="A730" s="124"/>
    </row>
    <row r="731" spans="1:1" x14ac:dyDescent="0.2">
      <c r="A731" s="124"/>
    </row>
    <row r="732" spans="1:1" x14ac:dyDescent="0.2">
      <c r="A732" s="124"/>
    </row>
    <row r="733" spans="1:1" x14ac:dyDescent="0.2">
      <c r="A733" s="124"/>
    </row>
    <row r="734" spans="1:1" x14ac:dyDescent="0.2">
      <c r="A734" s="124"/>
    </row>
    <row r="735" spans="1:1" x14ac:dyDescent="0.2">
      <c r="A735" s="124"/>
    </row>
    <row r="736" spans="1:1" x14ac:dyDescent="0.2">
      <c r="A736" s="124"/>
    </row>
    <row r="737" spans="1:1" x14ac:dyDescent="0.2">
      <c r="A737" s="124"/>
    </row>
    <row r="738" spans="1:1" x14ac:dyDescent="0.2">
      <c r="A738" s="124"/>
    </row>
    <row r="739" spans="1:1" x14ac:dyDescent="0.2">
      <c r="A739" s="124"/>
    </row>
    <row r="740" spans="1:1" x14ac:dyDescent="0.2">
      <c r="A740" s="124"/>
    </row>
    <row r="741" spans="1:1" x14ac:dyDescent="0.2">
      <c r="A741" s="124"/>
    </row>
    <row r="742" spans="1:1" x14ac:dyDescent="0.2">
      <c r="A742" s="124"/>
    </row>
    <row r="743" spans="1:1" x14ac:dyDescent="0.2">
      <c r="A743" s="124"/>
    </row>
    <row r="744" spans="1:1" x14ac:dyDescent="0.2">
      <c r="A744" s="124"/>
    </row>
    <row r="745" spans="1:1" x14ac:dyDescent="0.2">
      <c r="A745" s="124"/>
    </row>
    <row r="746" spans="1:1" x14ac:dyDescent="0.2">
      <c r="A746" s="124"/>
    </row>
    <row r="747" spans="1:1" x14ac:dyDescent="0.2">
      <c r="A747" s="124"/>
    </row>
    <row r="748" spans="1:1" x14ac:dyDescent="0.2">
      <c r="A748" s="124"/>
    </row>
    <row r="749" spans="1:1" x14ac:dyDescent="0.2">
      <c r="A749" s="124"/>
    </row>
    <row r="750" spans="1:1" x14ac:dyDescent="0.2">
      <c r="A750" s="124"/>
    </row>
    <row r="751" spans="1:1" x14ac:dyDescent="0.2">
      <c r="A751" s="124"/>
    </row>
    <row r="752" spans="1:1" x14ac:dyDescent="0.2">
      <c r="A752" s="124"/>
    </row>
    <row r="753" spans="1:1" x14ac:dyDescent="0.2">
      <c r="A753" s="124"/>
    </row>
    <row r="754" spans="1:1" x14ac:dyDescent="0.2">
      <c r="A754" s="124"/>
    </row>
    <row r="755" spans="1:1" x14ac:dyDescent="0.2">
      <c r="A755" s="124"/>
    </row>
    <row r="756" spans="1:1" x14ac:dyDescent="0.2">
      <c r="A756" s="124"/>
    </row>
    <row r="757" spans="1:1" x14ac:dyDescent="0.2">
      <c r="A757" s="124"/>
    </row>
    <row r="758" spans="1:1" x14ac:dyDescent="0.2">
      <c r="A758" s="124"/>
    </row>
    <row r="759" spans="1:1" x14ac:dyDescent="0.2">
      <c r="A759" s="124"/>
    </row>
    <row r="760" spans="1:1" x14ac:dyDescent="0.2">
      <c r="A760" s="124"/>
    </row>
    <row r="761" spans="1:1" x14ac:dyDescent="0.2">
      <c r="A761" s="124"/>
    </row>
    <row r="762" spans="1:1" x14ac:dyDescent="0.2">
      <c r="A762" s="124"/>
    </row>
    <row r="763" spans="1:1" x14ac:dyDescent="0.2">
      <c r="A763" s="124"/>
    </row>
    <row r="764" spans="1:1" x14ac:dyDescent="0.2">
      <c r="A764" s="124"/>
    </row>
    <row r="765" spans="1:1" x14ac:dyDescent="0.2">
      <c r="A765" s="124"/>
    </row>
    <row r="766" spans="1:1" x14ac:dyDescent="0.2">
      <c r="A766" s="124"/>
    </row>
    <row r="767" spans="1:1" x14ac:dyDescent="0.2">
      <c r="A767" s="124"/>
    </row>
    <row r="768" spans="1:1" x14ac:dyDescent="0.2">
      <c r="A768" s="124"/>
    </row>
    <row r="769" spans="1:1" x14ac:dyDescent="0.2">
      <c r="A769" s="124"/>
    </row>
    <row r="770" spans="1:1" x14ac:dyDescent="0.2">
      <c r="A770" s="124"/>
    </row>
    <row r="771" spans="1:1" x14ac:dyDescent="0.2">
      <c r="A771" s="124"/>
    </row>
    <row r="772" spans="1:1" x14ac:dyDescent="0.2">
      <c r="A772" s="124"/>
    </row>
    <row r="773" spans="1:1" x14ac:dyDescent="0.2">
      <c r="A773" s="124"/>
    </row>
    <row r="774" spans="1:1" x14ac:dyDescent="0.2">
      <c r="A774" s="124"/>
    </row>
    <row r="775" spans="1:1" x14ac:dyDescent="0.2">
      <c r="A775" s="124"/>
    </row>
    <row r="776" spans="1:1" x14ac:dyDescent="0.2">
      <c r="A776" s="124"/>
    </row>
    <row r="777" spans="1:1" x14ac:dyDescent="0.2">
      <c r="A777" s="124"/>
    </row>
    <row r="778" spans="1:1" x14ac:dyDescent="0.2">
      <c r="A778" s="124"/>
    </row>
    <row r="779" spans="1:1" x14ac:dyDescent="0.2">
      <c r="A779" s="124"/>
    </row>
    <row r="780" spans="1:1" x14ac:dyDescent="0.2">
      <c r="A780" s="124"/>
    </row>
    <row r="781" spans="1:1" x14ac:dyDescent="0.2">
      <c r="A781" s="124"/>
    </row>
    <row r="782" spans="1:1" x14ac:dyDescent="0.2">
      <c r="A782" s="124"/>
    </row>
    <row r="783" spans="1:1" x14ac:dyDescent="0.2">
      <c r="A783" s="124"/>
    </row>
    <row r="784" spans="1:1" x14ac:dyDescent="0.2">
      <c r="A784" s="124"/>
    </row>
    <row r="785" spans="1:1" x14ac:dyDescent="0.2">
      <c r="A785" s="124"/>
    </row>
    <row r="786" spans="1:1" x14ac:dyDescent="0.2">
      <c r="A786" s="124"/>
    </row>
    <row r="787" spans="1:1" x14ac:dyDescent="0.2">
      <c r="A787" s="124"/>
    </row>
    <row r="788" spans="1:1" x14ac:dyDescent="0.2">
      <c r="A788" s="124"/>
    </row>
    <row r="789" spans="1:1" x14ac:dyDescent="0.2">
      <c r="A789" s="124"/>
    </row>
    <row r="790" spans="1:1" x14ac:dyDescent="0.2">
      <c r="A790" s="124"/>
    </row>
    <row r="791" spans="1:1" x14ac:dyDescent="0.2">
      <c r="A791" s="124"/>
    </row>
    <row r="792" spans="1:1" x14ac:dyDescent="0.2">
      <c r="A792" s="124"/>
    </row>
    <row r="793" spans="1:1" x14ac:dyDescent="0.2">
      <c r="A793" s="124"/>
    </row>
    <row r="794" spans="1:1" x14ac:dyDescent="0.2">
      <c r="A794" s="124"/>
    </row>
    <row r="795" spans="1:1" x14ac:dyDescent="0.2">
      <c r="A795" s="124"/>
    </row>
    <row r="796" spans="1:1" x14ac:dyDescent="0.2">
      <c r="A796" s="124"/>
    </row>
    <row r="797" spans="1:1" x14ac:dyDescent="0.2">
      <c r="A797" s="124"/>
    </row>
    <row r="798" spans="1:1" x14ac:dyDescent="0.2">
      <c r="A798" s="124"/>
    </row>
    <row r="799" spans="1:1" x14ac:dyDescent="0.2">
      <c r="A799" s="124"/>
    </row>
    <row r="800" spans="1:1" x14ac:dyDescent="0.2">
      <c r="A800" s="124"/>
    </row>
    <row r="801" spans="1:1" x14ac:dyDescent="0.2">
      <c r="A801" s="124"/>
    </row>
    <row r="802" spans="1:1" x14ac:dyDescent="0.2">
      <c r="A802" s="124"/>
    </row>
    <row r="803" spans="1:1" x14ac:dyDescent="0.2">
      <c r="A803" s="124"/>
    </row>
    <row r="804" spans="1:1" x14ac:dyDescent="0.2">
      <c r="A804" s="124"/>
    </row>
    <row r="805" spans="1:1" x14ac:dyDescent="0.2">
      <c r="A805" s="124"/>
    </row>
    <row r="806" spans="1:1" x14ac:dyDescent="0.2">
      <c r="A806" s="124"/>
    </row>
    <row r="807" spans="1:1" x14ac:dyDescent="0.2">
      <c r="A807" s="124"/>
    </row>
    <row r="808" spans="1:1" x14ac:dyDescent="0.2">
      <c r="A808" s="124"/>
    </row>
    <row r="809" spans="1:1" x14ac:dyDescent="0.2">
      <c r="A809" s="124"/>
    </row>
    <row r="810" spans="1:1" x14ac:dyDescent="0.2">
      <c r="A810" s="124"/>
    </row>
    <row r="811" spans="1:1" x14ac:dyDescent="0.2">
      <c r="A811" s="124"/>
    </row>
    <row r="812" spans="1:1" x14ac:dyDescent="0.2">
      <c r="A812" s="124"/>
    </row>
    <row r="813" spans="1:1" x14ac:dyDescent="0.2">
      <c r="A813" s="124"/>
    </row>
    <row r="814" spans="1:1" x14ac:dyDescent="0.2">
      <c r="A814" s="124"/>
    </row>
    <row r="815" spans="1:1" x14ac:dyDescent="0.2">
      <c r="A815" s="124"/>
    </row>
    <row r="816" spans="1:1" x14ac:dyDescent="0.2">
      <c r="A816" s="124"/>
    </row>
    <row r="817" spans="1:1" x14ac:dyDescent="0.2">
      <c r="A817" s="124"/>
    </row>
    <row r="818" spans="1:1" x14ac:dyDescent="0.2">
      <c r="A818" s="124"/>
    </row>
    <row r="819" spans="1:1" x14ac:dyDescent="0.2">
      <c r="A819" s="124"/>
    </row>
    <row r="820" spans="1:1" x14ac:dyDescent="0.2">
      <c r="A820" s="124"/>
    </row>
    <row r="821" spans="1:1" x14ac:dyDescent="0.2">
      <c r="A821" s="124"/>
    </row>
    <row r="822" spans="1:1" x14ac:dyDescent="0.2">
      <c r="A822" s="124"/>
    </row>
    <row r="823" spans="1:1" x14ac:dyDescent="0.2">
      <c r="A823" s="124"/>
    </row>
    <row r="824" spans="1:1" x14ac:dyDescent="0.2">
      <c r="A824" s="124"/>
    </row>
    <row r="825" spans="1:1" x14ac:dyDescent="0.2">
      <c r="A825" s="124"/>
    </row>
    <row r="826" spans="1:1" x14ac:dyDescent="0.2">
      <c r="A826" s="124"/>
    </row>
    <row r="827" spans="1:1" x14ac:dyDescent="0.2">
      <c r="A827" s="124"/>
    </row>
    <row r="828" spans="1:1" x14ac:dyDescent="0.2">
      <c r="A828" s="124"/>
    </row>
    <row r="829" spans="1:1" x14ac:dyDescent="0.2">
      <c r="A829" s="124"/>
    </row>
    <row r="830" spans="1:1" x14ac:dyDescent="0.2">
      <c r="A830" s="124"/>
    </row>
    <row r="831" spans="1:1" x14ac:dyDescent="0.2">
      <c r="A831" s="124"/>
    </row>
    <row r="832" spans="1:1" x14ac:dyDescent="0.2">
      <c r="A832" s="124"/>
    </row>
    <row r="833" spans="1:1" x14ac:dyDescent="0.2">
      <c r="A833" s="124"/>
    </row>
    <row r="834" spans="1:1" x14ac:dyDescent="0.2">
      <c r="A834" s="124"/>
    </row>
    <row r="835" spans="1:1" x14ac:dyDescent="0.2">
      <c r="A835" s="124"/>
    </row>
    <row r="836" spans="1:1" x14ac:dyDescent="0.2">
      <c r="A836" s="124"/>
    </row>
    <row r="837" spans="1:1" x14ac:dyDescent="0.2">
      <c r="A837" s="124"/>
    </row>
    <row r="838" spans="1:1" x14ac:dyDescent="0.2">
      <c r="A838" s="124"/>
    </row>
    <row r="839" spans="1:1" x14ac:dyDescent="0.2">
      <c r="A839" s="124"/>
    </row>
    <row r="840" spans="1:1" x14ac:dyDescent="0.2">
      <c r="A840" s="124"/>
    </row>
    <row r="841" spans="1:1" x14ac:dyDescent="0.2">
      <c r="A841" s="124"/>
    </row>
    <row r="842" spans="1:1" x14ac:dyDescent="0.2">
      <c r="A842" s="124"/>
    </row>
    <row r="843" spans="1:1" x14ac:dyDescent="0.2">
      <c r="A843" s="124"/>
    </row>
    <row r="844" spans="1:1" x14ac:dyDescent="0.2">
      <c r="A844" s="124"/>
    </row>
    <row r="845" spans="1:1" x14ac:dyDescent="0.2">
      <c r="A845" s="124"/>
    </row>
    <row r="846" spans="1:1" x14ac:dyDescent="0.2">
      <c r="A846" s="124"/>
    </row>
    <row r="847" spans="1:1" x14ac:dyDescent="0.2">
      <c r="A847" s="124"/>
    </row>
    <row r="848" spans="1:1" x14ac:dyDescent="0.2">
      <c r="A848" s="124"/>
    </row>
    <row r="849" spans="1:1" x14ac:dyDescent="0.2">
      <c r="A849" s="124"/>
    </row>
    <row r="850" spans="1:1" x14ac:dyDescent="0.2">
      <c r="A850" s="124"/>
    </row>
    <row r="851" spans="1:1" x14ac:dyDescent="0.2">
      <c r="A851" s="124"/>
    </row>
    <row r="852" spans="1:1" x14ac:dyDescent="0.2">
      <c r="A852" s="124"/>
    </row>
    <row r="853" spans="1:1" x14ac:dyDescent="0.2">
      <c r="A853" s="124"/>
    </row>
    <row r="854" spans="1:1" x14ac:dyDescent="0.2">
      <c r="A854" s="124"/>
    </row>
    <row r="855" spans="1:1" x14ac:dyDescent="0.2">
      <c r="A855" s="124"/>
    </row>
    <row r="856" spans="1:1" x14ac:dyDescent="0.2">
      <c r="A856" s="124"/>
    </row>
    <row r="857" spans="1:1" x14ac:dyDescent="0.2">
      <c r="A857" s="124"/>
    </row>
    <row r="858" spans="1:1" x14ac:dyDescent="0.2">
      <c r="A858" s="124"/>
    </row>
    <row r="859" spans="1:1" x14ac:dyDescent="0.2">
      <c r="A859" s="124"/>
    </row>
    <row r="860" spans="1:1" x14ac:dyDescent="0.2">
      <c r="A860" s="124"/>
    </row>
    <row r="861" spans="1:1" x14ac:dyDescent="0.2">
      <c r="A861" s="124"/>
    </row>
    <row r="862" spans="1:1" x14ac:dyDescent="0.2">
      <c r="A862" s="124"/>
    </row>
    <row r="863" spans="1:1" x14ac:dyDescent="0.2">
      <c r="A863" s="124"/>
    </row>
    <row r="864" spans="1:1" x14ac:dyDescent="0.2">
      <c r="A864" s="124"/>
    </row>
    <row r="865" spans="1:1" x14ac:dyDescent="0.2">
      <c r="A865" s="124"/>
    </row>
    <row r="866" spans="1:1" x14ac:dyDescent="0.2">
      <c r="A866" s="124"/>
    </row>
    <row r="867" spans="1:1" x14ac:dyDescent="0.2">
      <c r="A867" s="124"/>
    </row>
    <row r="868" spans="1:1" x14ac:dyDescent="0.2">
      <c r="A868" s="124"/>
    </row>
    <row r="869" spans="1:1" x14ac:dyDescent="0.2">
      <c r="A869" s="124"/>
    </row>
    <row r="870" spans="1:1" x14ac:dyDescent="0.2">
      <c r="A870" s="124"/>
    </row>
    <row r="871" spans="1:1" x14ac:dyDescent="0.2">
      <c r="A871" s="124"/>
    </row>
    <row r="872" spans="1:1" x14ac:dyDescent="0.2">
      <c r="A872" s="124"/>
    </row>
    <row r="873" spans="1:1" x14ac:dyDescent="0.2">
      <c r="A873" s="124"/>
    </row>
    <row r="874" spans="1:1" x14ac:dyDescent="0.2">
      <c r="A874" s="124"/>
    </row>
    <row r="875" spans="1:1" x14ac:dyDescent="0.2">
      <c r="A875" s="124"/>
    </row>
    <row r="876" spans="1:1" x14ac:dyDescent="0.2">
      <c r="A876" s="124"/>
    </row>
    <row r="877" spans="1:1" x14ac:dyDescent="0.2">
      <c r="A877" s="124"/>
    </row>
    <row r="878" spans="1:1" x14ac:dyDescent="0.2">
      <c r="A878" s="124"/>
    </row>
    <row r="879" spans="1:1" x14ac:dyDescent="0.2">
      <c r="A879" s="124"/>
    </row>
    <row r="880" spans="1:1" x14ac:dyDescent="0.2">
      <c r="A880" s="124"/>
    </row>
    <row r="881" spans="1:1" x14ac:dyDescent="0.2">
      <c r="A881" s="124"/>
    </row>
    <row r="882" spans="1:1" x14ac:dyDescent="0.2">
      <c r="A882" s="124"/>
    </row>
    <row r="883" spans="1:1" x14ac:dyDescent="0.2">
      <c r="A883" s="124"/>
    </row>
    <row r="884" spans="1:1" x14ac:dyDescent="0.2">
      <c r="A884" s="124"/>
    </row>
    <row r="885" spans="1:1" x14ac:dyDescent="0.2">
      <c r="A885" s="124"/>
    </row>
    <row r="886" spans="1:1" x14ac:dyDescent="0.2">
      <c r="A886" s="124"/>
    </row>
    <row r="887" spans="1:1" x14ac:dyDescent="0.2">
      <c r="A887" s="124"/>
    </row>
    <row r="888" spans="1:1" x14ac:dyDescent="0.2">
      <c r="A888" s="124"/>
    </row>
    <row r="889" spans="1:1" x14ac:dyDescent="0.2">
      <c r="A889" s="124"/>
    </row>
    <row r="890" spans="1:1" x14ac:dyDescent="0.2">
      <c r="A890" s="124"/>
    </row>
    <row r="891" spans="1:1" x14ac:dyDescent="0.2">
      <c r="A891" s="124"/>
    </row>
    <row r="892" spans="1:1" x14ac:dyDescent="0.2">
      <c r="A892" s="124"/>
    </row>
    <row r="893" spans="1:1" x14ac:dyDescent="0.2">
      <c r="A893" s="124"/>
    </row>
    <row r="894" spans="1:1" x14ac:dyDescent="0.2">
      <c r="A894" s="124"/>
    </row>
    <row r="895" spans="1:1" x14ac:dyDescent="0.2">
      <c r="A895" s="124"/>
    </row>
    <row r="896" spans="1:1" x14ac:dyDescent="0.2">
      <c r="A896" s="124"/>
    </row>
    <row r="897" spans="1:1" x14ac:dyDescent="0.2">
      <c r="A897" s="124"/>
    </row>
    <row r="898" spans="1:1" x14ac:dyDescent="0.2">
      <c r="A898" s="124"/>
    </row>
    <row r="899" spans="1:1" x14ac:dyDescent="0.2">
      <c r="A899" s="124"/>
    </row>
    <row r="900" spans="1:1" x14ac:dyDescent="0.2">
      <c r="A900" s="124"/>
    </row>
    <row r="901" spans="1:1" x14ac:dyDescent="0.2">
      <c r="A901" s="124"/>
    </row>
    <row r="902" spans="1:1" x14ac:dyDescent="0.2">
      <c r="A902" s="124"/>
    </row>
    <row r="903" spans="1:1" x14ac:dyDescent="0.2">
      <c r="A903" s="124"/>
    </row>
    <row r="904" spans="1:1" x14ac:dyDescent="0.2">
      <c r="A904" s="124"/>
    </row>
    <row r="905" spans="1:1" x14ac:dyDescent="0.2">
      <c r="A905" s="124"/>
    </row>
    <row r="906" spans="1:1" x14ac:dyDescent="0.2">
      <c r="A906" s="124"/>
    </row>
    <row r="907" spans="1:1" x14ac:dyDescent="0.2">
      <c r="A907" s="124"/>
    </row>
    <row r="908" spans="1:1" x14ac:dyDescent="0.2">
      <c r="A908" s="124"/>
    </row>
    <row r="909" spans="1:1" x14ac:dyDescent="0.2">
      <c r="A909" s="124"/>
    </row>
    <row r="910" spans="1:1" x14ac:dyDescent="0.2">
      <c r="A910" s="124"/>
    </row>
    <row r="911" spans="1:1" x14ac:dyDescent="0.2">
      <c r="A911" s="124"/>
    </row>
    <row r="912" spans="1:1" x14ac:dyDescent="0.2">
      <c r="A912" s="124"/>
    </row>
    <row r="913" spans="1:1" x14ac:dyDescent="0.2">
      <c r="A913" s="124"/>
    </row>
    <row r="914" spans="1:1" x14ac:dyDescent="0.2">
      <c r="A914" s="124"/>
    </row>
    <row r="915" spans="1:1" x14ac:dyDescent="0.2">
      <c r="A915" s="124"/>
    </row>
    <row r="916" spans="1:1" x14ac:dyDescent="0.2">
      <c r="A916" s="124"/>
    </row>
    <row r="917" spans="1:1" x14ac:dyDescent="0.2">
      <c r="A917" s="124"/>
    </row>
    <row r="918" spans="1:1" x14ac:dyDescent="0.2">
      <c r="A918" s="124"/>
    </row>
    <row r="919" spans="1:1" x14ac:dyDescent="0.2">
      <c r="A919" s="124"/>
    </row>
    <row r="920" spans="1:1" x14ac:dyDescent="0.2">
      <c r="A920" s="124"/>
    </row>
    <row r="921" spans="1:1" x14ac:dyDescent="0.2">
      <c r="A921" s="124"/>
    </row>
    <row r="922" spans="1:1" x14ac:dyDescent="0.2">
      <c r="A922" s="124"/>
    </row>
    <row r="923" spans="1:1" x14ac:dyDescent="0.2">
      <c r="A923" s="124"/>
    </row>
    <row r="924" spans="1:1" x14ac:dyDescent="0.2">
      <c r="A924" s="124"/>
    </row>
    <row r="925" spans="1:1" x14ac:dyDescent="0.2">
      <c r="A925" s="124"/>
    </row>
    <row r="926" spans="1:1" x14ac:dyDescent="0.2">
      <c r="A926" s="124"/>
    </row>
    <row r="927" spans="1:1" x14ac:dyDescent="0.2">
      <c r="A927" s="124"/>
    </row>
    <row r="928" spans="1:1" x14ac:dyDescent="0.2">
      <c r="A928" s="124"/>
    </row>
    <row r="929" spans="1:1" x14ac:dyDescent="0.2">
      <c r="A929" s="124"/>
    </row>
    <row r="930" spans="1:1" x14ac:dyDescent="0.2">
      <c r="A930" s="124"/>
    </row>
    <row r="931" spans="1:1" x14ac:dyDescent="0.2">
      <c r="A931" s="124"/>
    </row>
    <row r="932" spans="1:1" x14ac:dyDescent="0.2">
      <c r="A932" s="124"/>
    </row>
    <row r="933" spans="1:1" x14ac:dyDescent="0.2">
      <c r="A933" s="124"/>
    </row>
    <row r="934" spans="1:1" x14ac:dyDescent="0.2">
      <c r="A934" s="124"/>
    </row>
    <row r="935" spans="1:1" x14ac:dyDescent="0.2">
      <c r="A935" s="124"/>
    </row>
    <row r="936" spans="1:1" x14ac:dyDescent="0.2">
      <c r="A936" s="124"/>
    </row>
    <row r="937" spans="1:1" x14ac:dyDescent="0.2">
      <c r="A937" s="124"/>
    </row>
    <row r="938" spans="1:1" x14ac:dyDescent="0.2">
      <c r="A938" s="124"/>
    </row>
    <row r="939" spans="1:1" x14ac:dyDescent="0.2">
      <c r="A939" s="124"/>
    </row>
    <row r="940" spans="1:1" x14ac:dyDescent="0.2">
      <c r="A940" s="124"/>
    </row>
    <row r="941" spans="1:1" x14ac:dyDescent="0.2">
      <c r="A941" s="124"/>
    </row>
    <row r="942" spans="1:1" x14ac:dyDescent="0.2">
      <c r="A942" s="124"/>
    </row>
    <row r="943" spans="1:1" x14ac:dyDescent="0.2">
      <c r="A943" s="124"/>
    </row>
    <row r="944" spans="1:1" x14ac:dyDescent="0.2">
      <c r="A944" s="124"/>
    </row>
    <row r="945" spans="1:1" x14ac:dyDescent="0.2">
      <c r="A945" s="124"/>
    </row>
    <row r="946" spans="1:1" x14ac:dyDescent="0.2">
      <c r="A946" s="124"/>
    </row>
    <row r="947" spans="1:1" x14ac:dyDescent="0.2">
      <c r="A947" s="124"/>
    </row>
    <row r="948" spans="1:1" x14ac:dyDescent="0.2">
      <c r="A948" s="124"/>
    </row>
    <row r="949" spans="1:1" x14ac:dyDescent="0.2">
      <c r="A949" s="124"/>
    </row>
    <row r="950" spans="1:1" x14ac:dyDescent="0.2">
      <c r="A950" s="124"/>
    </row>
    <row r="951" spans="1:1" x14ac:dyDescent="0.2">
      <c r="A951" s="124"/>
    </row>
    <row r="952" spans="1:1" x14ac:dyDescent="0.2">
      <c r="A952" s="124"/>
    </row>
    <row r="953" spans="1:1" x14ac:dyDescent="0.2">
      <c r="A953" s="124"/>
    </row>
    <row r="954" spans="1:1" x14ac:dyDescent="0.2">
      <c r="A954" s="124"/>
    </row>
    <row r="955" spans="1:1" x14ac:dyDescent="0.2">
      <c r="A955" s="124"/>
    </row>
    <row r="956" spans="1:1" x14ac:dyDescent="0.2">
      <c r="A956" s="124"/>
    </row>
    <row r="957" spans="1:1" x14ac:dyDescent="0.2">
      <c r="A957" s="124"/>
    </row>
    <row r="958" spans="1:1" x14ac:dyDescent="0.2">
      <c r="A958" s="124"/>
    </row>
    <row r="959" spans="1:1" x14ac:dyDescent="0.2">
      <c r="A959" s="124"/>
    </row>
    <row r="960" spans="1:1" x14ac:dyDescent="0.2">
      <c r="A960" s="124"/>
    </row>
    <row r="961" spans="1:1" x14ac:dyDescent="0.2">
      <c r="A961" s="124"/>
    </row>
    <row r="962" spans="1:1" x14ac:dyDescent="0.2">
      <c r="A962" s="124"/>
    </row>
    <row r="963" spans="1:1" x14ac:dyDescent="0.2">
      <c r="A963" s="124"/>
    </row>
    <row r="964" spans="1:1" x14ac:dyDescent="0.2">
      <c r="A964" s="124"/>
    </row>
    <row r="965" spans="1:1" x14ac:dyDescent="0.2">
      <c r="A965" s="124"/>
    </row>
    <row r="966" spans="1:1" x14ac:dyDescent="0.2">
      <c r="A966" s="124"/>
    </row>
    <row r="967" spans="1:1" x14ac:dyDescent="0.2">
      <c r="A967" s="124"/>
    </row>
    <row r="968" spans="1:1" x14ac:dyDescent="0.2">
      <c r="A968" s="124"/>
    </row>
    <row r="969" spans="1:1" x14ac:dyDescent="0.2">
      <c r="A969" s="124"/>
    </row>
    <row r="970" spans="1:1" x14ac:dyDescent="0.2">
      <c r="A970" s="124"/>
    </row>
    <row r="971" spans="1:1" x14ac:dyDescent="0.2">
      <c r="A971" s="124"/>
    </row>
    <row r="972" spans="1:1" x14ac:dyDescent="0.2">
      <c r="A972" s="124"/>
    </row>
    <row r="973" spans="1:1" x14ac:dyDescent="0.2">
      <c r="A973" s="124"/>
    </row>
    <row r="974" spans="1:1" x14ac:dyDescent="0.2">
      <c r="A974" s="124"/>
    </row>
    <row r="975" spans="1:1" x14ac:dyDescent="0.2">
      <c r="A975" s="124"/>
    </row>
    <row r="976" spans="1:1" x14ac:dyDescent="0.2">
      <c r="A976" s="124"/>
    </row>
    <row r="977" spans="1:1" x14ac:dyDescent="0.2">
      <c r="A977" s="124"/>
    </row>
    <row r="978" spans="1:1" x14ac:dyDescent="0.2">
      <c r="A978" s="124"/>
    </row>
    <row r="979" spans="1:1" x14ac:dyDescent="0.2">
      <c r="A979" s="124"/>
    </row>
    <row r="980" spans="1:1" x14ac:dyDescent="0.2">
      <c r="A980" s="124"/>
    </row>
    <row r="981" spans="1:1" x14ac:dyDescent="0.2">
      <c r="A981" s="124"/>
    </row>
    <row r="982" spans="1:1" x14ac:dyDescent="0.2">
      <c r="A982" s="124"/>
    </row>
    <row r="983" spans="1:1" x14ac:dyDescent="0.2">
      <c r="A983" s="124"/>
    </row>
    <row r="984" spans="1:1" x14ac:dyDescent="0.2">
      <c r="A984" s="124"/>
    </row>
    <row r="985" spans="1:1" x14ac:dyDescent="0.2">
      <c r="A985" s="124"/>
    </row>
    <row r="986" spans="1:1" x14ac:dyDescent="0.2">
      <c r="A986" s="124"/>
    </row>
    <row r="987" spans="1:1" x14ac:dyDescent="0.2">
      <c r="A987" s="124"/>
    </row>
    <row r="988" spans="1:1" x14ac:dyDescent="0.2">
      <c r="A988" s="124"/>
    </row>
    <row r="989" spans="1:1" x14ac:dyDescent="0.2">
      <c r="A989" s="124"/>
    </row>
    <row r="990" spans="1:1" x14ac:dyDescent="0.2">
      <c r="A990" s="124"/>
    </row>
    <row r="991" spans="1:1" x14ac:dyDescent="0.2">
      <c r="A991" s="124"/>
    </row>
    <row r="992" spans="1:1" x14ac:dyDescent="0.2">
      <c r="A992" s="124"/>
    </row>
    <row r="993" spans="1:1" x14ac:dyDescent="0.2">
      <c r="A993" s="124"/>
    </row>
    <row r="994" spans="1:1" x14ac:dyDescent="0.2">
      <c r="A994" s="124"/>
    </row>
    <row r="995" spans="1:1" x14ac:dyDescent="0.2">
      <c r="A995" s="124"/>
    </row>
    <row r="996" spans="1:1" x14ac:dyDescent="0.2">
      <c r="A996" s="124"/>
    </row>
    <row r="997" spans="1:1" x14ac:dyDescent="0.2">
      <c r="A997" s="124"/>
    </row>
    <row r="998" spans="1:1" x14ac:dyDescent="0.2">
      <c r="A998" s="124"/>
    </row>
    <row r="999" spans="1:1" x14ac:dyDescent="0.2">
      <c r="A999" s="124"/>
    </row>
    <row r="1000" spans="1:1" x14ac:dyDescent="0.2">
      <c r="A1000" s="124"/>
    </row>
    <row r="1001" spans="1:1" x14ac:dyDescent="0.2">
      <c r="A1001" s="124"/>
    </row>
    <row r="1002" spans="1:1" x14ac:dyDescent="0.2">
      <c r="A1002" s="124"/>
    </row>
    <row r="1003" spans="1:1" x14ac:dyDescent="0.2">
      <c r="A1003" s="124"/>
    </row>
    <row r="1004" spans="1:1" x14ac:dyDescent="0.2">
      <c r="A1004" s="124"/>
    </row>
    <row r="1005" spans="1:1" x14ac:dyDescent="0.2">
      <c r="A1005" s="124"/>
    </row>
    <row r="1006" spans="1:1" x14ac:dyDescent="0.2">
      <c r="A1006" s="124"/>
    </row>
    <row r="1007" spans="1:1" x14ac:dyDescent="0.2">
      <c r="A1007" s="124"/>
    </row>
    <row r="1008" spans="1:1" x14ac:dyDescent="0.2">
      <c r="A1008" s="124"/>
    </row>
    <row r="1009" spans="1:1" x14ac:dyDescent="0.2">
      <c r="A1009" s="124"/>
    </row>
    <row r="1010" spans="1:1" x14ac:dyDescent="0.2">
      <c r="A1010" s="124"/>
    </row>
    <row r="1011" spans="1:1" x14ac:dyDescent="0.2">
      <c r="A1011" s="124"/>
    </row>
    <row r="1012" spans="1:1" x14ac:dyDescent="0.2">
      <c r="A1012" s="124"/>
    </row>
    <row r="1013" spans="1:1" x14ac:dyDescent="0.2">
      <c r="A1013" s="124"/>
    </row>
    <row r="1014" spans="1:1" x14ac:dyDescent="0.2">
      <c r="A1014" s="124"/>
    </row>
    <row r="1015" spans="1:1" x14ac:dyDescent="0.2">
      <c r="A1015" s="124"/>
    </row>
    <row r="1016" spans="1:1" x14ac:dyDescent="0.2">
      <c r="A1016" s="124"/>
    </row>
    <row r="1017" spans="1:1" x14ac:dyDescent="0.2">
      <c r="A1017" s="124"/>
    </row>
    <row r="1018" spans="1:1" x14ac:dyDescent="0.2">
      <c r="A1018" s="124"/>
    </row>
    <row r="1019" spans="1:1" x14ac:dyDescent="0.2">
      <c r="A1019" s="124"/>
    </row>
    <row r="1020" spans="1:1" x14ac:dyDescent="0.2">
      <c r="A1020" s="124"/>
    </row>
    <row r="1021" spans="1:1" x14ac:dyDescent="0.2">
      <c r="A1021" s="124"/>
    </row>
    <row r="1022" spans="1:1" x14ac:dyDescent="0.2">
      <c r="A1022" s="124"/>
    </row>
    <row r="1023" spans="1:1" x14ac:dyDescent="0.2">
      <c r="A1023" s="124"/>
    </row>
    <row r="1024" spans="1:1" x14ac:dyDescent="0.2">
      <c r="A1024" s="124"/>
    </row>
    <row r="1025" spans="1:1" x14ac:dyDescent="0.2">
      <c r="A1025" s="124"/>
    </row>
    <row r="1026" spans="1:1" x14ac:dyDescent="0.2">
      <c r="A1026" s="124"/>
    </row>
    <row r="1027" spans="1:1" x14ac:dyDescent="0.2">
      <c r="A1027" s="124"/>
    </row>
    <row r="1028" spans="1:1" x14ac:dyDescent="0.2">
      <c r="A1028" s="124"/>
    </row>
    <row r="1029" spans="1:1" x14ac:dyDescent="0.2">
      <c r="A1029" s="124"/>
    </row>
    <row r="1030" spans="1:1" x14ac:dyDescent="0.2">
      <c r="A1030" s="124"/>
    </row>
    <row r="1031" spans="1:1" x14ac:dyDescent="0.2">
      <c r="A1031" s="124"/>
    </row>
    <row r="1032" spans="1:1" x14ac:dyDescent="0.2">
      <c r="A1032" s="124"/>
    </row>
    <row r="1033" spans="1:1" x14ac:dyDescent="0.2">
      <c r="A1033" s="124"/>
    </row>
    <row r="1034" spans="1:1" x14ac:dyDescent="0.2">
      <c r="A1034" s="124"/>
    </row>
    <row r="1035" spans="1:1" x14ac:dyDescent="0.2">
      <c r="A1035" s="124"/>
    </row>
    <row r="1036" spans="1:1" x14ac:dyDescent="0.2">
      <c r="A1036" s="124"/>
    </row>
    <row r="1037" spans="1:1" x14ac:dyDescent="0.2">
      <c r="A1037" s="124"/>
    </row>
    <row r="1038" spans="1:1" x14ac:dyDescent="0.2">
      <c r="A1038" s="124"/>
    </row>
    <row r="1039" spans="1:1" x14ac:dyDescent="0.2">
      <c r="A1039" s="124"/>
    </row>
    <row r="1040" spans="1:1" x14ac:dyDescent="0.2">
      <c r="A1040" s="124"/>
    </row>
    <row r="1041" spans="1:1" x14ac:dyDescent="0.2">
      <c r="A1041" s="124"/>
    </row>
    <row r="1042" spans="1:1" x14ac:dyDescent="0.2">
      <c r="A1042" s="124"/>
    </row>
    <row r="1043" spans="1:1" x14ac:dyDescent="0.2">
      <c r="A1043" s="124"/>
    </row>
    <row r="1044" spans="1:1" x14ac:dyDescent="0.2">
      <c r="A1044" s="124"/>
    </row>
    <row r="1045" spans="1:1" x14ac:dyDescent="0.2">
      <c r="A1045" s="124"/>
    </row>
    <row r="1046" spans="1:1" x14ac:dyDescent="0.2">
      <c r="A1046" s="124"/>
    </row>
    <row r="1047" spans="1:1" x14ac:dyDescent="0.2">
      <c r="A1047" s="124"/>
    </row>
    <row r="1048" spans="1:1" x14ac:dyDescent="0.2">
      <c r="A1048" s="124"/>
    </row>
    <row r="1049" spans="1:1" x14ac:dyDescent="0.2">
      <c r="A1049" s="124"/>
    </row>
    <row r="1050" spans="1:1" x14ac:dyDescent="0.2">
      <c r="A1050" s="124"/>
    </row>
    <row r="1051" spans="1:1" x14ac:dyDescent="0.2">
      <c r="A1051" s="124"/>
    </row>
    <row r="1052" spans="1:1" x14ac:dyDescent="0.2">
      <c r="A1052" s="124"/>
    </row>
    <row r="1053" spans="1:1" x14ac:dyDescent="0.2">
      <c r="A1053" s="124"/>
    </row>
    <row r="1054" spans="1:1" x14ac:dyDescent="0.2">
      <c r="A1054" s="124"/>
    </row>
    <row r="1055" spans="1:1" x14ac:dyDescent="0.2">
      <c r="A1055" s="124"/>
    </row>
    <row r="1056" spans="1:1" x14ac:dyDescent="0.2">
      <c r="A1056" s="124"/>
    </row>
    <row r="1057" spans="1:1" x14ac:dyDescent="0.2">
      <c r="A1057" s="124"/>
    </row>
    <row r="1058" spans="1:1" x14ac:dyDescent="0.2">
      <c r="A1058" s="124"/>
    </row>
    <row r="1059" spans="1:1" x14ac:dyDescent="0.2">
      <c r="A1059" s="124"/>
    </row>
    <row r="1060" spans="1:1" x14ac:dyDescent="0.2">
      <c r="A1060" s="124"/>
    </row>
    <row r="1061" spans="1:1" x14ac:dyDescent="0.2">
      <c r="A1061" s="124"/>
    </row>
    <row r="1062" spans="1:1" x14ac:dyDescent="0.2">
      <c r="A1062" s="124"/>
    </row>
    <row r="1063" spans="1:1" x14ac:dyDescent="0.2">
      <c r="A1063" s="124"/>
    </row>
    <row r="1064" spans="1:1" x14ac:dyDescent="0.2">
      <c r="A1064" s="124"/>
    </row>
    <row r="1065" spans="1:1" x14ac:dyDescent="0.2">
      <c r="A1065" s="124"/>
    </row>
    <row r="1066" spans="1:1" x14ac:dyDescent="0.2">
      <c r="A1066" s="124"/>
    </row>
    <row r="1067" spans="1:1" x14ac:dyDescent="0.2">
      <c r="A1067" s="124"/>
    </row>
    <row r="1068" spans="1:1" x14ac:dyDescent="0.2">
      <c r="A1068" s="124"/>
    </row>
    <row r="1069" spans="1:1" x14ac:dyDescent="0.2">
      <c r="A1069" s="124"/>
    </row>
    <row r="1070" spans="1:1" x14ac:dyDescent="0.2">
      <c r="A1070" s="124"/>
    </row>
    <row r="1071" spans="1:1" x14ac:dyDescent="0.2">
      <c r="A1071" s="124"/>
    </row>
    <row r="1072" spans="1:1" x14ac:dyDescent="0.2">
      <c r="A1072" s="124"/>
    </row>
    <row r="1073" spans="1:1" x14ac:dyDescent="0.2">
      <c r="A1073" s="124"/>
    </row>
    <row r="1074" spans="1:1" x14ac:dyDescent="0.2">
      <c r="A1074" s="124"/>
    </row>
    <row r="1075" spans="1:1" x14ac:dyDescent="0.2">
      <c r="A1075" s="124"/>
    </row>
    <row r="1076" spans="1:1" x14ac:dyDescent="0.2">
      <c r="A1076" s="124"/>
    </row>
    <row r="1077" spans="1:1" x14ac:dyDescent="0.2">
      <c r="A1077" s="124"/>
    </row>
    <row r="1078" spans="1:1" x14ac:dyDescent="0.2">
      <c r="A1078" s="124"/>
    </row>
    <row r="1079" spans="1:1" x14ac:dyDescent="0.2">
      <c r="A1079" s="124"/>
    </row>
    <row r="1080" spans="1:1" x14ac:dyDescent="0.2">
      <c r="A1080" s="124"/>
    </row>
    <row r="1081" spans="1:1" x14ac:dyDescent="0.2">
      <c r="A1081" s="124"/>
    </row>
    <row r="1082" spans="1:1" x14ac:dyDescent="0.2">
      <c r="A1082" s="124"/>
    </row>
    <row r="1083" spans="1:1" x14ac:dyDescent="0.2">
      <c r="A1083" s="124"/>
    </row>
    <row r="1084" spans="1:1" x14ac:dyDescent="0.2">
      <c r="A1084" s="124"/>
    </row>
    <row r="1085" spans="1:1" x14ac:dyDescent="0.2">
      <c r="A1085" s="124"/>
    </row>
    <row r="1086" spans="1:1" x14ac:dyDescent="0.2">
      <c r="A1086" s="124"/>
    </row>
    <row r="1087" spans="1:1" x14ac:dyDescent="0.2">
      <c r="A1087" s="124"/>
    </row>
    <row r="1088" spans="1:1" x14ac:dyDescent="0.2">
      <c r="A1088" s="124"/>
    </row>
    <row r="1089" spans="1:1" x14ac:dyDescent="0.2">
      <c r="A1089" s="124"/>
    </row>
    <row r="1090" spans="1:1" x14ac:dyDescent="0.2">
      <c r="A1090" s="124"/>
    </row>
    <row r="1091" spans="1:1" x14ac:dyDescent="0.2">
      <c r="A1091" s="124"/>
    </row>
    <row r="1092" spans="1:1" x14ac:dyDescent="0.2">
      <c r="A1092" s="124"/>
    </row>
    <row r="1093" spans="1:1" x14ac:dyDescent="0.2">
      <c r="A1093" s="124"/>
    </row>
    <row r="1094" spans="1:1" x14ac:dyDescent="0.2">
      <c r="A1094" s="124"/>
    </row>
    <row r="1095" spans="1:1" x14ac:dyDescent="0.2">
      <c r="A1095" s="124"/>
    </row>
    <row r="1096" spans="1:1" x14ac:dyDescent="0.2">
      <c r="A1096" s="124"/>
    </row>
  </sheetData>
  <printOptions horizontalCentered="1"/>
  <pageMargins left="0.75" right="0.75" top="1" bottom="1" header="0.5" footer="0.5"/>
  <pageSetup scale="61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57150</xdr:rowOff>
                  </from>
                  <to>
                    <xdr:col>0</xdr:col>
                    <xdr:colOff>0</xdr:colOff>
                    <xdr:row>0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">
    <pageSetUpPr fitToPage="1"/>
  </sheetPr>
  <dimension ref="A1:AB42"/>
  <sheetViews>
    <sheetView workbookViewId="0">
      <selection activeCell="S26" sqref="S26"/>
    </sheetView>
  </sheetViews>
  <sheetFormatPr defaultRowHeight="11.25" x14ac:dyDescent="0.2"/>
  <cols>
    <col min="1" max="1" width="19.5703125" style="73" customWidth="1"/>
    <col min="2" max="9" width="0" style="73" hidden="1" customWidth="1"/>
    <col min="10" max="16384" width="9.140625" style="73"/>
  </cols>
  <sheetData>
    <row r="1" spans="1:28" ht="45.75" customHeight="1" x14ac:dyDescent="0.2"/>
    <row r="2" spans="1:28" ht="13.5" thickBot="1" x14ac:dyDescent="0.25">
      <c r="A2" s="74">
        <v>37186</v>
      </c>
      <c r="B2" s="90"/>
      <c r="D2" s="76">
        <v>2001</v>
      </c>
      <c r="F2" s="76"/>
      <c r="G2" s="76">
        <v>2001</v>
      </c>
      <c r="H2" s="76">
        <v>2001</v>
      </c>
      <c r="I2" s="76">
        <v>2001</v>
      </c>
      <c r="J2" s="76">
        <v>2001</v>
      </c>
      <c r="K2" s="76"/>
      <c r="L2" s="76"/>
      <c r="M2" s="76"/>
      <c r="N2" s="76"/>
      <c r="O2" s="76">
        <v>2002</v>
      </c>
      <c r="P2" s="76"/>
      <c r="Q2" s="76"/>
      <c r="R2" s="76"/>
      <c r="S2" s="76"/>
      <c r="T2" s="76"/>
      <c r="U2" s="76"/>
      <c r="V2" s="76">
        <v>2003</v>
      </c>
      <c r="W2" s="76">
        <v>2004</v>
      </c>
      <c r="X2" s="76"/>
      <c r="Y2" s="76"/>
      <c r="Z2" s="76" t="s">
        <v>64</v>
      </c>
      <c r="AA2" s="76"/>
      <c r="AB2" s="76"/>
    </row>
    <row r="3" spans="1:28" ht="13.5" thickBot="1" x14ac:dyDescent="0.25">
      <c r="A3" s="76" t="s">
        <v>77</v>
      </c>
      <c r="B3" s="77">
        <v>36739</v>
      </c>
      <c r="C3" s="79">
        <v>36892</v>
      </c>
      <c r="D3" s="79">
        <v>36923</v>
      </c>
      <c r="E3" s="79">
        <v>36951</v>
      </c>
      <c r="F3" s="78">
        <v>36982</v>
      </c>
      <c r="G3" s="79">
        <v>37043</v>
      </c>
      <c r="H3" s="79">
        <v>37073</v>
      </c>
      <c r="I3" s="79">
        <v>37104</v>
      </c>
      <c r="J3" s="79">
        <v>37135</v>
      </c>
      <c r="K3" s="80">
        <v>37165</v>
      </c>
      <c r="L3" s="80">
        <v>37196</v>
      </c>
      <c r="M3" s="80">
        <v>37226</v>
      </c>
      <c r="N3" s="81" t="s">
        <v>65</v>
      </c>
      <c r="O3" s="79">
        <v>37257</v>
      </c>
      <c r="P3" s="80">
        <v>37288</v>
      </c>
      <c r="Q3" s="80">
        <v>37316</v>
      </c>
      <c r="R3" s="119" t="s">
        <v>66</v>
      </c>
      <c r="S3" s="119" t="s">
        <v>67</v>
      </c>
      <c r="T3" s="119" t="s">
        <v>68</v>
      </c>
      <c r="U3" s="119" t="s">
        <v>69</v>
      </c>
      <c r="V3" s="83" t="s">
        <v>70</v>
      </c>
      <c r="W3" s="81" t="s">
        <v>71</v>
      </c>
      <c r="X3" s="91" t="s">
        <v>72</v>
      </c>
      <c r="Y3" s="82" t="s">
        <v>73</v>
      </c>
      <c r="Z3" s="82" t="s">
        <v>74</v>
      </c>
      <c r="AA3" s="82" t="s">
        <v>75</v>
      </c>
      <c r="AB3" s="84" t="s">
        <v>76</v>
      </c>
    </row>
    <row r="4" spans="1:28" ht="12.75" x14ac:dyDescent="0.2">
      <c r="A4" s="76" t="s">
        <v>57</v>
      </c>
      <c r="B4" s="85">
        <v>0</v>
      </c>
      <c r="C4" s="86">
        <v>0</v>
      </c>
      <c r="D4" s="86">
        <v>0</v>
      </c>
      <c r="E4" s="86">
        <v>0</v>
      </c>
      <c r="F4" s="86">
        <v>0</v>
      </c>
      <c r="G4" s="85">
        <v>0</v>
      </c>
      <c r="H4" s="85">
        <v>0</v>
      </c>
      <c r="I4" s="85">
        <v>0</v>
      </c>
      <c r="J4" s="85">
        <v>0</v>
      </c>
      <c r="K4" s="87">
        <v>23.923076923076923</v>
      </c>
      <c r="L4" s="87">
        <v>24.499874999999999</v>
      </c>
      <c r="M4" s="87">
        <v>29.249651162790695</v>
      </c>
      <c r="N4" s="115">
        <v>19.418150771466905</v>
      </c>
      <c r="O4" s="85">
        <v>28.000243902439024</v>
      </c>
      <c r="P4" s="87">
        <v>25.75</v>
      </c>
      <c r="Q4" s="87">
        <v>22.999658536585368</v>
      </c>
      <c r="R4" s="112">
        <v>20.166552845528457</v>
      </c>
      <c r="S4" s="112">
        <v>31.166548676255996</v>
      </c>
      <c r="T4" s="112">
        <v>26.666723315444244</v>
      </c>
      <c r="U4" s="113">
        <v>25.895781412559206</v>
      </c>
      <c r="V4" s="123">
        <v>27.54170656429875</v>
      </c>
      <c r="W4" s="86">
        <v>27.56176795325975</v>
      </c>
      <c r="X4" s="86">
        <v>29.222466859031474</v>
      </c>
      <c r="Y4" s="112">
        <v>23.998060403916774</v>
      </c>
      <c r="Z4" s="112">
        <v>33.661738206655329</v>
      </c>
      <c r="AA4" s="112">
        <v>29.415045460358328</v>
      </c>
      <c r="AB4" s="113">
        <v>29.074327732490453</v>
      </c>
    </row>
    <row r="5" spans="1:28" ht="12.75" x14ac:dyDescent="0.2">
      <c r="A5" s="76" t="s">
        <v>58</v>
      </c>
      <c r="B5" s="85">
        <v>0</v>
      </c>
      <c r="C5" s="85">
        <v>0</v>
      </c>
      <c r="D5" s="85">
        <v>0</v>
      </c>
      <c r="E5" s="85">
        <v>0</v>
      </c>
      <c r="F5" s="85">
        <v>0</v>
      </c>
      <c r="G5" s="85">
        <v>0</v>
      </c>
      <c r="H5" s="85">
        <v>0</v>
      </c>
      <c r="I5" s="85">
        <v>0</v>
      </c>
      <c r="J5" s="85">
        <v>0</v>
      </c>
      <c r="K5" s="87">
        <v>23.923076923076923</v>
      </c>
      <c r="L5" s="87">
        <v>24.500250000000001</v>
      </c>
      <c r="M5" s="87">
        <v>28.500441860465113</v>
      </c>
      <c r="N5" s="115">
        <v>19.230942195885511</v>
      </c>
      <c r="O5" s="85">
        <v>27.49970731707317</v>
      </c>
      <c r="P5" s="87">
        <v>25.250333333333337</v>
      </c>
      <c r="Q5" s="87">
        <v>23.500195121951222</v>
      </c>
      <c r="R5" s="87">
        <v>21.499965768078734</v>
      </c>
      <c r="S5" s="87">
        <v>32.66673754429852</v>
      </c>
      <c r="T5" s="87">
        <v>26.500137596899222</v>
      </c>
      <c r="U5" s="115">
        <v>26.520896541682262</v>
      </c>
      <c r="V5" s="114">
        <v>29.112506643341209</v>
      </c>
      <c r="W5" s="85">
        <v>29.133236711257343</v>
      </c>
      <c r="X5" s="85">
        <v>31.931756002680107</v>
      </c>
      <c r="Y5" s="87">
        <v>28.354389056482667</v>
      </c>
      <c r="Z5" s="87">
        <v>38.179093261950129</v>
      </c>
      <c r="AA5" s="87">
        <v>33.755018046127951</v>
      </c>
      <c r="AB5" s="115">
        <v>33.055064091810216</v>
      </c>
    </row>
    <row r="6" spans="1:28" ht="12.75" x14ac:dyDescent="0.2">
      <c r="A6" s="76" t="s">
        <v>60</v>
      </c>
      <c r="B6" s="85">
        <v>0</v>
      </c>
      <c r="C6" s="85">
        <v>0</v>
      </c>
      <c r="D6" s="85">
        <v>0</v>
      </c>
      <c r="E6" s="85">
        <v>0</v>
      </c>
      <c r="F6" s="85">
        <v>0</v>
      </c>
      <c r="G6" s="85">
        <v>0</v>
      </c>
      <c r="H6" s="85">
        <v>0</v>
      </c>
      <c r="I6" s="85">
        <v>0</v>
      </c>
      <c r="J6" s="85">
        <v>0</v>
      </c>
      <c r="K6" s="87">
        <v>23.286153846153848</v>
      </c>
      <c r="L6" s="87">
        <v>24.250250000000001</v>
      </c>
      <c r="M6" s="87">
        <v>28.999674418604648</v>
      </c>
      <c r="N6" s="115">
        <v>19.134019566189622</v>
      </c>
      <c r="O6" s="85">
        <v>28.750024390243908</v>
      </c>
      <c r="P6" s="87">
        <v>28</v>
      </c>
      <c r="Q6" s="87">
        <v>26.500024390243908</v>
      </c>
      <c r="R6" s="87">
        <v>24.249864035087722</v>
      </c>
      <c r="S6" s="87">
        <v>31.999966318234613</v>
      </c>
      <c r="T6" s="87">
        <v>27.999913138541046</v>
      </c>
      <c r="U6" s="115">
        <v>27.999939938006495</v>
      </c>
      <c r="V6" s="114">
        <v>28.500041924666522</v>
      </c>
      <c r="W6" s="85">
        <v>28.515061982285562</v>
      </c>
      <c r="X6" s="85">
        <v>29.233990574967827</v>
      </c>
      <c r="Y6" s="87">
        <v>28.754118428515984</v>
      </c>
      <c r="Z6" s="87">
        <v>31.893685151485879</v>
      </c>
      <c r="AA6" s="87">
        <v>30.045056393409642</v>
      </c>
      <c r="AB6" s="115">
        <v>29.981712637094827</v>
      </c>
    </row>
    <row r="7" spans="1:28" ht="12.75" x14ac:dyDescent="0.2">
      <c r="A7" s="76" t="s">
        <v>62</v>
      </c>
      <c r="B7" s="85">
        <v>0</v>
      </c>
      <c r="C7" s="85">
        <v>0</v>
      </c>
      <c r="D7" s="85">
        <v>0</v>
      </c>
      <c r="E7" s="85">
        <v>0</v>
      </c>
      <c r="F7" s="85">
        <v>0</v>
      </c>
      <c r="G7" s="85">
        <v>0</v>
      </c>
      <c r="H7" s="85">
        <v>0</v>
      </c>
      <c r="I7" s="85">
        <v>0</v>
      </c>
      <c r="J7" s="85">
        <v>0</v>
      </c>
      <c r="K7" s="87">
        <v>27.1875</v>
      </c>
      <c r="L7" s="87">
        <v>18.75</v>
      </c>
      <c r="M7" s="87">
        <v>24.250116279069768</v>
      </c>
      <c r="N7" s="115">
        <v>17.546904069767443</v>
      </c>
      <c r="O7" s="85">
        <v>26.5</v>
      </c>
      <c r="P7" s="87">
        <v>25.50011111111111</v>
      </c>
      <c r="Q7" s="87">
        <v>24.500195121951219</v>
      </c>
      <c r="R7" s="87">
        <v>24.250114035087719</v>
      </c>
      <c r="S7" s="87">
        <v>31.166803716608598</v>
      </c>
      <c r="T7" s="87">
        <v>26.499898777579009</v>
      </c>
      <c r="U7" s="115">
        <v>26.854229651740695</v>
      </c>
      <c r="V7" s="114">
        <v>17.750217700253085</v>
      </c>
      <c r="W7" s="85">
        <v>16.985205470722089</v>
      </c>
      <c r="X7" s="85">
        <v>20.14886599683151</v>
      </c>
      <c r="Y7" s="87">
        <v>19.296142362748906</v>
      </c>
      <c r="Z7" s="87">
        <v>26.775960429881774</v>
      </c>
      <c r="AA7" s="87">
        <v>20.45476129635632</v>
      </c>
      <c r="AB7" s="115">
        <v>21.668932521454625</v>
      </c>
    </row>
    <row r="8" spans="1:28" ht="12.75" x14ac:dyDescent="0.2">
      <c r="A8" s="76" t="s">
        <v>61</v>
      </c>
      <c r="B8" s="85">
        <v>0</v>
      </c>
      <c r="C8" s="85">
        <v>0</v>
      </c>
      <c r="D8" s="85">
        <v>0</v>
      </c>
      <c r="E8" s="85">
        <v>0</v>
      </c>
      <c r="F8" s="85">
        <v>0</v>
      </c>
      <c r="G8" s="85">
        <v>0</v>
      </c>
      <c r="H8" s="85">
        <v>0</v>
      </c>
      <c r="I8" s="85">
        <v>0</v>
      </c>
      <c r="J8" s="85">
        <v>0</v>
      </c>
      <c r="K8" s="87">
        <v>21.794871794871796</v>
      </c>
      <c r="L8" s="87">
        <v>21</v>
      </c>
      <c r="M8" s="87">
        <v>24.250116279069768</v>
      </c>
      <c r="N8" s="115">
        <v>16.761247018485392</v>
      </c>
      <c r="O8" s="85">
        <v>26.5</v>
      </c>
      <c r="P8" s="87">
        <v>25.50011111111111</v>
      </c>
      <c r="Q8" s="87">
        <v>24.500195121951219</v>
      </c>
      <c r="R8" s="87">
        <v>25.500020539152761</v>
      </c>
      <c r="S8" s="87">
        <v>31.499995503141847</v>
      </c>
      <c r="T8" s="87">
        <v>26.499898777579009</v>
      </c>
      <c r="U8" s="115">
        <v>27.25000422439027</v>
      </c>
      <c r="V8" s="114">
        <v>27.976277396835329</v>
      </c>
      <c r="W8" s="85">
        <v>28.174778009795617</v>
      </c>
      <c r="X8" s="85">
        <v>28.545914826620329</v>
      </c>
      <c r="Y8" s="87">
        <v>28.222675258729641</v>
      </c>
      <c r="Z8" s="87">
        <v>31.989013613072821</v>
      </c>
      <c r="AA8" s="87">
        <v>28.36116113642456</v>
      </c>
      <c r="AB8" s="115">
        <v>29.279691208711828</v>
      </c>
    </row>
    <row r="9" spans="1:28" ht="12.75" x14ac:dyDescent="0.2">
      <c r="A9" s="76" t="s">
        <v>59</v>
      </c>
      <c r="B9" s="85">
        <v>0</v>
      </c>
      <c r="C9" s="85">
        <v>0</v>
      </c>
      <c r="D9" s="85">
        <v>0</v>
      </c>
      <c r="E9" s="85">
        <v>0</v>
      </c>
      <c r="F9" s="85">
        <v>0</v>
      </c>
      <c r="G9" s="85">
        <v>0</v>
      </c>
      <c r="H9" s="85">
        <v>0</v>
      </c>
      <c r="I9" s="85">
        <v>0</v>
      </c>
      <c r="J9" s="85">
        <v>0</v>
      </c>
      <c r="K9" s="87">
        <v>21.159743589743591</v>
      </c>
      <c r="L9" s="87">
        <v>19.25</v>
      </c>
      <c r="M9" s="87">
        <v>22.500418604651163</v>
      </c>
      <c r="N9" s="115">
        <v>15.727540548598689</v>
      </c>
      <c r="O9" s="85">
        <v>23.000121951219516</v>
      </c>
      <c r="P9" s="87">
        <v>22.750222222222227</v>
      </c>
      <c r="Q9" s="87">
        <v>22.499902439024392</v>
      </c>
      <c r="R9" s="87">
        <v>22.749918699186992</v>
      </c>
      <c r="S9" s="87">
        <v>31.702541260907115</v>
      </c>
      <c r="T9" s="87">
        <v>23.66669891671636</v>
      </c>
      <c r="U9" s="115">
        <v>25.217310270241455</v>
      </c>
      <c r="V9" s="114">
        <v>26.374993209617489</v>
      </c>
      <c r="W9" s="85">
        <v>26.575903269577783</v>
      </c>
      <c r="X9" s="85">
        <v>26.550390535166265</v>
      </c>
      <c r="Y9" s="87">
        <v>26.395516945547357</v>
      </c>
      <c r="Z9" s="87">
        <v>30.970384393069601</v>
      </c>
      <c r="AA9" s="87">
        <v>26.799782015095257</v>
      </c>
      <c r="AB9" s="115">
        <v>27.679018472219607</v>
      </c>
    </row>
    <row r="10" spans="1:28" ht="13.5" thickBot="1" x14ac:dyDescent="0.25">
      <c r="A10" s="76" t="s">
        <v>63</v>
      </c>
      <c r="B10" s="88">
        <v>0</v>
      </c>
      <c r="C10" s="88">
        <v>0</v>
      </c>
      <c r="D10" s="88">
        <v>0</v>
      </c>
      <c r="E10" s="88">
        <v>0</v>
      </c>
      <c r="F10" s="88">
        <v>0</v>
      </c>
      <c r="G10" s="88">
        <v>0</v>
      </c>
      <c r="H10" s="88">
        <v>0</v>
      </c>
      <c r="I10" s="88">
        <v>0</v>
      </c>
      <c r="J10" s="88">
        <v>0</v>
      </c>
      <c r="K10" s="89">
        <v>21.557179487179489</v>
      </c>
      <c r="L10" s="89">
        <v>19.625</v>
      </c>
      <c r="M10" s="89">
        <v>23.221348837209302</v>
      </c>
      <c r="N10" s="116">
        <v>16.100882081097197</v>
      </c>
      <c r="O10" s="88">
        <v>23.567195121951222</v>
      </c>
      <c r="P10" s="89">
        <v>23.240222222222222</v>
      </c>
      <c r="Q10" s="89">
        <v>22.976243902439027</v>
      </c>
      <c r="R10" s="89">
        <v>24.01612537441164</v>
      </c>
      <c r="S10" s="89">
        <v>34.742774740164982</v>
      </c>
      <c r="T10" s="89">
        <v>24.488205575432318</v>
      </c>
      <c r="U10" s="116">
        <v>26.627081526386608</v>
      </c>
      <c r="V10" s="117">
        <v>27.638291276221878</v>
      </c>
      <c r="W10" s="88">
        <v>27.841761240115527</v>
      </c>
      <c r="X10" s="88">
        <v>27.453635136851588</v>
      </c>
      <c r="Y10" s="89">
        <v>27.455224790030957</v>
      </c>
      <c r="Z10" s="89">
        <v>32.683328655368079</v>
      </c>
      <c r="AA10" s="89">
        <v>27.655729780933129</v>
      </c>
      <c r="AB10" s="116">
        <v>28.811979590795943</v>
      </c>
    </row>
    <row r="14" spans="1:28" ht="13.5" thickBot="1" x14ac:dyDescent="0.25">
      <c r="A14" s="90" t="s">
        <v>78</v>
      </c>
      <c r="D14" s="76">
        <v>2001</v>
      </c>
      <c r="F14" s="76"/>
      <c r="G14" s="76">
        <v>2001</v>
      </c>
      <c r="H14" s="76">
        <v>2001</v>
      </c>
      <c r="I14" s="76">
        <v>2001</v>
      </c>
      <c r="J14" s="76">
        <v>2001</v>
      </c>
      <c r="K14" s="76"/>
      <c r="L14" s="76"/>
      <c r="M14" s="76"/>
      <c r="N14" s="76"/>
      <c r="O14" s="76">
        <v>2002</v>
      </c>
      <c r="P14" s="76"/>
      <c r="Q14" s="76"/>
      <c r="R14" s="76"/>
      <c r="S14" s="76"/>
      <c r="T14" s="75"/>
      <c r="U14" s="76"/>
      <c r="V14" s="76">
        <v>2003</v>
      </c>
      <c r="W14" s="76">
        <v>2004</v>
      </c>
      <c r="X14" s="76"/>
      <c r="Y14" s="76"/>
      <c r="Z14" s="76" t="s">
        <v>64</v>
      </c>
      <c r="AA14" s="76"/>
      <c r="AB14" s="76"/>
    </row>
    <row r="15" spans="1:28" ht="13.5" thickBot="1" x14ac:dyDescent="0.25">
      <c r="A15" s="76" t="s">
        <v>77</v>
      </c>
      <c r="B15" s="77">
        <v>36739</v>
      </c>
      <c r="C15" s="78">
        <v>36892</v>
      </c>
      <c r="D15" s="78">
        <v>36923</v>
      </c>
      <c r="E15" s="78">
        <v>36951</v>
      </c>
      <c r="F15" s="78">
        <v>36982</v>
      </c>
      <c r="G15" s="79">
        <v>37043</v>
      </c>
      <c r="H15" s="79">
        <v>37073</v>
      </c>
      <c r="I15" s="79">
        <v>37104</v>
      </c>
      <c r="J15" s="79">
        <v>37135</v>
      </c>
      <c r="K15" s="80">
        <v>37165</v>
      </c>
      <c r="L15" s="80">
        <v>37196</v>
      </c>
      <c r="M15" s="80">
        <v>37226</v>
      </c>
      <c r="N15" s="81" t="s">
        <v>65</v>
      </c>
      <c r="O15" s="79">
        <v>37257</v>
      </c>
      <c r="P15" s="80">
        <v>37288</v>
      </c>
      <c r="Q15" s="80">
        <v>37316</v>
      </c>
      <c r="R15" s="119" t="s">
        <v>66</v>
      </c>
      <c r="S15" s="119" t="s">
        <v>67</v>
      </c>
      <c r="T15" s="75" t="s">
        <v>68</v>
      </c>
      <c r="U15" s="119" t="s">
        <v>69</v>
      </c>
      <c r="V15" s="83" t="s">
        <v>70</v>
      </c>
      <c r="W15" s="83" t="s">
        <v>71</v>
      </c>
      <c r="X15" s="91" t="s">
        <v>72</v>
      </c>
      <c r="Y15" s="82" t="s">
        <v>73</v>
      </c>
      <c r="Z15" s="82" t="s">
        <v>74</v>
      </c>
      <c r="AA15" s="82" t="s">
        <v>75</v>
      </c>
      <c r="AB15" s="84" t="s">
        <v>76</v>
      </c>
    </row>
    <row r="16" spans="1:28" ht="12.75" x14ac:dyDescent="0.2">
      <c r="A16" s="76" t="s">
        <v>57</v>
      </c>
      <c r="B16" s="120">
        <v>0</v>
      </c>
      <c r="C16" s="93">
        <v>0</v>
      </c>
      <c r="D16" s="93">
        <v>0</v>
      </c>
      <c r="E16" s="93">
        <v>0</v>
      </c>
      <c r="F16" s="93">
        <v>0</v>
      </c>
      <c r="G16" s="92">
        <v>0</v>
      </c>
      <c r="H16" s="92">
        <v>0</v>
      </c>
      <c r="I16" s="92">
        <v>0</v>
      </c>
      <c r="J16" s="92">
        <v>0</v>
      </c>
      <c r="K16" s="94">
        <v>-0.1987179487179489</v>
      </c>
      <c r="L16" s="94">
        <v>0.24974999999999881</v>
      </c>
      <c r="M16" s="94">
        <v>0.24983720930232067</v>
      </c>
      <c r="N16" s="105">
        <v>7.5217315146094421E-2</v>
      </c>
      <c r="O16" s="92">
        <v>0.25048780487804478</v>
      </c>
      <c r="P16" s="94">
        <v>0.25011111111110651</v>
      </c>
      <c r="Q16" s="94">
        <v>0.99951219512195166</v>
      </c>
      <c r="R16" s="99">
        <v>0.16636093281985254</v>
      </c>
      <c r="S16" s="99">
        <v>0.16660683760683526</v>
      </c>
      <c r="T16" s="94">
        <v>8.3283641419740206E-5</v>
      </c>
      <c r="U16" s="103">
        <v>0.20827202277628487</v>
      </c>
      <c r="V16" s="99">
        <v>0.60416253733014003</v>
      </c>
      <c r="W16" s="102">
        <v>0.60338280517020237</v>
      </c>
      <c r="X16" s="93">
        <v>0.5927904148137948</v>
      </c>
      <c r="Y16" s="99">
        <v>0.73210096973858896</v>
      </c>
      <c r="Z16" s="99">
        <v>0.54343452441552387</v>
      </c>
      <c r="AA16" s="99">
        <v>0.54644793901503874</v>
      </c>
      <c r="AB16" s="103">
        <v>0.60369346199570018</v>
      </c>
    </row>
    <row r="17" spans="1:28" ht="12.75" x14ac:dyDescent="0.2">
      <c r="A17" s="76" t="s">
        <v>58</v>
      </c>
      <c r="B17" s="121">
        <v>0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2">
        <v>0</v>
      </c>
      <c r="I17" s="92">
        <v>0</v>
      </c>
      <c r="J17" s="92">
        <v>0</v>
      </c>
      <c r="K17" s="94">
        <v>-0.1987179487179489</v>
      </c>
      <c r="L17" s="94">
        <v>0.25050000000000239</v>
      </c>
      <c r="M17" s="94">
        <v>6.7441860464967363E-4</v>
      </c>
      <c r="N17" s="105">
        <v>1.3114117471680231E-2</v>
      </c>
      <c r="O17" s="92">
        <v>0.24973170731707128</v>
      </c>
      <c r="P17" s="94">
        <v>0.25011111111111362</v>
      </c>
      <c r="Q17" s="94">
        <v>1.0002682926829287</v>
      </c>
      <c r="R17" s="94">
        <v>0.16662409071458839</v>
      </c>
      <c r="S17" s="94">
        <v>0.16687179487179549</v>
      </c>
      <c r="T17" s="94">
        <v>-2.281852514478544E-4</v>
      </c>
      <c r="U17" s="105">
        <v>0.20832618434299732</v>
      </c>
      <c r="V17" s="94">
        <v>0.60404930621843178</v>
      </c>
      <c r="W17" s="104">
        <v>0.60235634641282587</v>
      </c>
      <c r="X17" s="92">
        <v>0.59348646439099539</v>
      </c>
      <c r="Y17" s="94">
        <v>0.7444154625787327</v>
      </c>
      <c r="Z17" s="94">
        <v>0.53336887019123225</v>
      </c>
      <c r="AA17" s="94">
        <v>0.54302372255431663</v>
      </c>
      <c r="AB17" s="105">
        <v>0.60357362992882457</v>
      </c>
    </row>
    <row r="18" spans="1:28" ht="12.75" x14ac:dyDescent="0.2">
      <c r="A18" s="76" t="s">
        <v>60</v>
      </c>
      <c r="B18" s="121">
        <v>0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2">
        <v>0</v>
      </c>
      <c r="I18" s="92">
        <v>0</v>
      </c>
      <c r="J18" s="92">
        <v>0</v>
      </c>
      <c r="K18" s="94">
        <v>-0.97128205128204925</v>
      </c>
      <c r="L18" s="94">
        <v>0</v>
      </c>
      <c r="M18" s="94">
        <v>0.74962790697674464</v>
      </c>
      <c r="N18" s="105">
        <v>-5.5413536076329706E-2</v>
      </c>
      <c r="O18" s="92">
        <v>0.75</v>
      </c>
      <c r="P18" s="94">
        <v>0.74988888888889349</v>
      </c>
      <c r="Q18" s="94">
        <v>0.50026829268293227</v>
      </c>
      <c r="R18" s="94">
        <v>-5.8408215664940144E-5</v>
      </c>
      <c r="S18" s="94">
        <v>0.50006837606837351</v>
      </c>
      <c r="T18" s="94">
        <v>0.91638203140528773</v>
      </c>
      <c r="U18" s="105">
        <v>0.52077776494548189</v>
      </c>
      <c r="V18" s="94">
        <v>0.87503154491529145</v>
      </c>
      <c r="W18" s="104">
        <v>0.87493029950505985</v>
      </c>
      <c r="X18" s="92">
        <v>0.9166522742516463</v>
      </c>
      <c r="Y18" s="94">
        <v>1.0000843262083094</v>
      </c>
      <c r="Z18" s="94">
        <v>0.58332745235637162</v>
      </c>
      <c r="AA18" s="94">
        <v>1.0001088307026116</v>
      </c>
      <c r="AB18" s="105">
        <v>0.87504322087973208</v>
      </c>
    </row>
    <row r="19" spans="1:28" ht="12.75" x14ac:dyDescent="0.2">
      <c r="A19" s="76" t="s">
        <v>62</v>
      </c>
      <c r="B19" s="121">
        <v>0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2">
        <v>0</v>
      </c>
      <c r="I19" s="92">
        <v>0</v>
      </c>
      <c r="J19" s="92">
        <v>0</v>
      </c>
      <c r="K19" s="94">
        <v>0</v>
      </c>
      <c r="L19" s="94">
        <v>0</v>
      </c>
      <c r="M19" s="94">
        <v>0.25000000000000355</v>
      </c>
      <c r="N19" s="105">
        <v>6.25E-2</v>
      </c>
      <c r="O19" s="92">
        <v>1.9999024390243854</v>
      </c>
      <c r="P19" s="94">
        <v>1.5002222222222166</v>
      </c>
      <c r="Q19" s="94">
        <v>0.99992682926828991</v>
      </c>
      <c r="R19" s="94">
        <v>0.58353241335044359</v>
      </c>
      <c r="S19" s="94">
        <v>1.3335285446261089</v>
      </c>
      <c r="T19" s="94">
        <v>0.4999281454979112</v>
      </c>
      <c r="U19" s="105">
        <v>0.97925156674486402</v>
      </c>
      <c r="V19" s="94">
        <v>1.4168948010726723</v>
      </c>
      <c r="W19" s="104">
        <v>1.4168293779226691</v>
      </c>
      <c r="X19" s="92">
        <v>1.4168264723294755</v>
      </c>
      <c r="Y19" s="94">
        <v>0.74998642179399155</v>
      </c>
      <c r="Z19" s="94">
        <v>3.0833338581630088</v>
      </c>
      <c r="AA19" s="94">
        <v>0.41684277664888825</v>
      </c>
      <c r="AB19" s="105">
        <v>1.4167473822338401</v>
      </c>
    </row>
    <row r="20" spans="1:28" ht="12.75" x14ac:dyDescent="0.2">
      <c r="A20" s="76" t="s">
        <v>61</v>
      </c>
      <c r="B20" s="121">
        <v>0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2">
        <v>0</v>
      </c>
      <c r="I20" s="92">
        <v>0</v>
      </c>
      <c r="J20" s="92">
        <v>0</v>
      </c>
      <c r="K20" s="94">
        <v>-1.7435897435897445</v>
      </c>
      <c r="L20" s="94">
        <v>1.425</v>
      </c>
      <c r="M20" s="94">
        <v>0.92658139534883688</v>
      </c>
      <c r="N20" s="105">
        <v>0.15199791293977327</v>
      </c>
      <c r="O20" s="92">
        <v>2.0003658536585398</v>
      </c>
      <c r="P20" s="94">
        <v>0.99977777777777277</v>
      </c>
      <c r="Q20" s="94">
        <v>4.878048780412314E-4</v>
      </c>
      <c r="R20" s="94">
        <v>0.75011435601198073</v>
      </c>
      <c r="S20" s="94">
        <v>0.33309535721730654</v>
      </c>
      <c r="T20" s="94">
        <v>0.97559908566885412</v>
      </c>
      <c r="U20" s="105">
        <v>0.76475481941740497</v>
      </c>
      <c r="V20" s="94">
        <v>0.51356992352873121</v>
      </c>
      <c r="W20" s="104">
        <v>0.51123935282251054</v>
      </c>
      <c r="X20" s="92">
        <v>0.66660489316053173</v>
      </c>
      <c r="Y20" s="94">
        <v>0.50005600688121277</v>
      </c>
      <c r="Z20" s="94">
        <v>0.50003021847299678</v>
      </c>
      <c r="AA20" s="94">
        <v>0.38096166879459048</v>
      </c>
      <c r="AB20" s="105">
        <v>0.51191319682733649</v>
      </c>
    </row>
    <row r="21" spans="1:28" ht="12.75" x14ac:dyDescent="0.2">
      <c r="A21" s="76" t="s">
        <v>59</v>
      </c>
      <c r="B21" s="121">
        <v>0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2">
        <v>0</v>
      </c>
      <c r="I21" s="92">
        <v>0</v>
      </c>
      <c r="J21" s="92">
        <v>0</v>
      </c>
      <c r="K21" s="94">
        <v>-0.79487179487179205</v>
      </c>
      <c r="L21" s="94">
        <v>0</v>
      </c>
      <c r="M21" s="94">
        <v>0.50025581395348695</v>
      </c>
      <c r="N21" s="105">
        <v>-7.365399522957361E-2</v>
      </c>
      <c r="O21" s="92">
        <v>0.49975609756097938</v>
      </c>
      <c r="P21" s="94">
        <v>0.25000000000000355</v>
      </c>
      <c r="Q21" s="94">
        <v>-5.121951219528853E-4</v>
      </c>
      <c r="R21" s="94">
        <v>0</v>
      </c>
      <c r="S21" s="94">
        <v>0.53596444206200289</v>
      </c>
      <c r="T21" s="94">
        <v>-0.4011666666666649</v>
      </c>
      <c r="U21" s="105">
        <v>9.6136435718747748E-2</v>
      </c>
      <c r="V21" s="94">
        <v>0.89969935842577087</v>
      </c>
      <c r="W21" s="104">
        <v>0.89985456492754423</v>
      </c>
      <c r="X21" s="92">
        <v>1.0023762380077237</v>
      </c>
      <c r="Y21" s="94">
        <v>1.0015972403001179</v>
      </c>
      <c r="Z21" s="94">
        <v>0.99398410861370579</v>
      </c>
      <c r="AA21" s="94">
        <v>0.60079681499095727</v>
      </c>
      <c r="AB21" s="105">
        <v>0.89968860047811461</v>
      </c>
    </row>
    <row r="22" spans="1:28" ht="13.5" thickBot="1" x14ac:dyDescent="0.25">
      <c r="A22" s="76" t="s">
        <v>63</v>
      </c>
      <c r="B22" s="122">
        <v>0</v>
      </c>
      <c r="C22" s="106">
        <v>0</v>
      </c>
      <c r="D22" s="106">
        <v>0</v>
      </c>
      <c r="E22" s="106">
        <v>0</v>
      </c>
      <c r="F22" s="106">
        <v>0</v>
      </c>
      <c r="G22" s="106">
        <v>0</v>
      </c>
      <c r="H22" s="106">
        <v>0</v>
      </c>
      <c r="I22" s="106">
        <v>0</v>
      </c>
      <c r="J22" s="106">
        <v>0</v>
      </c>
      <c r="K22" s="107">
        <v>-0.79487179487179205</v>
      </c>
      <c r="L22" s="107">
        <v>0</v>
      </c>
      <c r="M22" s="107">
        <v>0.50025581395348695</v>
      </c>
      <c r="N22" s="111">
        <v>-7.3653995229577163E-2</v>
      </c>
      <c r="O22" s="106">
        <v>0.49975609756097938</v>
      </c>
      <c r="P22" s="107">
        <v>0.24999999999999645</v>
      </c>
      <c r="Q22" s="107">
        <v>-5.121951219528853E-4</v>
      </c>
      <c r="R22" s="107">
        <v>0</v>
      </c>
      <c r="S22" s="107">
        <v>0.53596444206199578</v>
      </c>
      <c r="T22" s="107">
        <v>-0.40116666666666845</v>
      </c>
      <c r="U22" s="111">
        <v>9.6136435718751301E-2</v>
      </c>
      <c r="V22" s="107">
        <v>0.89969935842577797</v>
      </c>
      <c r="W22" s="110">
        <v>0.89985456492755134</v>
      </c>
      <c r="X22" s="106">
        <v>1.0023762380077237</v>
      </c>
      <c r="Y22" s="107">
        <v>1.0015972403001356</v>
      </c>
      <c r="Z22" s="107">
        <v>0.99398410861369157</v>
      </c>
      <c r="AA22" s="107">
        <v>0.60079681499096438</v>
      </c>
      <c r="AB22" s="111">
        <v>0.89968860047813237</v>
      </c>
    </row>
    <row r="25" spans="1:28" ht="13.5" thickBot="1" x14ac:dyDescent="0.25">
      <c r="A25" s="90">
        <v>37185</v>
      </c>
      <c r="B25" s="90"/>
      <c r="D25" s="76">
        <v>2001</v>
      </c>
      <c r="F25" s="76"/>
      <c r="G25" s="76">
        <v>2001</v>
      </c>
      <c r="H25" s="76">
        <v>2001</v>
      </c>
      <c r="I25" s="76">
        <v>2001</v>
      </c>
      <c r="J25" s="76">
        <v>2001</v>
      </c>
      <c r="K25" s="76"/>
      <c r="L25" s="76"/>
      <c r="M25" s="76"/>
      <c r="N25" s="76"/>
      <c r="O25" s="76">
        <v>2002</v>
      </c>
      <c r="P25" s="76"/>
      <c r="Q25" s="76"/>
      <c r="R25" s="76"/>
      <c r="S25" s="76"/>
      <c r="T25" s="76"/>
      <c r="U25" s="76"/>
      <c r="V25" s="76">
        <v>2003</v>
      </c>
      <c r="W25" s="76">
        <v>2004</v>
      </c>
      <c r="X25" s="76"/>
      <c r="Y25" s="76"/>
      <c r="Z25" s="76" t="s">
        <v>64</v>
      </c>
      <c r="AA25" s="76"/>
      <c r="AB25" s="76"/>
    </row>
    <row r="26" spans="1:28" ht="13.5" thickBot="1" x14ac:dyDescent="0.25">
      <c r="A26" s="76" t="s">
        <v>77</v>
      </c>
      <c r="B26" s="77">
        <v>36739</v>
      </c>
      <c r="C26" s="79">
        <v>36892</v>
      </c>
      <c r="D26" s="79">
        <v>36923</v>
      </c>
      <c r="E26" s="79">
        <v>36951</v>
      </c>
      <c r="F26" s="79">
        <v>36982</v>
      </c>
      <c r="G26" s="79">
        <v>37043</v>
      </c>
      <c r="H26" s="79">
        <v>37073</v>
      </c>
      <c r="I26" s="79">
        <v>37104</v>
      </c>
      <c r="J26" s="79">
        <v>37135</v>
      </c>
      <c r="K26" s="80">
        <v>37165</v>
      </c>
      <c r="L26" s="80">
        <v>37196</v>
      </c>
      <c r="M26" s="80">
        <v>37226</v>
      </c>
      <c r="N26" s="81" t="s">
        <v>65</v>
      </c>
      <c r="O26" s="79">
        <v>37257</v>
      </c>
      <c r="P26" s="80">
        <v>37288</v>
      </c>
      <c r="Q26" s="80">
        <v>37316</v>
      </c>
      <c r="R26" s="119" t="s">
        <v>66</v>
      </c>
      <c r="S26" s="119" t="s">
        <v>67</v>
      </c>
      <c r="T26" s="119" t="s">
        <v>68</v>
      </c>
      <c r="U26" s="119" t="s">
        <v>69</v>
      </c>
      <c r="V26" s="83" t="s">
        <v>70</v>
      </c>
      <c r="W26" s="83" t="s">
        <v>71</v>
      </c>
      <c r="X26" s="91" t="s">
        <v>72</v>
      </c>
      <c r="Y26" s="82" t="s">
        <v>73</v>
      </c>
      <c r="Z26" s="82" t="s">
        <v>74</v>
      </c>
      <c r="AA26" s="82" t="s">
        <v>75</v>
      </c>
      <c r="AB26" s="84" t="s">
        <v>76</v>
      </c>
    </row>
    <row r="27" spans="1:28" ht="12.75" x14ac:dyDescent="0.2">
      <c r="A27" s="76" t="s">
        <v>57</v>
      </c>
      <c r="B27" s="85">
        <v>0</v>
      </c>
      <c r="C27" s="85">
        <v>0</v>
      </c>
      <c r="D27" s="85">
        <v>0</v>
      </c>
      <c r="E27" s="85">
        <v>0</v>
      </c>
      <c r="F27" s="85">
        <v>0</v>
      </c>
      <c r="G27" s="85">
        <v>0</v>
      </c>
      <c r="H27" s="86">
        <v>0</v>
      </c>
      <c r="I27" s="86">
        <v>0</v>
      </c>
      <c r="J27" s="86">
        <v>0</v>
      </c>
      <c r="K27" s="112">
        <v>24.121794871794872</v>
      </c>
      <c r="L27" s="112">
        <v>24.250125000000001</v>
      </c>
      <c r="M27" s="112">
        <v>28.999813953488374</v>
      </c>
      <c r="N27" s="113">
        <v>19.342933456320811</v>
      </c>
      <c r="O27" s="94">
        <v>27.749756097560979</v>
      </c>
      <c r="P27" s="87">
        <v>25.499888888888893</v>
      </c>
      <c r="Q27" s="87">
        <v>22.000146341463417</v>
      </c>
      <c r="R27" s="87">
        <v>20.000191912708605</v>
      </c>
      <c r="S27" s="87">
        <v>30.999941838649161</v>
      </c>
      <c r="T27" s="87">
        <v>26.666640031802824</v>
      </c>
      <c r="U27" s="87">
        <v>25.687509389782921</v>
      </c>
      <c r="V27" s="114">
        <v>26.93754402696861</v>
      </c>
      <c r="W27" s="87">
        <v>26.958385148089548</v>
      </c>
      <c r="X27" s="86">
        <v>28.629676444217679</v>
      </c>
      <c r="Y27" s="112">
        <v>23.265959434178185</v>
      </c>
      <c r="Z27" s="112">
        <v>33.118303682239805</v>
      </c>
      <c r="AA27" s="112">
        <v>28.86859752134329</v>
      </c>
      <c r="AB27" s="113">
        <v>28.470634270494752</v>
      </c>
    </row>
    <row r="28" spans="1:28" ht="12.75" x14ac:dyDescent="0.2">
      <c r="A28" s="76" t="s">
        <v>58</v>
      </c>
      <c r="B28" s="85">
        <v>0</v>
      </c>
      <c r="C28" s="85">
        <v>0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  <c r="I28" s="85">
        <v>0</v>
      </c>
      <c r="J28" s="85">
        <v>0</v>
      </c>
      <c r="K28" s="87">
        <v>24.121794871794872</v>
      </c>
      <c r="L28" s="87">
        <v>24.249749999999999</v>
      </c>
      <c r="M28" s="87">
        <v>28.499767441860463</v>
      </c>
      <c r="N28" s="115">
        <v>19.217828078413831</v>
      </c>
      <c r="O28" s="94">
        <v>27.249975609756099</v>
      </c>
      <c r="P28" s="87">
        <v>25.000222222222224</v>
      </c>
      <c r="Q28" s="87">
        <v>22.499926829268293</v>
      </c>
      <c r="R28" s="87">
        <v>21.333341677364146</v>
      </c>
      <c r="S28" s="87">
        <v>32.499865749426725</v>
      </c>
      <c r="T28" s="87">
        <v>26.50036578215067</v>
      </c>
      <c r="U28" s="87">
        <v>26.312570357339265</v>
      </c>
      <c r="V28" s="114">
        <v>28.508457337122778</v>
      </c>
      <c r="W28" s="87">
        <v>28.530880364844517</v>
      </c>
      <c r="X28" s="85">
        <v>31.338269538289111</v>
      </c>
      <c r="Y28" s="87">
        <v>27.609973593903934</v>
      </c>
      <c r="Z28" s="87">
        <v>37.645724391758897</v>
      </c>
      <c r="AA28" s="87">
        <v>33.211994323573634</v>
      </c>
      <c r="AB28" s="115">
        <v>32.451490461881392</v>
      </c>
    </row>
    <row r="29" spans="1:28" ht="12.75" x14ac:dyDescent="0.2">
      <c r="A29" s="76" t="s">
        <v>60</v>
      </c>
      <c r="B29" s="85">
        <v>0</v>
      </c>
      <c r="C29" s="85">
        <v>0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  <c r="I29" s="85">
        <v>0</v>
      </c>
      <c r="J29" s="85">
        <v>0</v>
      </c>
      <c r="K29" s="87">
        <v>24.257435897435897</v>
      </c>
      <c r="L29" s="87">
        <v>24.250250000000001</v>
      </c>
      <c r="M29" s="87">
        <v>28.250046511627904</v>
      </c>
      <c r="N29" s="115">
        <v>19.189433102265951</v>
      </c>
      <c r="O29" s="94">
        <v>28.000024390243908</v>
      </c>
      <c r="P29" s="87">
        <v>27.25011111111111</v>
      </c>
      <c r="Q29" s="87">
        <v>25.999756097560976</v>
      </c>
      <c r="R29" s="87">
        <v>24.249922443303387</v>
      </c>
      <c r="S29" s="87">
        <v>31.499897942166239</v>
      </c>
      <c r="T29" s="87">
        <v>27.083531107135759</v>
      </c>
      <c r="U29" s="87">
        <v>27.479162173061013</v>
      </c>
      <c r="V29" s="114">
        <v>27.625010379751231</v>
      </c>
      <c r="W29" s="87">
        <v>27.640131682780503</v>
      </c>
      <c r="X29" s="85">
        <v>28.31733830071618</v>
      </c>
      <c r="Y29" s="87">
        <v>27.754034102307674</v>
      </c>
      <c r="Z29" s="87">
        <v>31.310357699129508</v>
      </c>
      <c r="AA29" s="87">
        <v>29.04494756270703</v>
      </c>
      <c r="AB29" s="115">
        <v>29.106669416215095</v>
      </c>
    </row>
    <row r="30" spans="1:28" ht="12.75" x14ac:dyDescent="0.2">
      <c r="A30" s="76" t="s">
        <v>62</v>
      </c>
      <c r="B30" s="85">
        <v>0</v>
      </c>
      <c r="C30" s="85">
        <v>0</v>
      </c>
      <c r="D30" s="85">
        <v>0</v>
      </c>
      <c r="E30" s="85">
        <v>0</v>
      </c>
      <c r="F30" s="85">
        <v>0</v>
      </c>
      <c r="G30" s="85">
        <v>0</v>
      </c>
      <c r="H30" s="85">
        <v>0</v>
      </c>
      <c r="I30" s="85">
        <v>0</v>
      </c>
      <c r="J30" s="85">
        <v>0</v>
      </c>
      <c r="K30" s="87">
        <v>27.1875</v>
      </c>
      <c r="L30" s="87">
        <v>18.75</v>
      </c>
      <c r="M30" s="87">
        <v>24.000116279069765</v>
      </c>
      <c r="N30" s="115">
        <v>17.484404069767443</v>
      </c>
      <c r="O30" s="94">
        <v>24.500097560975615</v>
      </c>
      <c r="P30" s="87">
        <v>23.999888888888893</v>
      </c>
      <c r="Q30" s="87">
        <v>23.500268292682929</v>
      </c>
      <c r="R30" s="87">
        <v>23.666581621737276</v>
      </c>
      <c r="S30" s="87">
        <v>29.833275171982489</v>
      </c>
      <c r="T30" s="87">
        <v>25.999970632081098</v>
      </c>
      <c r="U30" s="87">
        <v>25.874978084995831</v>
      </c>
      <c r="V30" s="114">
        <v>16.333322899180413</v>
      </c>
      <c r="W30" s="87">
        <v>15.56837609279942</v>
      </c>
      <c r="X30" s="85">
        <v>18.732039524502035</v>
      </c>
      <c r="Y30" s="87">
        <v>18.546155940954915</v>
      </c>
      <c r="Z30" s="87">
        <v>23.692626571718765</v>
      </c>
      <c r="AA30" s="87">
        <v>20.037918519707432</v>
      </c>
      <c r="AB30" s="115">
        <v>20.252185139220785</v>
      </c>
    </row>
    <row r="31" spans="1:28" ht="12.75" x14ac:dyDescent="0.2">
      <c r="A31" s="76" t="s">
        <v>61</v>
      </c>
      <c r="B31" s="85">
        <v>0</v>
      </c>
      <c r="C31" s="85">
        <v>0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  <c r="I31" s="85">
        <v>0</v>
      </c>
      <c r="J31" s="85">
        <v>0</v>
      </c>
      <c r="K31" s="87">
        <v>23.53846153846154</v>
      </c>
      <c r="L31" s="87">
        <v>19.574999999999999</v>
      </c>
      <c r="M31" s="87">
        <v>23.323534883720932</v>
      </c>
      <c r="N31" s="115">
        <v>16.609249105545619</v>
      </c>
      <c r="O31" s="94">
        <v>24.49963414634146</v>
      </c>
      <c r="P31" s="87">
        <v>24.500333333333337</v>
      </c>
      <c r="Q31" s="87">
        <v>24.499707317073177</v>
      </c>
      <c r="R31" s="87">
        <v>24.74990618314078</v>
      </c>
      <c r="S31" s="87">
        <v>31.16690014592454</v>
      </c>
      <c r="T31" s="87">
        <v>25.524299691910155</v>
      </c>
      <c r="U31" s="87">
        <v>26.485249404972866</v>
      </c>
      <c r="V31" s="114">
        <v>27.462707473306597</v>
      </c>
      <c r="W31" s="87">
        <v>27.663538656973106</v>
      </c>
      <c r="X31" s="85">
        <v>27.879309933459798</v>
      </c>
      <c r="Y31" s="87">
        <v>27.722619251848428</v>
      </c>
      <c r="Z31" s="87">
        <v>31.488983394599824</v>
      </c>
      <c r="AA31" s="87">
        <v>27.980199467629969</v>
      </c>
      <c r="AB31" s="115">
        <v>28.767778011884491</v>
      </c>
    </row>
    <row r="32" spans="1:28" ht="12.75" x14ac:dyDescent="0.2">
      <c r="A32" s="76" t="s">
        <v>59</v>
      </c>
      <c r="B32" s="85">
        <v>0</v>
      </c>
      <c r="C32" s="85">
        <v>0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  <c r="I32" s="85">
        <v>0</v>
      </c>
      <c r="J32" s="85">
        <v>0</v>
      </c>
      <c r="K32" s="87">
        <v>21.954615384615384</v>
      </c>
      <c r="L32" s="87">
        <v>19.25</v>
      </c>
      <c r="M32" s="87">
        <v>22.000162790697676</v>
      </c>
      <c r="N32" s="115">
        <v>15.801194543828263</v>
      </c>
      <c r="O32" s="94">
        <v>22.500365853658536</v>
      </c>
      <c r="P32" s="87">
        <v>22.500222222222224</v>
      </c>
      <c r="Q32" s="87">
        <v>22.500414634146345</v>
      </c>
      <c r="R32" s="87">
        <v>22.749918699186992</v>
      </c>
      <c r="S32" s="87">
        <v>31.166576818845112</v>
      </c>
      <c r="T32" s="87">
        <v>24.067865583383025</v>
      </c>
      <c r="U32" s="87">
        <v>25.121173834522708</v>
      </c>
      <c r="V32" s="114">
        <v>25.475293851191719</v>
      </c>
      <c r="W32" s="87">
        <v>25.676048704650238</v>
      </c>
      <c r="X32" s="85">
        <v>25.548014297158542</v>
      </c>
      <c r="Y32" s="87">
        <v>25.393919705247239</v>
      </c>
      <c r="Z32" s="87">
        <v>29.976400284455895</v>
      </c>
      <c r="AA32" s="87">
        <v>26.1989852001043</v>
      </c>
      <c r="AB32" s="115">
        <v>26.779329871741492</v>
      </c>
    </row>
    <row r="33" spans="1:28" ht="13.5" thickBot="1" x14ac:dyDescent="0.25">
      <c r="A33" s="76" t="s">
        <v>63</v>
      </c>
      <c r="B33" s="88">
        <v>0</v>
      </c>
      <c r="C33" s="88">
        <v>0</v>
      </c>
      <c r="D33" s="88">
        <v>0</v>
      </c>
      <c r="E33" s="88">
        <v>0</v>
      </c>
      <c r="F33" s="88">
        <v>0</v>
      </c>
      <c r="G33" s="88">
        <v>0</v>
      </c>
      <c r="H33" s="88">
        <v>0</v>
      </c>
      <c r="I33" s="88">
        <v>0</v>
      </c>
      <c r="J33" s="88">
        <v>0</v>
      </c>
      <c r="K33" s="89">
        <v>22.352051282051281</v>
      </c>
      <c r="L33" s="89">
        <v>19.625</v>
      </c>
      <c r="M33" s="89">
        <v>22.721093023255815</v>
      </c>
      <c r="N33" s="116">
        <v>16.174536076326774</v>
      </c>
      <c r="O33" s="107">
        <v>23.067439024390243</v>
      </c>
      <c r="P33" s="89">
        <v>22.990222222222226</v>
      </c>
      <c r="Q33" s="89">
        <v>22.97675609756098</v>
      </c>
      <c r="R33" s="89">
        <v>24.01612537441164</v>
      </c>
      <c r="S33" s="89">
        <v>34.206810298102987</v>
      </c>
      <c r="T33" s="89">
        <v>24.889372242098986</v>
      </c>
      <c r="U33" s="89">
        <v>26.530945090667856</v>
      </c>
      <c r="V33" s="117">
        <v>26.7385919177961</v>
      </c>
      <c r="W33" s="89">
        <v>26.941906675187976</v>
      </c>
      <c r="X33" s="88">
        <v>26.451258898843864</v>
      </c>
      <c r="Y33" s="89">
        <v>26.453627549730822</v>
      </c>
      <c r="Z33" s="89">
        <v>31.689344546754388</v>
      </c>
      <c r="AA33" s="89">
        <v>27.054932965942164</v>
      </c>
      <c r="AB33" s="116">
        <v>27.91229099031781</v>
      </c>
    </row>
    <row r="36" spans="1:28" x14ac:dyDescent="0.2">
      <c r="D36" s="118"/>
    </row>
    <row r="37" spans="1:28" x14ac:dyDescent="0.2">
      <c r="D37" s="118"/>
    </row>
    <row r="38" spans="1:28" x14ac:dyDescent="0.2">
      <c r="D38" s="118"/>
    </row>
    <row r="39" spans="1:28" x14ac:dyDescent="0.2">
      <c r="D39" s="118"/>
    </row>
    <row r="40" spans="1:28" x14ac:dyDescent="0.2">
      <c r="D40" s="118"/>
    </row>
    <row r="41" spans="1:28" x14ac:dyDescent="0.2">
      <c r="D41" s="118"/>
    </row>
    <row r="42" spans="1:28" x14ac:dyDescent="0.2">
      <c r="D42" s="118"/>
    </row>
  </sheetData>
  <pageMargins left="0.75" right="0.75" top="1" bottom="1" header="0.5" footer="0.5"/>
  <pageSetup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22</vt:i4>
      </vt:variant>
    </vt:vector>
  </HeadingPairs>
  <TitlesOfParts>
    <vt:vector size="30" baseType="lpstr">
      <vt:lpstr>Curve Summary Temp</vt:lpstr>
      <vt:lpstr>Power Desk Daily PriceA</vt:lpstr>
      <vt:lpstr>Power Price</vt:lpstr>
      <vt:lpstr>Power Off-Peak Prices</vt:lpstr>
      <vt:lpstr>Daily Peak and Off Peak</vt:lpstr>
      <vt:lpstr>Power West Price Peak-Tim</vt:lpstr>
      <vt:lpstr>Power West Price Off Peak-Tim</vt:lpstr>
      <vt:lpstr>Power West Price OP 6 by 8</vt:lpstr>
      <vt:lpstr>'Power Off-Peak Prices'!DetailData</vt:lpstr>
      <vt:lpstr>'Power Price'!DetailData</vt:lpstr>
      <vt:lpstr>epr19sec1</vt:lpstr>
      <vt:lpstr>'Power Desk Daily PriceA'!erv15sec1</vt:lpstr>
      <vt:lpstr>erv18sec1</vt:lpstr>
      <vt:lpstr>erv19sec1</vt:lpstr>
      <vt:lpstr>erv30sec1</vt:lpstr>
      <vt:lpstr>erv31sec1</vt:lpstr>
      <vt:lpstr>Factors</vt:lpstr>
      <vt:lpstr>'Power Desk Daily PriceA'!nr_EPDDPrR</vt:lpstr>
      <vt:lpstr>nr_POPPrc</vt:lpstr>
      <vt:lpstr>'Power Off-Peak Prices'!nr_pow_east_price</vt:lpstr>
      <vt:lpstr>nr_pow_east_price</vt:lpstr>
      <vt:lpstr>'Power West Price OP 6 by 8'!nr_pow_west_price</vt:lpstr>
      <vt:lpstr>'Power West Price OP 6 by 8'!nr_pow_west_price_offpeak</vt:lpstr>
      <vt:lpstr>'Curve Summary Temp'!Print_Area</vt:lpstr>
      <vt:lpstr>'Daily Peak and Off Peak'!Print_Area</vt:lpstr>
      <vt:lpstr>'Power Desk Daily PriceA'!Print_Area</vt:lpstr>
      <vt:lpstr>'Power Off-Peak Prices'!Print_Area</vt:lpstr>
      <vt:lpstr>'Power Price'!Print_Area</vt:lpstr>
      <vt:lpstr>'Power West Price Off Peak-Tim'!Print_Area</vt:lpstr>
      <vt:lpstr>'Power West Price Peak-Tim'!Print_Area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EPMI 24 Hour Trading:(800)349-5527:Arch</dc:creator>
  <dc:description>- Oracle 8i ODBC QueryFix Applied</dc:description>
  <cp:lastModifiedBy>Jan Havlíček</cp:lastModifiedBy>
  <cp:lastPrinted>2001-10-22T22:36:03Z</cp:lastPrinted>
  <dcterms:created xsi:type="dcterms:W3CDTF">2000-04-24T18:04:08Z</dcterms:created>
  <dcterms:modified xsi:type="dcterms:W3CDTF">2023-09-11T09:55:37Z</dcterms:modified>
</cp:coreProperties>
</file>