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DD13AC1-E243-4805-91A6-5D0CAD5B15FC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<sst xmlns="http://schemas.openxmlformats.org/spreadsheetml/2006/main" count="643" uniqueCount="94">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</sst>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5E291F7C-572B-A32F-329F-13D59B66D002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09B73695-0DD6-6CF7-2B92-E733A6447765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B90DCB3A-FA29-E891-4309-33CE660F1B5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B0AAA956-E02D-D3E2-DF72-0AB349286D36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CC162572-D2DB-9311-9F98-4B56343B69A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4D5EFECE-DE5A-608E-B801-A20519578E3C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204166E1-201A-E3E5-6E93-661EB7C5C0C1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7CF22097-8244-EA55-85DE-5ED5EB6D4E4B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158B8845-093E-1201-6A9E-D37EC725C3D5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EB0F466D-6922-9327-AC79-8C108EEEAE29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EE7BE7BA-0FE9-E0A3-0209-419FD0C89EE0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CBA8BDAD-ABC4-E1B9-FC32-BD6487DF7EA0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CAE0810D-7B1D-62E6-A778-599BCF9A3A2C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2801E60C-868D-5C8A-4958-37E922363826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AE4B2D37-7521-A09B-10B6-9AECEFA0BC8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BCA57908-F519-2A11-536B-F06FD2BC8ECE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E1F0A496-E1DB-7F0B-C08D-7B520BFC2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FDFDDDDD-51F8-723A-C866-DDBD119B88E2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4143B66C-BD84-F139-C390-BEFD6AA9C1C8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2FA82BCF-7D45-5B7F-DCBD-0E285B45274A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7742C1B3-F3BF-B348-75CD-974D89CAB8A6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69AC5B04-12E6-04D1-EE4F-06F4FB44B54F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2D3FC10C-94C0-9456-2CC9-7FAFA50FA1D5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97956F99-88AF-46AD-FDA1-0A42025E2460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3FA35D29-8626-F23E-F448-7B2697761555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12" sqref="B12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37186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35.101340000000214</v>
      </c>
      <c r="O12" s="37">
        <f>SUM(O14+O15+O20)</f>
        <v>135.16770000000002</v>
      </c>
      <c r="P12" s="37">
        <f>SUM(P14+P15+P20)</f>
        <v>-795.51422435240386</v>
      </c>
      <c r="Q12" s="37">
        <f>SUM(Q14+Q15+Q20)</f>
        <v>-748.76202001192269</v>
      </c>
      <c r="R12" s="37">
        <f>SUM(R14+R15+R20)</f>
        <v>20657.196473231863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165.15223999999998</v>
      </c>
      <c r="L20" s="116"/>
      <c r="M20" s="41"/>
      <c r="N20" s="37">
        <f>SUBTOTAL(9,N22:N24)</f>
        <v>35.101340000000214</v>
      </c>
      <c r="O20" s="37">
        <f>SUBTOTAL(9,O22:O24)</f>
        <v>122.36270000000002</v>
      </c>
      <c r="P20" s="37">
        <f>SUBTOTAL(9,P22:P24)</f>
        <v>-808.31922435240381</v>
      </c>
      <c r="Q20" s="37">
        <f>SUBTOTAL(9,Q22:Q24)</f>
        <v>-761.56702001192264</v>
      </c>
      <c r="R20" s="37">
        <f>SUBTOTAL(9,R22:R24)</f>
        <v>22902.99087604438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-17.041928479745749</v>
      </c>
      <c r="E22" s="98" t="s">
        <v>22</v>
      </c>
      <c r="F22" s="39"/>
      <c r="G22" s="100">
        <f>G29+G32</f>
        <v>4.5026361533973276</v>
      </c>
      <c r="H22" s="99" t="s">
        <v>80</v>
      </c>
      <c r="J22" s="101">
        <f>J26</f>
        <v>62.331139999999998</v>
      </c>
      <c r="L22" s="99">
        <v>2000</v>
      </c>
      <c r="M22" s="41"/>
      <c r="N22" s="42">
        <f>N29+N32</f>
        <v>8.7999999999999995E-2</v>
      </c>
      <c r="O22" s="42">
        <f>O29+O32</f>
        <v>-3.3260000000000001</v>
      </c>
      <c r="P22" s="42">
        <f>P29+P32</f>
        <v>-90.841999999999999</v>
      </c>
      <c r="Q22" s="42">
        <f>Q29+Q32</f>
        <v>-19.108999999999995</v>
      </c>
      <c r="R22" s="42">
        <f>R29+R32</f>
        <v>-424.25456000000008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1.7922960055493409</v>
      </c>
      <c r="E23" s="99" t="s">
        <v>82</v>
      </c>
      <c r="F23" s="39"/>
      <c r="G23" s="141">
        <f>INDEX('SC Total Power'!$A$6:$W$500,MATCH(Summary!$B$8,'SC Total Power'!$A$6:$A$500,0),17)</f>
        <v>0.44259821788574505</v>
      </c>
      <c r="H23" s="99" t="s">
        <v>81</v>
      </c>
      <c r="J23" s="101">
        <f>J39</f>
        <v>164.06592999999998</v>
      </c>
      <c r="L23" s="99">
        <v>5000</v>
      </c>
      <c r="M23" s="41"/>
      <c r="N23" s="42">
        <f>N39</f>
        <v>35.013340000000213</v>
      </c>
      <c r="O23" s="42">
        <f>O39</f>
        <v>125.68870000000001</v>
      </c>
      <c r="P23" s="42">
        <f>P39</f>
        <v>-717.47722435240382</v>
      </c>
      <c r="Q23" s="42">
        <f>Q39</f>
        <v>-742.4580200119226</v>
      </c>
      <c r="R23" s="42">
        <f>R39</f>
        <v>23766.232436044382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62.331139999999998</v>
      </c>
      <c r="K26" s="28"/>
      <c r="L26" s="30"/>
      <c r="M26" s="29"/>
      <c r="N26" s="37">
        <f>SUM(N28)</f>
        <v>8.7999999999999995E-2</v>
      </c>
      <c r="O26" s="37">
        <f>SUM(O28)</f>
        <v>-3.3260000000000001</v>
      </c>
      <c r="P26" s="37">
        <f>SUM(P28)</f>
        <v>-90.841999999999999</v>
      </c>
      <c r="Q26" s="37">
        <f>SUM(Q28)</f>
        <v>-19.108999999999995</v>
      </c>
      <c r="R26" s="37">
        <f>SUM(R28)</f>
        <v>-424.25456000000008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62.331139999999998</v>
      </c>
      <c r="L28" s="36"/>
      <c r="M28" s="33"/>
      <c r="N28" s="134">
        <f>SUM(+N29+N32+N34)</f>
        <v>8.7999999999999995E-2</v>
      </c>
      <c r="O28" s="134">
        <f>SUM(+O29+O32+O34)</f>
        <v>-3.3260000000000001</v>
      </c>
      <c r="P28" s="134">
        <f>SUM(+P29+P32+P34)</f>
        <v>-90.841999999999999</v>
      </c>
      <c r="Q28" s="134">
        <f>SUM(+Q29+Q32+Q34)</f>
        <v>-19.108999999999995</v>
      </c>
      <c r="R28" s="134">
        <f>SUM(+R29+R32+R34)</f>
        <v>-424.25456000000008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-17.041928479745749</v>
      </c>
      <c r="E29" s="105"/>
      <c r="F29" s="39" t="s">
        <v>65</v>
      </c>
      <c r="G29" s="100">
        <f>SUM(G30:G31)</f>
        <v>4.5026361533973276</v>
      </c>
      <c r="H29" s="116"/>
      <c r="I29" s="34" t="s">
        <v>65</v>
      </c>
      <c r="J29" s="40">
        <f>INDEX('RAC V@r Total'!$A$6:$Z$500,MATCH(Summary!$B$8,'RAC V@r Total'!$A$6:$A$500,0),20)</f>
        <v>62.331139999999998</v>
      </c>
      <c r="L29" s="46"/>
      <c r="M29" s="41"/>
      <c r="N29" s="42">
        <f>SUM(N30:N31)</f>
        <v>8.6999999999999994E-2</v>
      </c>
      <c r="O29" s="42">
        <f>SUM(O30:O31)</f>
        <v>-3.3279999999999998</v>
      </c>
      <c r="P29" s="42">
        <f>SUM(P30:P31)</f>
        <v>-90.855999999999995</v>
      </c>
      <c r="Q29" s="42">
        <f>SUM(Q30:Q31)</f>
        <v>95.613</v>
      </c>
      <c r="R29" s="42">
        <f>SUM(R30:R31)</f>
        <v>1224.5354399999999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6.5012229000000581E-3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8.6999999999999994E-2</v>
      </c>
      <c r="O30" s="61">
        <f>'ARG Gas IM'!T3-O34</f>
        <v>-3.3260000000000001</v>
      </c>
      <c r="P30" s="61">
        <f>INDEX('ARG Gas IM'!$A$6:$W$500,MATCH(Summary!$B$8,'ARG Gas IM'!$A$6:$A$500,0),21)-P34</f>
        <v>-29.748000000000001</v>
      </c>
      <c r="Q30" s="61">
        <f>INDEX('ARG Gas IM'!$A$6:$W$500,MATCH(Summary!$B$8,'ARG Gas IM'!$A$6:$A$500,0),22)-Q34</f>
        <v>-23.087</v>
      </c>
      <c r="R30" s="125">
        <f>INDEX('ARG Gas IM'!$A$6:$W$500,MATCH(Summary!$B$8,'ARG Gas IM'!$A$6:$A$500,0),23)-R34</f>
        <v>-487.09956000000017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-17.048429702645748</v>
      </c>
      <c r="E31" s="58"/>
      <c r="F31" s="59"/>
      <c r="G31" s="85">
        <f>INDEX('ARG Gas Firm'!$A$6:$W$500,MATCH(Summary!$B$8,'ARG Gas Firm'!$A$6:$A$500,0),17)</f>
        <v>4.5026361533973276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2E-3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164.06592999999998</v>
      </c>
      <c r="K39" s="28"/>
      <c r="L39" s="30"/>
      <c r="M39" s="29"/>
      <c r="N39" s="37">
        <f>N41+N48</f>
        <v>35.013340000000213</v>
      </c>
      <c r="O39" s="37">
        <f>O41+O48</f>
        <v>125.68870000000001</v>
      </c>
      <c r="P39" s="37">
        <f>P41+P48</f>
        <v>-717.47722435240382</v>
      </c>
      <c r="Q39" s="37">
        <f>Q41+Q48</f>
        <v>-742.4580200119226</v>
      </c>
      <c r="R39" s="37">
        <f>R41+R48</f>
        <v>23766.232436044382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1.7270667163636473</v>
      </c>
      <c r="E41" s="116"/>
      <c r="F41" s="33"/>
      <c r="G41" s="141">
        <f>INDEX('Arg Total Power'!$A$6:$W$500,MATCH(Summary!$B$8,'Arg Total Power'!$A$6:$A$500,0),17)</f>
        <v>0.41998189000924602</v>
      </c>
      <c r="H41" s="105"/>
      <c r="J41" s="40">
        <f>INDEX('RAC V@r Total'!$A$6:$Z$500,MATCH(Summary!$B$8,'RAC V@r Total'!$A$6:$A$500,0),19)</f>
        <v>429.5625</v>
      </c>
      <c r="L41" s="36"/>
      <c r="M41" s="33"/>
      <c r="N41" s="133">
        <f>N42+N45</f>
        <v>12.093</v>
      </c>
      <c r="O41" s="133">
        <f>O42+O45</f>
        <v>61.661999999999999</v>
      </c>
      <c r="P41" s="133">
        <f>P42+P45</f>
        <v>111.07100000000001</v>
      </c>
      <c r="Q41" s="133">
        <f>Q42+Q45</f>
        <v>113.538</v>
      </c>
      <c r="R41" s="133">
        <f>R42+R45+R46</f>
        <v>1935.6667604178028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-0.21230970665426682</v>
      </c>
      <c r="E42" s="116"/>
      <c r="F42" s="113"/>
      <c r="G42" s="115"/>
      <c r="H42" s="105"/>
      <c r="J42" s="45"/>
      <c r="L42" s="46"/>
      <c r="M42" s="41"/>
      <c r="N42" s="42">
        <f>N43+N44</f>
        <v>8.859</v>
      </c>
      <c r="O42" s="42">
        <f>O43+O44</f>
        <v>49.43</v>
      </c>
      <c r="P42" s="42">
        <f>P43+P44</f>
        <v>109.66200000000001</v>
      </c>
      <c r="Q42" s="42">
        <f>Q43+Q44</f>
        <v>109.81399999999999</v>
      </c>
      <c r="R42" s="42">
        <f>R43+R44</f>
        <v>1910.981700417803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-0.15209321669458373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3.786</v>
      </c>
      <c r="O43" s="61">
        <f>'EZE Power Trading'!T$3</f>
        <v>9.831999999999999</v>
      </c>
      <c r="P43" s="61">
        <f>INDEX('EZE Power Trading'!$A$6:$W$500,MATCH(Summary!$B$8,'EZE Power Trading'!$A$6:$A$500,0),21)</f>
        <v>30.995000000000001</v>
      </c>
      <c r="Q43" s="61">
        <f>INDEX('EZE Power Trading'!$A$6:$W$500,MATCH(Summary!$B$8,'EZE Power Trading'!$A$6:$A$500,0),22)</f>
        <v>31.274999999999999</v>
      </c>
      <c r="R43" s="125">
        <f>(INDEX('EZE Power Trading'!$A$6:$W$500,MATCH(Summary!$B$8,'EZE Power Trading'!$A$6:$A$500,0),23))-R46</f>
        <v>762.01983041780295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-6.0216489959683095E-2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5.0730000000000004</v>
      </c>
      <c r="O44" s="61">
        <f>'Rio Cuarto Power Trading'!T$3</f>
        <v>39.597999999999999</v>
      </c>
      <c r="P44" s="61">
        <f>INDEX('Rio Cuarto Power Trading'!$A$6:$W$500,MATCH(Summary!$B$8,'Rio Cuarto Power Trading'!$A$6:$A$500,0),21)</f>
        <v>78.667000000000002</v>
      </c>
      <c r="Q44" s="61">
        <f>INDEX('Rio Cuarto Power Trading'!$A$6:$W$500,MATCH(Summary!$B$8,'Rio Cuarto Power Trading'!$A$6:$A$500,0),22)</f>
        <v>78.539000000000001</v>
      </c>
      <c r="R44" s="125">
        <f>INDEX('Rio Cuarto Power Trading'!$A$6:$W$500,MATCH(Summary!$B$8,'Rio Cuarto Power Trading'!$A$6:$A$500,0),23)</f>
        <v>1148.9618700000001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1.939376423017914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3.234</v>
      </c>
      <c r="O45" s="42">
        <f>'Modesto Maranzana Power'!T$3</f>
        <v>12.231999999999999</v>
      </c>
      <c r="P45" s="42">
        <f>INDEX('Modesto Maranzana Power'!$A$6:$W$500,MATCH(Summary!$B$8,'Modesto Maranzana Power'!$A$6:$A$500,0),21)</f>
        <v>1.409</v>
      </c>
      <c r="Q45" s="42">
        <f>INDEX('Modesto Maranzana Power'!$A$6:$W$500,MATCH(Summary!$B$8,'Modesto Maranzana Power'!$A$6:$A$500,0),22)</f>
        <v>3.7240000000000002</v>
      </c>
      <c r="R45" s="42">
        <f>INDEX('Modesto Maranzana Power'!$A$6:$W$500,MATCH(Summary!$B$8,'Modesto Maranzana Power'!$A$6:$A$500,0),23)</f>
        <v>-210.03005000000005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491.00637999999998</v>
      </c>
      <c r="L48" s="46"/>
      <c r="M48" s="41"/>
      <c r="N48" s="133">
        <f>N49+N50+N51</f>
        <v>22.920340000000216</v>
      </c>
      <c r="O48" s="133">
        <f>O49+O50+O51</f>
        <v>64.026700000000019</v>
      </c>
      <c r="P48" s="133">
        <f>P49+P50+P51</f>
        <v>-828.54822435240385</v>
      </c>
      <c r="Q48" s="133">
        <f>Q49+Q50+Q51</f>
        <v>-855.99602001192261</v>
      </c>
      <c r="R48" s="133">
        <f>R49+R50+R51</f>
        <v>21830.565675626578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-6.3967108143063115E-3</v>
      </c>
      <c r="E49" s="105"/>
      <c r="F49" s="39"/>
      <c r="G49" s="141">
        <f>INDEX('BRA Power'!$A$6:$W$500,MATCH(Summary!$B$8,'BRA Power'!$A$6:$A$500,0),17)</f>
        <v>0.12825026306953713</v>
      </c>
      <c r="H49" s="105"/>
      <c r="J49" s="45"/>
      <c r="L49" s="44"/>
      <c r="M49" s="41"/>
      <c r="N49" s="42">
        <f>INDEX('BRA Power'!$A$6:$W$500,MATCH(Summary!$B$8,'BRA Power'!$A$6:$A$500,0),19)</f>
        <v>22.929860000000218</v>
      </c>
      <c r="O49" s="42">
        <f>'BRA Power'!T$3</f>
        <v>64.048890000000014</v>
      </c>
      <c r="P49" s="42">
        <f>INDEX('BRA Power'!$A$6:$W$500,MATCH(Summary!$B$8,'BRA Power'!$A$6:$A$500,0),21)</f>
        <v>-849.88137349698945</v>
      </c>
      <c r="Q49" s="42">
        <f>INDEX('BRA Power'!$A$6:$W$500,MATCH(Summary!$B$8,'BRA Power'!$A$6:$A$500,0),22)</f>
        <v>-866.38182405680823</v>
      </c>
      <c r="R49" s="42">
        <f>(INDEX('BRA Power'!$A$6:$W$500,MATCH(Summary!$B$8,'BRA Power'!$A$6:$A$500,0),23))-R51</f>
        <v>3186.5704207910239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-9.5200000000004361E-3</v>
      </c>
      <c r="O50" s="42">
        <f>'BRA PWR Certificates'!T$3</f>
        <v>-2.218999999999869E-2</v>
      </c>
      <c r="P50" s="42">
        <f>INDEX('BRA PWR Certificates'!$A$6:$W$500,MATCH(Summary!$B$8,'BRA PWR Certificates'!$A$6:$A$500,0),21)</f>
        <v>21.333149144585636</v>
      </c>
      <c r="Q50" s="42">
        <f>INDEX('BRA PWR Certificates'!$A$6:$W$500,MATCH(Summary!$B$8,'BRA PWR Certificates'!$A$6:$A$500,0),22)</f>
        <v>10.385804044885637</v>
      </c>
      <c r="R50" s="42">
        <f>(INDEX('BRA PWR Certificates'!$A$6:$W$500,MATCH(Summary!$B$8,'BRA PWR Certificates'!$A$6:$A$500,0),23))</f>
        <v>25.40321665375486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A300" sqref="A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-3326</v>
      </c>
      <c r="P3" s="73">
        <v>1000000</v>
      </c>
      <c r="Q3" s="73"/>
      <c r="R3" s="73">
        <v>1000</v>
      </c>
      <c r="S3" s="62"/>
      <c r="T3" s="82">
        <f>SUM(T6:T371)</f>
        <v>-3.3260000000000001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-29748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-23087</v>
      </c>
      <c r="N301" s="73">
        <f>SUM(J$6:J301)</f>
        <v>-487099.56000000017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-29.748000000000001</v>
      </c>
      <c r="V301" s="71">
        <f t="shared" si="62"/>
        <v>-23.087</v>
      </c>
      <c r="W301" s="71">
        <f t="shared" si="63"/>
        <v>-487.09956000000017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-29748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-23087</v>
      </c>
      <c r="N302" s="73">
        <f>SUM(J$6:J302)</f>
        <v>-487099.56000000017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-29.748000000000001</v>
      </c>
      <c r="V302" s="71">
        <f t="shared" si="62"/>
        <v>-23.087</v>
      </c>
      <c r="W302" s="71">
        <f t="shared" si="63"/>
        <v>-487.09956000000017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-29748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-23087</v>
      </c>
      <c r="N303" s="73">
        <f>SUM(J$6:J303)</f>
        <v>-487099.56000000017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-29.748000000000001</v>
      </c>
      <c r="V303" s="71">
        <f t="shared" si="62"/>
        <v>-23.087</v>
      </c>
      <c r="W303" s="71">
        <f t="shared" si="63"/>
        <v>-487.09956000000017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-29748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-23087</v>
      </c>
      <c r="N304" s="73">
        <f>SUM(J$6:J304)</f>
        <v>-487099.56000000017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-29.748000000000001</v>
      </c>
      <c r="V304" s="71">
        <f t="shared" si="62"/>
        <v>-23.087</v>
      </c>
      <c r="W304" s="71">
        <f t="shared" si="63"/>
        <v>-487.09956000000017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-29748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-23087</v>
      </c>
      <c r="N305" s="73">
        <f>SUM(J$6:J305)</f>
        <v>-487099.56000000017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-29.748000000000001</v>
      </c>
      <c r="V305" s="71">
        <f t="shared" si="62"/>
        <v>-23.087</v>
      </c>
      <c r="W305" s="71">
        <f t="shared" si="63"/>
        <v>-487.09956000000017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-29748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-23087</v>
      </c>
      <c r="N306" s="73">
        <f>SUM(J$6:J306)</f>
        <v>-487099.56000000017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-29.748000000000001</v>
      </c>
      <c r="V306" s="71">
        <f t="shared" si="62"/>
        <v>-23.087</v>
      </c>
      <c r="W306" s="71">
        <f t="shared" si="63"/>
        <v>-487.09956000000017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-29748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-23087</v>
      </c>
      <c r="N307" s="73">
        <f>SUM(J$6:J307)</f>
        <v>-487099.56000000017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-29.748000000000001</v>
      </c>
      <c r="V307" s="71">
        <f t="shared" si="62"/>
        <v>-23.087</v>
      </c>
      <c r="W307" s="71">
        <f t="shared" si="63"/>
        <v>-487.09956000000017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-29748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-23087</v>
      </c>
      <c r="N308" s="73">
        <f>SUM(J$6:J308)</f>
        <v>-487099.56000000017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-29.748000000000001</v>
      </c>
      <c r="V308" s="71">
        <f t="shared" si="62"/>
        <v>-23.087</v>
      </c>
      <c r="W308" s="71">
        <f t="shared" si="63"/>
        <v>-487.09956000000017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-29748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-23087</v>
      </c>
      <c r="N309" s="73">
        <f>SUM(J$6:J309)</f>
        <v>-487099.56000000017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-29.748000000000001</v>
      </c>
      <c r="V309" s="71">
        <f t="shared" si="62"/>
        <v>-23.087</v>
      </c>
      <c r="W309" s="71">
        <f t="shared" si="63"/>
        <v>-487.09956000000017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-23087</v>
      </c>
      <c r="N310" s="73">
        <f>SUM(J$6:J310)</f>
        <v>-487099.56000000017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-23.087</v>
      </c>
      <c r="W310" s="71">
        <f t="shared" si="63"/>
        <v>-487.09956000000017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-23087</v>
      </c>
      <c r="N311" s="73">
        <f>SUM(J$6:J311)</f>
        <v>-487099.56000000017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-23.087</v>
      </c>
      <c r="W311" s="71">
        <f t="shared" si="63"/>
        <v>-487.09956000000017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-23087</v>
      </c>
      <c r="N312" s="73">
        <f>SUM(J$6:J312)</f>
        <v>-487099.56000000017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-23.087</v>
      </c>
      <c r="W312" s="71">
        <f t="shared" si="63"/>
        <v>-487.09956000000017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-23087</v>
      </c>
      <c r="N313" s="73">
        <f>SUM(J$6:J313)</f>
        <v>-487099.56000000017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-23.087</v>
      </c>
      <c r="W313" s="71">
        <f t="shared" si="63"/>
        <v>-487.09956000000017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-23087</v>
      </c>
      <c r="N314" s="73">
        <f>SUM(J$6:J314)</f>
        <v>-487099.56000000017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-23.087</v>
      </c>
      <c r="W314" s="71">
        <f t="shared" si="63"/>
        <v>-487.09956000000017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-23087</v>
      </c>
      <c r="N315" s="73">
        <f>SUM(J$6:J315)</f>
        <v>-487099.56000000017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-23.087</v>
      </c>
      <c r="W315" s="71">
        <f t="shared" si="63"/>
        <v>-487.09956000000017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-23087</v>
      </c>
      <c r="N316" s="73">
        <f>SUM(J$6:J316)</f>
        <v>-487099.56000000017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-23.087</v>
      </c>
      <c r="W316" s="71">
        <f t="shared" si="63"/>
        <v>-487.09956000000017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-23087</v>
      </c>
      <c r="N317" s="73">
        <f>SUM(J$6:J317)</f>
        <v>-487099.56000000017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-23.087</v>
      </c>
      <c r="W317" s="71">
        <f t="shared" si="63"/>
        <v>-487.09956000000017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-23087</v>
      </c>
      <c r="N318" s="73">
        <f>SUM(J$6:J318)</f>
        <v>-487099.56000000017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-23.087</v>
      </c>
      <c r="W318" s="71">
        <f t="shared" si="63"/>
        <v>-487.09956000000017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-23087</v>
      </c>
      <c r="N319" s="73">
        <f>SUM(J$6:J319)</f>
        <v>-487099.56000000017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-23.087</v>
      </c>
      <c r="W319" s="71">
        <f t="shared" si="63"/>
        <v>-487.09956000000017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-23087</v>
      </c>
      <c r="N320" s="73">
        <f>SUM(J$6:J320)</f>
        <v>-487099.56000000017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-23.087</v>
      </c>
      <c r="W320" s="71">
        <f t="shared" si="63"/>
        <v>-487.09956000000017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-23087</v>
      </c>
      <c r="N321" s="73">
        <f>SUM(J$6:J321)</f>
        <v>-487099.56000000017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-23.087</v>
      </c>
      <c r="W321" s="71">
        <f t="shared" si="63"/>
        <v>-487.09956000000017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-23087</v>
      </c>
      <c r="N322" s="73">
        <f>SUM(J$6:J322)</f>
        <v>-487099.56000000017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-23.087</v>
      </c>
      <c r="W322" s="71">
        <f t="shared" si="63"/>
        <v>-487.09956000000017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-23087</v>
      </c>
      <c r="N323" s="73">
        <f>SUM(J$6:J323)</f>
        <v>-487099.56000000017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-23.087</v>
      </c>
      <c r="W323" s="71">
        <f t="shared" si="63"/>
        <v>-487.09956000000017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-23087</v>
      </c>
      <c r="N324" s="73">
        <f>SUM(J$6:J324)</f>
        <v>-487099.56000000017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-23.087</v>
      </c>
      <c r="W324" s="71">
        <f t="shared" si="63"/>
        <v>-487.09956000000017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-23087</v>
      </c>
      <c r="N325" s="73">
        <f>SUM(J$6:J325)</f>
        <v>-487099.56000000017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-23.087</v>
      </c>
      <c r="W325" s="71">
        <f t="shared" si="63"/>
        <v>-487.09956000000017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-23087</v>
      </c>
      <c r="N326" s="73">
        <f>SUM(J$6:J326)</f>
        <v>-487099.56000000017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-23.087</v>
      </c>
      <c r="W326" s="71">
        <f t="shared" ref="W326:W371" si="76">N326/$R$3</f>
        <v>-487.09956000000017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-23087</v>
      </c>
      <c r="N327" s="73">
        <f>SUM(J$6:J327)</f>
        <v>-487099.56000000017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-23.087</v>
      </c>
      <c r="W327" s="71">
        <f t="shared" si="76"/>
        <v>-487.09956000000017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-23087</v>
      </c>
      <c r="N328" s="73">
        <f>SUM(J$6:J328)</f>
        <v>-487099.56000000017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-23.087</v>
      </c>
      <c r="W328" s="71">
        <f t="shared" si="76"/>
        <v>-487.09956000000017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-23087</v>
      </c>
      <c r="N329" s="73">
        <f>SUM(J$6:J329)</f>
        <v>-487099.56000000017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-23.087</v>
      </c>
      <c r="W329" s="71">
        <f t="shared" si="76"/>
        <v>-487.09956000000017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-23087</v>
      </c>
      <c r="N330" s="73">
        <f>SUM(J$6:J330)</f>
        <v>-487099.56000000017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-23.087</v>
      </c>
      <c r="W330" s="71">
        <f t="shared" si="76"/>
        <v>-487.09956000000017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-23087</v>
      </c>
      <c r="N331" s="73">
        <f>SUM(J$6:J331)</f>
        <v>-487099.56000000017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-23.087</v>
      </c>
      <c r="W331" s="71">
        <f t="shared" si="76"/>
        <v>-487.09956000000017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-23087</v>
      </c>
      <c r="N332" s="73">
        <f>SUM(J$6:J332)</f>
        <v>-487099.56000000017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-23.087</v>
      </c>
      <c r="W332" s="71">
        <f t="shared" si="76"/>
        <v>-487.09956000000017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-23087</v>
      </c>
      <c r="N333" s="73">
        <f>SUM(J$6:J333)</f>
        <v>-487099.56000000017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-23.087</v>
      </c>
      <c r="W333" s="71">
        <f t="shared" si="76"/>
        <v>-487.09956000000017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-23087</v>
      </c>
      <c r="N334" s="73">
        <f>SUM(J$6:J334)</f>
        <v>-487099.56000000017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-23.087</v>
      </c>
      <c r="W334" s="71">
        <f t="shared" si="76"/>
        <v>-487.09956000000017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-23087</v>
      </c>
      <c r="N335" s="73">
        <f>SUM(J$6:J335)</f>
        <v>-487099.56000000017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-23.087</v>
      </c>
      <c r="W335" s="71">
        <f t="shared" si="76"/>
        <v>-487.09956000000017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-23087</v>
      </c>
      <c r="N336" s="73">
        <f>SUM(J$6:J336)</f>
        <v>-487099.56000000017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-23.087</v>
      </c>
      <c r="W336" s="71">
        <f t="shared" si="76"/>
        <v>-487.09956000000017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-23087</v>
      </c>
      <c r="N337" s="73">
        <f>SUM(J$6:J337)</f>
        <v>-487099.56000000017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-23.087</v>
      </c>
      <c r="W337" s="71">
        <f t="shared" si="76"/>
        <v>-487.09956000000017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-23087</v>
      </c>
      <c r="N338" s="73">
        <f>SUM(J$6:J338)</f>
        <v>-487099.56000000017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-23.087</v>
      </c>
      <c r="W338" s="71">
        <f t="shared" si="76"/>
        <v>-487.09956000000017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-23087</v>
      </c>
      <c r="N339" s="73">
        <f>SUM(J$6:J339)</f>
        <v>-487099.56000000017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-23.087</v>
      </c>
      <c r="W339" s="71">
        <f t="shared" si="76"/>
        <v>-487.09956000000017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-23087</v>
      </c>
      <c r="N340" s="73">
        <f>SUM(J$6:J340)</f>
        <v>-487099.56000000017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-23.087</v>
      </c>
      <c r="W340" s="71">
        <f t="shared" si="76"/>
        <v>-487.09956000000017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-23087</v>
      </c>
      <c r="N341" s="73">
        <f>SUM(J$6:J341)</f>
        <v>-487099.56000000017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-23.087</v>
      </c>
      <c r="W341" s="71">
        <f t="shared" si="76"/>
        <v>-487.09956000000017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-23087</v>
      </c>
      <c r="N342" s="73">
        <f>SUM(J$6:J342)</f>
        <v>-487099.56000000017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-23.087</v>
      </c>
      <c r="W342" s="71">
        <f t="shared" si="76"/>
        <v>-487.09956000000017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-23087</v>
      </c>
      <c r="N343" s="73">
        <f>SUM(J$6:J343)</f>
        <v>-487099.56000000017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-23.087</v>
      </c>
      <c r="W343" s="71">
        <f t="shared" si="76"/>
        <v>-487.09956000000017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-23087</v>
      </c>
      <c r="N344" s="73">
        <f>SUM(J$6:J344)</f>
        <v>-487099.56000000017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-23.087</v>
      </c>
      <c r="W344" s="71">
        <f t="shared" si="76"/>
        <v>-487.09956000000017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-23087</v>
      </c>
      <c r="N345" s="73">
        <f>SUM(J$6:J345)</f>
        <v>-487099.56000000017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-23.087</v>
      </c>
      <c r="W345" s="71">
        <f t="shared" si="76"/>
        <v>-487.09956000000017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-23087</v>
      </c>
      <c r="N346" s="73">
        <f>SUM(J$6:J346)</f>
        <v>-487099.56000000017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-23.087</v>
      </c>
      <c r="W346" s="71">
        <f t="shared" si="76"/>
        <v>-487.09956000000017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-23087</v>
      </c>
      <c r="N347" s="73">
        <f>SUM(J$6:J347)</f>
        <v>-487099.56000000017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-23.087</v>
      </c>
      <c r="W347" s="71">
        <f t="shared" si="76"/>
        <v>-487.09956000000017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-23087</v>
      </c>
      <c r="N348" s="73">
        <f>SUM(J$6:J348)</f>
        <v>-487099.56000000017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-23.087</v>
      </c>
      <c r="W348" s="71">
        <f t="shared" si="76"/>
        <v>-487.09956000000017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-23087</v>
      </c>
      <c r="N349" s="73">
        <f>SUM(J$6:J349)</f>
        <v>-487099.56000000017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-23.087</v>
      </c>
      <c r="W349" s="71">
        <f t="shared" si="76"/>
        <v>-487.09956000000017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-23087</v>
      </c>
      <c r="N350" s="73">
        <f>SUM(J$6:J350)</f>
        <v>-487099.56000000017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-23.087</v>
      </c>
      <c r="W350" s="71">
        <f t="shared" si="76"/>
        <v>-487.09956000000017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-23087</v>
      </c>
      <c r="N351" s="73">
        <f>SUM(J$6:J351)</f>
        <v>-487099.56000000017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-23.087</v>
      </c>
      <c r="W351" s="71">
        <f t="shared" si="76"/>
        <v>-487.09956000000017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-23087</v>
      </c>
      <c r="N352" s="73">
        <f>SUM(J$6:J352)</f>
        <v>-487099.56000000017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-23.087</v>
      </c>
      <c r="W352" s="71">
        <f t="shared" si="76"/>
        <v>-487.09956000000017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-23087</v>
      </c>
      <c r="N353" s="73">
        <f>SUM(J$6:J353)</f>
        <v>-487099.56000000017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-23.087</v>
      </c>
      <c r="W353" s="71">
        <f t="shared" si="76"/>
        <v>-487.09956000000017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-23087</v>
      </c>
      <c r="N354" s="73">
        <f>SUM(J$6:J354)</f>
        <v>-487099.56000000017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-23.087</v>
      </c>
      <c r="W354" s="71">
        <f t="shared" si="76"/>
        <v>-487.09956000000017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-23087</v>
      </c>
      <c r="N355" s="73">
        <f>SUM(J$6:J355)</f>
        <v>-487099.56000000017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-23.087</v>
      </c>
      <c r="W355" s="71">
        <f t="shared" si="76"/>
        <v>-487.09956000000017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-23087</v>
      </c>
      <c r="N356" s="73">
        <f>SUM(J$6:J356)</f>
        <v>-487099.56000000017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-23.087</v>
      </c>
      <c r="W356" s="71">
        <f t="shared" si="76"/>
        <v>-487.09956000000017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-23087</v>
      </c>
      <c r="N357" s="73">
        <f>SUM(J$6:J357)</f>
        <v>-487099.56000000017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-23.087</v>
      </c>
      <c r="W357" s="71">
        <f t="shared" si="76"/>
        <v>-487.09956000000017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-23087</v>
      </c>
      <c r="N358" s="73">
        <f>SUM(J$6:J358)</f>
        <v>-487099.56000000017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-23.087</v>
      </c>
      <c r="W358" s="71">
        <f t="shared" si="76"/>
        <v>-487.09956000000017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-23087</v>
      </c>
      <c r="N359" s="73">
        <f>SUM(J$6:J359)</f>
        <v>-487099.56000000017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-23.087</v>
      </c>
      <c r="W359" s="71">
        <f t="shared" si="76"/>
        <v>-487.09956000000017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-23087</v>
      </c>
      <c r="N360" s="73">
        <f>SUM(J$6:J360)</f>
        <v>-487099.56000000017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-23.087</v>
      </c>
      <c r="W360" s="71">
        <f t="shared" si="76"/>
        <v>-487.09956000000017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-23087</v>
      </c>
      <c r="N361" s="73">
        <f>SUM(J$6:J361)</f>
        <v>-487099.56000000017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-23.087</v>
      </c>
      <c r="W361" s="71">
        <f t="shared" si="76"/>
        <v>-487.09956000000017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-23087</v>
      </c>
      <c r="N362" s="73">
        <f>SUM(J$6:J362)</f>
        <v>-487099.56000000017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-23.087</v>
      </c>
      <c r="W362" s="71">
        <f t="shared" si="76"/>
        <v>-487.09956000000017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-23087</v>
      </c>
      <c r="N363" s="73">
        <f>SUM(J$6:J363)</f>
        <v>-487099.56000000017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-23.087</v>
      </c>
      <c r="W363" s="71">
        <f t="shared" si="76"/>
        <v>-487.09956000000017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-23087</v>
      </c>
      <c r="N364" s="73">
        <f>SUM(J$6:J364)</f>
        <v>-487099.56000000017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-23.087</v>
      </c>
      <c r="W364" s="71">
        <f t="shared" si="76"/>
        <v>-487.09956000000017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-23087</v>
      </c>
      <c r="N365" s="73">
        <f>SUM(J$6:J365)</f>
        <v>-487099.56000000017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-23.087</v>
      </c>
      <c r="W365" s="71">
        <f t="shared" si="76"/>
        <v>-487.09956000000017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-23087</v>
      </c>
      <c r="N366" s="73">
        <f>SUM(J$6:J366)</f>
        <v>-487099.56000000017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-23.087</v>
      </c>
      <c r="W366" s="71">
        <f t="shared" si="76"/>
        <v>-487.09956000000017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-23087</v>
      </c>
      <c r="N367" s="73">
        <f>SUM(J$6:J367)</f>
        <v>-487099.56000000017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-23.087</v>
      </c>
      <c r="W367" s="71">
        <f t="shared" si="76"/>
        <v>-487.09956000000017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-23087</v>
      </c>
      <c r="N368" s="73">
        <f>SUM(J$6:J368)</f>
        <v>-487099.56000000017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-23.087</v>
      </c>
      <c r="W368" s="71">
        <f t="shared" si="76"/>
        <v>-487.09956000000017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-23087</v>
      </c>
      <c r="N369" s="73">
        <f>SUM(J$6:J369)</f>
        <v>-487099.56000000017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-23.087</v>
      </c>
      <c r="W369" s="71">
        <f t="shared" si="76"/>
        <v>-487.09956000000017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-23087</v>
      </c>
      <c r="N370" s="73">
        <f>SUM(J$6:J370)</f>
        <v>-487099.56000000017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-23.087</v>
      </c>
      <c r="W370" s="71">
        <f t="shared" si="76"/>
        <v>-487.09956000000017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-23087</v>
      </c>
      <c r="N371" s="73">
        <f>SUM(J$6:J371)</f>
        <v>-487099.56000000017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-23.087</v>
      </c>
      <c r="W371" s="71">
        <f t="shared" si="76"/>
        <v>-487.09956000000017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37180</v>
      </c>
    </row>
    <row r="3" spans="1:23">
      <c r="G3" s="147"/>
      <c r="I3" s="110"/>
      <c r="K3" s="75">
        <f>Summary!B8</f>
        <v>37186</v>
      </c>
      <c r="L3" s="83">
        <f>SUM(L6:L371)</f>
        <v>9832</v>
      </c>
      <c r="P3" s="73">
        <v>1000000</v>
      </c>
      <c r="Q3" s="73"/>
      <c r="R3" s="73">
        <v>1000</v>
      </c>
      <c r="S3" s="62"/>
      <c r="T3" s="82">
        <f>SUM(T6:T371)</f>
        <v>9.831999999999999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30995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31275</v>
      </c>
      <c r="N301" s="73">
        <f>SUM(J$6:J301)</f>
        <v>996734.94041780289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30.995000000000001</v>
      </c>
      <c r="V301" s="71">
        <f t="shared" si="62"/>
        <v>31.274999999999999</v>
      </c>
      <c r="W301" s="71">
        <f t="shared" si="63"/>
        <v>996.73494041780293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30995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31275</v>
      </c>
      <c r="N302" s="73">
        <f>SUM(J$6:J302)</f>
        <v>996734.94041780289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30.995000000000001</v>
      </c>
      <c r="V302" s="71">
        <f t="shared" si="62"/>
        <v>31.274999999999999</v>
      </c>
      <c r="W302" s="71">
        <f t="shared" si="63"/>
        <v>996.73494041780293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30995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31275</v>
      </c>
      <c r="N303" s="73">
        <f>SUM(J$6:J303)</f>
        <v>996734.94041780289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30.995000000000001</v>
      </c>
      <c r="V303" s="71">
        <f t="shared" si="62"/>
        <v>31.274999999999999</v>
      </c>
      <c r="W303" s="71">
        <f t="shared" si="63"/>
        <v>996.73494041780293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30995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31275</v>
      </c>
      <c r="N304" s="73">
        <f>SUM(J$6:J304)</f>
        <v>996734.94041780289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30.995000000000001</v>
      </c>
      <c r="V304" s="71">
        <f t="shared" si="62"/>
        <v>31.274999999999999</v>
      </c>
      <c r="W304" s="71">
        <f t="shared" si="63"/>
        <v>996.73494041780293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30995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31275</v>
      </c>
      <c r="N305" s="73">
        <f>SUM(J$6:J305)</f>
        <v>996734.94041780289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30.995000000000001</v>
      </c>
      <c r="V305" s="71">
        <f t="shared" si="62"/>
        <v>31.274999999999999</v>
      </c>
      <c r="W305" s="71">
        <f t="shared" si="63"/>
        <v>996.73494041780293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30995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31275</v>
      </c>
      <c r="N306" s="73">
        <f>SUM(J$6:J306)</f>
        <v>996734.94041780289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30.995000000000001</v>
      </c>
      <c r="V306" s="71">
        <f t="shared" si="62"/>
        <v>31.274999999999999</v>
      </c>
      <c r="W306" s="71">
        <f t="shared" si="63"/>
        <v>996.73494041780293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30995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31275</v>
      </c>
      <c r="N307" s="73">
        <f>SUM(J$6:J307)</f>
        <v>996734.94041780289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30.995000000000001</v>
      </c>
      <c r="V307" s="71">
        <f t="shared" si="62"/>
        <v>31.274999999999999</v>
      </c>
      <c r="W307" s="71">
        <f t="shared" si="63"/>
        <v>996.73494041780293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30995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31275</v>
      </c>
      <c r="N308" s="73">
        <f>SUM(J$6:J308)</f>
        <v>996734.94041780289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30.995000000000001</v>
      </c>
      <c r="V308" s="71">
        <f t="shared" si="62"/>
        <v>31.274999999999999</v>
      </c>
      <c r="W308" s="71">
        <f t="shared" si="63"/>
        <v>996.73494041780293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30995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31275</v>
      </c>
      <c r="N309" s="73">
        <f>SUM(J$6:J309)</f>
        <v>996734.94041780289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30.995000000000001</v>
      </c>
      <c r="V309" s="71">
        <f t="shared" si="62"/>
        <v>31.274999999999999</v>
      </c>
      <c r="W309" s="71">
        <f t="shared" si="63"/>
        <v>996.73494041780293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31275</v>
      </c>
      <c r="N310" s="73">
        <f>SUM(J$6:J310)</f>
        <v>996734.94041780289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31.274999999999999</v>
      </c>
      <c r="W310" s="71">
        <f t="shared" si="63"/>
        <v>996.73494041780293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31275</v>
      </c>
      <c r="N311" s="73">
        <f>SUM(J$6:J311)</f>
        <v>996734.94041780289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31.274999999999999</v>
      </c>
      <c r="W311" s="71">
        <f t="shared" si="63"/>
        <v>996.73494041780293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31275</v>
      </c>
      <c r="N312" s="73">
        <f>SUM(J$6:J312)</f>
        <v>996734.94041780289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31.274999999999999</v>
      </c>
      <c r="W312" s="71">
        <f t="shared" si="63"/>
        <v>996.73494041780293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31275</v>
      </c>
      <c r="N313" s="73">
        <f>SUM(J$6:J313)</f>
        <v>996734.94041780289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31.274999999999999</v>
      </c>
      <c r="W313" s="71">
        <f t="shared" si="63"/>
        <v>996.73494041780293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31275</v>
      </c>
      <c r="N314" s="73">
        <f>SUM(J$6:J314)</f>
        <v>996734.94041780289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31.274999999999999</v>
      </c>
      <c r="W314" s="71">
        <f t="shared" si="63"/>
        <v>996.73494041780293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31275</v>
      </c>
      <c r="N315" s="73">
        <f>SUM(J$6:J315)</f>
        <v>996734.94041780289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31.274999999999999</v>
      </c>
      <c r="W315" s="71">
        <f t="shared" si="63"/>
        <v>996.73494041780293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31275</v>
      </c>
      <c r="N316" s="73">
        <f>SUM(J$6:J316)</f>
        <v>996734.94041780289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31.274999999999999</v>
      </c>
      <c r="W316" s="71">
        <f t="shared" si="63"/>
        <v>996.73494041780293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31275</v>
      </c>
      <c r="N317" s="73">
        <f>SUM(J$6:J317)</f>
        <v>996734.94041780289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31.274999999999999</v>
      </c>
      <c r="W317" s="71">
        <f t="shared" si="63"/>
        <v>996.73494041780293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31275</v>
      </c>
      <c r="N318" s="73">
        <f>SUM(J$6:J318)</f>
        <v>996734.94041780289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31.274999999999999</v>
      </c>
      <c r="W318" s="71">
        <f t="shared" si="63"/>
        <v>996.73494041780293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31275</v>
      </c>
      <c r="N319" s="73">
        <f>SUM(J$6:J319)</f>
        <v>996734.94041780289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31.274999999999999</v>
      </c>
      <c r="W319" s="71">
        <f t="shared" si="63"/>
        <v>996.73494041780293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31275</v>
      </c>
      <c r="N320" s="73">
        <f>SUM(J$6:J320)</f>
        <v>996734.94041780289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31.274999999999999</v>
      </c>
      <c r="W320" s="71">
        <f t="shared" si="63"/>
        <v>996.73494041780293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31275</v>
      </c>
      <c r="N321" s="73">
        <f>SUM(J$6:J321)</f>
        <v>996734.94041780289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31.274999999999999</v>
      </c>
      <c r="W321" s="71">
        <f t="shared" si="63"/>
        <v>996.73494041780293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31275</v>
      </c>
      <c r="N322" s="73">
        <f>SUM(J$6:J322)</f>
        <v>996734.94041780289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31.274999999999999</v>
      </c>
      <c r="W322" s="71">
        <f t="shared" si="63"/>
        <v>996.73494041780293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31275</v>
      </c>
      <c r="N323" s="73">
        <f>SUM(J$6:J323)</f>
        <v>996734.94041780289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31.274999999999999</v>
      </c>
      <c r="W323" s="71">
        <f t="shared" si="63"/>
        <v>996.73494041780293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31275</v>
      </c>
      <c r="N324" s="73">
        <f>SUM(J$6:J324)</f>
        <v>996734.94041780289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31.274999999999999</v>
      </c>
      <c r="W324" s="71">
        <f t="shared" si="63"/>
        <v>996.73494041780293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31275</v>
      </c>
      <c r="N325" s="73">
        <f>SUM(J$6:J325)</f>
        <v>996734.94041780289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31.274999999999999</v>
      </c>
      <c r="W325" s="71">
        <f t="shared" si="63"/>
        <v>996.73494041780293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31275</v>
      </c>
      <c r="N326" s="73">
        <f>SUM(J$6:J326)</f>
        <v>996734.94041780289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31.274999999999999</v>
      </c>
      <c r="W326" s="71">
        <f t="shared" ref="W326:W371" si="76">N326/$R$3</f>
        <v>996.73494041780293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31275</v>
      </c>
      <c r="N327" s="73">
        <f>SUM(J$6:J327)</f>
        <v>996734.94041780289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31.274999999999999</v>
      </c>
      <c r="W327" s="71">
        <f t="shared" si="76"/>
        <v>996.73494041780293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31275</v>
      </c>
      <c r="N328" s="73">
        <f>SUM(J$6:J328)</f>
        <v>996734.94041780289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31.274999999999999</v>
      </c>
      <c r="W328" s="71">
        <f t="shared" si="76"/>
        <v>996.73494041780293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31275</v>
      </c>
      <c r="N329" s="73">
        <f>SUM(J$6:J329)</f>
        <v>996734.94041780289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31.274999999999999</v>
      </c>
      <c r="W329" s="71">
        <f t="shared" si="76"/>
        <v>996.73494041780293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31275</v>
      </c>
      <c r="N330" s="73">
        <f>SUM(J$6:J330)</f>
        <v>996734.94041780289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31.274999999999999</v>
      </c>
      <c r="W330" s="71">
        <f t="shared" si="76"/>
        <v>996.73494041780293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31275</v>
      </c>
      <c r="N331" s="73">
        <f>SUM(J$6:J331)</f>
        <v>996734.94041780289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31.274999999999999</v>
      </c>
      <c r="W331" s="71">
        <f t="shared" si="76"/>
        <v>996.73494041780293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31275</v>
      </c>
      <c r="N332" s="73">
        <f>SUM(J$6:J332)</f>
        <v>996734.94041780289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31.274999999999999</v>
      </c>
      <c r="W332" s="71">
        <f t="shared" si="76"/>
        <v>996.73494041780293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31275</v>
      </c>
      <c r="N333" s="73">
        <f>SUM(J$6:J333)</f>
        <v>996734.94041780289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31.274999999999999</v>
      </c>
      <c r="W333" s="71">
        <f t="shared" si="76"/>
        <v>996.73494041780293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31275</v>
      </c>
      <c r="N334" s="73">
        <f>SUM(J$6:J334)</f>
        <v>996734.94041780289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31.274999999999999</v>
      </c>
      <c r="W334" s="71">
        <f t="shared" si="76"/>
        <v>996.73494041780293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31275</v>
      </c>
      <c r="N335" s="73">
        <f>SUM(J$6:J335)</f>
        <v>996734.94041780289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31.274999999999999</v>
      </c>
      <c r="W335" s="71">
        <f t="shared" si="76"/>
        <v>996.73494041780293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31275</v>
      </c>
      <c r="N336" s="73">
        <f>SUM(J$6:J336)</f>
        <v>996734.94041780289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31.274999999999999</v>
      </c>
      <c r="W336" s="71">
        <f t="shared" si="76"/>
        <v>996.73494041780293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31275</v>
      </c>
      <c r="N337" s="73">
        <f>SUM(J$6:J337)</f>
        <v>996734.94041780289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31.274999999999999</v>
      </c>
      <c r="W337" s="71">
        <f t="shared" si="76"/>
        <v>996.73494041780293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31275</v>
      </c>
      <c r="N338" s="73">
        <f>SUM(J$6:J338)</f>
        <v>996734.94041780289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31.274999999999999</v>
      </c>
      <c r="W338" s="71">
        <f t="shared" si="76"/>
        <v>996.73494041780293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31275</v>
      </c>
      <c r="N339" s="73">
        <f>SUM(J$6:J339)</f>
        <v>996734.94041780289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31.274999999999999</v>
      </c>
      <c r="W339" s="71">
        <f t="shared" si="76"/>
        <v>996.73494041780293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31275</v>
      </c>
      <c r="N340" s="73">
        <f>SUM(J$6:J340)</f>
        <v>996734.94041780289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31.274999999999999</v>
      </c>
      <c r="W340" s="71">
        <f t="shared" si="76"/>
        <v>996.73494041780293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31275</v>
      </c>
      <c r="N341" s="73">
        <f>SUM(J$6:J341)</f>
        <v>996734.94041780289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31.274999999999999</v>
      </c>
      <c r="W341" s="71">
        <f t="shared" si="76"/>
        <v>996.73494041780293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31275</v>
      </c>
      <c r="N342" s="73">
        <f>SUM(J$6:J342)</f>
        <v>996734.94041780289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31.274999999999999</v>
      </c>
      <c r="W342" s="71">
        <f t="shared" si="76"/>
        <v>996.73494041780293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31275</v>
      </c>
      <c r="N343" s="73">
        <f>SUM(J$6:J343)</f>
        <v>996734.94041780289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31.274999999999999</v>
      </c>
      <c r="W343" s="71">
        <f t="shared" si="76"/>
        <v>996.73494041780293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31275</v>
      </c>
      <c r="N344" s="73">
        <f>SUM(J$6:J344)</f>
        <v>996734.94041780289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31.274999999999999</v>
      </c>
      <c r="W344" s="71">
        <f t="shared" si="76"/>
        <v>996.73494041780293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31275</v>
      </c>
      <c r="N345" s="73">
        <f>SUM(J$6:J345)</f>
        <v>996734.94041780289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31.274999999999999</v>
      </c>
      <c r="W345" s="71">
        <f t="shared" si="76"/>
        <v>996.73494041780293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31275</v>
      </c>
      <c r="N346" s="73">
        <f>SUM(J$6:J346)</f>
        <v>996734.94041780289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31.274999999999999</v>
      </c>
      <c r="W346" s="71">
        <f t="shared" si="76"/>
        <v>996.73494041780293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31275</v>
      </c>
      <c r="N347" s="73">
        <f>SUM(J$6:J347)</f>
        <v>996734.94041780289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31.274999999999999</v>
      </c>
      <c r="W347" s="71">
        <f t="shared" si="76"/>
        <v>996.73494041780293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31275</v>
      </c>
      <c r="N348" s="73">
        <f>SUM(J$6:J348)</f>
        <v>996734.94041780289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31.274999999999999</v>
      </c>
      <c r="W348" s="71">
        <f t="shared" si="76"/>
        <v>996.73494041780293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31275</v>
      </c>
      <c r="N349" s="73">
        <f>SUM(J$6:J349)</f>
        <v>996734.94041780289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31.274999999999999</v>
      </c>
      <c r="W349" s="71">
        <f t="shared" si="76"/>
        <v>996.73494041780293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31275</v>
      </c>
      <c r="N350" s="73">
        <f>SUM(J$6:J350)</f>
        <v>996734.94041780289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31.274999999999999</v>
      </c>
      <c r="W350" s="71">
        <f t="shared" si="76"/>
        <v>996.73494041780293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31275</v>
      </c>
      <c r="N351" s="73">
        <f>SUM(J$6:J351)</f>
        <v>996734.94041780289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31.274999999999999</v>
      </c>
      <c r="W351" s="71">
        <f t="shared" si="76"/>
        <v>996.73494041780293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31275</v>
      </c>
      <c r="N352" s="73">
        <f>SUM(J$6:J352)</f>
        <v>996734.94041780289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31.274999999999999</v>
      </c>
      <c r="W352" s="71">
        <f t="shared" si="76"/>
        <v>996.73494041780293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31275</v>
      </c>
      <c r="N353" s="73">
        <f>SUM(J$6:J353)</f>
        <v>996734.94041780289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31.274999999999999</v>
      </c>
      <c r="W353" s="71">
        <f t="shared" si="76"/>
        <v>996.73494041780293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31275</v>
      </c>
      <c r="N354" s="73">
        <f>SUM(J$6:J354)</f>
        <v>996734.94041780289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31.274999999999999</v>
      </c>
      <c r="W354" s="71">
        <f t="shared" si="76"/>
        <v>996.73494041780293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31275</v>
      </c>
      <c r="N355" s="73">
        <f>SUM(J$6:J355)</f>
        <v>996734.94041780289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31.274999999999999</v>
      </c>
      <c r="W355" s="71">
        <f t="shared" si="76"/>
        <v>996.73494041780293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31275</v>
      </c>
      <c r="N356" s="73">
        <f>SUM(J$6:J356)</f>
        <v>996734.94041780289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31.274999999999999</v>
      </c>
      <c r="W356" s="71">
        <f t="shared" si="76"/>
        <v>996.73494041780293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31275</v>
      </c>
      <c r="N357" s="73">
        <f>SUM(J$6:J357)</f>
        <v>996734.94041780289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31.274999999999999</v>
      </c>
      <c r="W357" s="71">
        <f t="shared" si="76"/>
        <v>996.73494041780293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31275</v>
      </c>
      <c r="N358" s="73">
        <f>SUM(J$6:J358)</f>
        <v>996734.94041780289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31.274999999999999</v>
      </c>
      <c r="W358" s="71">
        <f t="shared" si="76"/>
        <v>996.73494041780293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31275</v>
      </c>
      <c r="N359" s="73">
        <f>SUM(J$6:J359)</f>
        <v>996734.94041780289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31.274999999999999</v>
      </c>
      <c r="W359" s="71">
        <f t="shared" si="76"/>
        <v>996.73494041780293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31275</v>
      </c>
      <c r="N360" s="73">
        <f>SUM(J$6:J360)</f>
        <v>996734.94041780289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31.274999999999999</v>
      </c>
      <c r="W360" s="71">
        <f t="shared" si="76"/>
        <v>996.73494041780293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31275</v>
      </c>
      <c r="N361" s="73">
        <f>SUM(J$6:J361)</f>
        <v>996734.94041780289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31.274999999999999</v>
      </c>
      <c r="W361" s="71">
        <f t="shared" si="76"/>
        <v>996.73494041780293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31275</v>
      </c>
      <c r="N362" s="73">
        <f>SUM(J$6:J362)</f>
        <v>996734.94041780289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31.274999999999999</v>
      </c>
      <c r="W362" s="71">
        <f t="shared" si="76"/>
        <v>996.73494041780293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31275</v>
      </c>
      <c r="N363" s="73">
        <f>SUM(J$6:J363)</f>
        <v>996734.94041780289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31.274999999999999</v>
      </c>
      <c r="W363" s="71">
        <f t="shared" si="76"/>
        <v>996.73494041780293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31275</v>
      </c>
      <c r="N364" s="73">
        <f>SUM(J$6:J364)</f>
        <v>996734.94041780289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31.274999999999999</v>
      </c>
      <c r="W364" s="71">
        <f t="shared" si="76"/>
        <v>996.73494041780293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31275</v>
      </c>
      <c r="N365" s="73">
        <f>SUM(J$6:J365)</f>
        <v>996734.94041780289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31.274999999999999</v>
      </c>
      <c r="W365" s="71">
        <f t="shared" si="76"/>
        <v>996.73494041780293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31275</v>
      </c>
      <c r="N366" s="73">
        <f>SUM(J$6:J366)</f>
        <v>996734.94041780289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31.274999999999999</v>
      </c>
      <c r="W366" s="71">
        <f t="shared" si="76"/>
        <v>996.73494041780293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31275</v>
      </c>
      <c r="N367" s="73">
        <f>SUM(J$6:J367)</f>
        <v>996734.94041780289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31.274999999999999</v>
      </c>
      <c r="W367" s="71">
        <f t="shared" si="76"/>
        <v>996.73494041780293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31275</v>
      </c>
      <c r="N368" s="73">
        <f>SUM(J$6:J368)</f>
        <v>996734.94041780289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31.274999999999999</v>
      </c>
      <c r="W368" s="71">
        <f t="shared" si="76"/>
        <v>996.73494041780293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31275</v>
      </c>
      <c r="N369" s="73">
        <f>SUM(J$6:J369)</f>
        <v>996734.94041780289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31.274999999999999</v>
      </c>
      <c r="W369" s="71">
        <f t="shared" si="76"/>
        <v>996.73494041780293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31275</v>
      </c>
      <c r="N370" s="73">
        <f>SUM(J$6:J370)</f>
        <v>996734.94041780289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31.274999999999999</v>
      </c>
      <c r="W370" s="71">
        <f t="shared" si="76"/>
        <v>996.73494041780293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31275</v>
      </c>
      <c r="N371" s="73">
        <f>SUM(J$6:J371)</f>
        <v>996734.94041780289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31.274999999999999</v>
      </c>
      <c r="W371" s="71">
        <f t="shared" si="76"/>
        <v>996.73494041780293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39598</v>
      </c>
      <c r="P3" s="73">
        <v>1000000</v>
      </c>
      <c r="Q3" s="73"/>
      <c r="R3" s="73">
        <v>1000</v>
      </c>
      <c r="S3" s="62"/>
      <c r="T3" s="82">
        <f>SUM(T6:T371)</f>
        <v>39.597999999999999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78667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78539</v>
      </c>
      <c r="N301" s="73">
        <f>SUM(J$6:J301)</f>
        <v>1148961.8700000001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78.667000000000002</v>
      </c>
      <c r="V301" s="71">
        <f t="shared" si="62"/>
        <v>78.539000000000001</v>
      </c>
      <c r="W301" s="71">
        <f t="shared" si="63"/>
        <v>1148.9618700000001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78667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78539</v>
      </c>
      <c r="N302" s="73">
        <f>SUM(J$6:J302)</f>
        <v>1148961.8700000001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78.667000000000002</v>
      </c>
      <c r="V302" s="71">
        <f t="shared" si="62"/>
        <v>78.539000000000001</v>
      </c>
      <c r="W302" s="71">
        <f t="shared" si="63"/>
        <v>1148.9618700000001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78667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78539</v>
      </c>
      <c r="N303" s="73">
        <f>SUM(J$6:J303)</f>
        <v>1148961.8700000001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78.667000000000002</v>
      </c>
      <c r="V303" s="71">
        <f t="shared" si="62"/>
        <v>78.539000000000001</v>
      </c>
      <c r="W303" s="71">
        <f t="shared" si="63"/>
        <v>1148.9618700000001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78667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78539</v>
      </c>
      <c r="N304" s="73">
        <f>SUM(J$6:J304)</f>
        <v>1148961.8700000001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78.667000000000002</v>
      </c>
      <c r="V304" s="71">
        <f t="shared" si="62"/>
        <v>78.539000000000001</v>
      </c>
      <c r="W304" s="71">
        <f t="shared" si="63"/>
        <v>1148.9618700000001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78667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78539</v>
      </c>
      <c r="N305" s="73">
        <f>SUM(J$6:J305)</f>
        <v>1148961.8700000001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78.667000000000002</v>
      </c>
      <c r="V305" s="71">
        <f t="shared" si="62"/>
        <v>78.539000000000001</v>
      </c>
      <c r="W305" s="71">
        <f t="shared" si="63"/>
        <v>1148.9618700000001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78667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78539</v>
      </c>
      <c r="N306" s="73">
        <f>SUM(J$6:J306)</f>
        <v>1148961.8700000001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78.667000000000002</v>
      </c>
      <c r="V306" s="71">
        <f t="shared" si="62"/>
        <v>78.539000000000001</v>
      </c>
      <c r="W306" s="71">
        <f t="shared" si="63"/>
        <v>1148.9618700000001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78667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78539</v>
      </c>
      <c r="N307" s="73">
        <f>SUM(J$6:J307)</f>
        <v>1148961.8700000001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78.667000000000002</v>
      </c>
      <c r="V307" s="71">
        <f t="shared" si="62"/>
        <v>78.539000000000001</v>
      </c>
      <c r="W307" s="71">
        <f t="shared" si="63"/>
        <v>1148.9618700000001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78667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78539</v>
      </c>
      <c r="N308" s="73">
        <f>SUM(J$6:J308)</f>
        <v>1148961.8700000001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78.667000000000002</v>
      </c>
      <c r="V308" s="71">
        <f t="shared" si="62"/>
        <v>78.539000000000001</v>
      </c>
      <c r="W308" s="71">
        <f t="shared" si="63"/>
        <v>1148.9618700000001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78667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78539</v>
      </c>
      <c r="N309" s="73">
        <f>SUM(J$6:J309)</f>
        <v>1148961.8700000001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78.667000000000002</v>
      </c>
      <c r="V309" s="71">
        <f t="shared" si="62"/>
        <v>78.539000000000001</v>
      </c>
      <c r="W309" s="71">
        <f t="shared" si="63"/>
        <v>1148.9618700000001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78539</v>
      </c>
      <c r="N310" s="73">
        <f>SUM(J$6:J310)</f>
        <v>1148961.8700000001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78.539000000000001</v>
      </c>
      <c r="W310" s="71">
        <f t="shared" si="63"/>
        <v>1148.9618700000001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78539</v>
      </c>
      <c r="N311" s="73">
        <f>SUM(J$6:J311)</f>
        <v>1148961.8700000001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78.539000000000001</v>
      </c>
      <c r="W311" s="71">
        <f t="shared" si="63"/>
        <v>1148.9618700000001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78539</v>
      </c>
      <c r="N312" s="73">
        <f>SUM(J$6:J312)</f>
        <v>1148961.8700000001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78.539000000000001</v>
      </c>
      <c r="W312" s="71">
        <f t="shared" si="63"/>
        <v>1148.9618700000001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78539</v>
      </c>
      <c r="N313" s="73">
        <f>SUM(J$6:J313)</f>
        <v>1148961.8700000001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78.539000000000001</v>
      </c>
      <c r="W313" s="71">
        <f t="shared" si="63"/>
        <v>1148.9618700000001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78539</v>
      </c>
      <c r="N314" s="73">
        <f>SUM(J$6:J314)</f>
        <v>1148961.8700000001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78.539000000000001</v>
      </c>
      <c r="W314" s="71">
        <f t="shared" si="63"/>
        <v>1148.9618700000001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78539</v>
      </c>
      <c r="N315" s="73">
        <f>SUM(J$6:J315)</f>
        <v>1148961.8700000001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78.539000000000001</v>
      </c>
      <c r="W315" s="71">
        <f t="shared" si="63"/>
        <v>1148.9618700000001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78539</v>
      </c>
      <c r="N316" s="73">
        <f>SUM(J$6:J316)</f>
        <v>1148961.8700000001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78.539000000000001</v>
      </c>
      <c r="W316" s="71">
        <f t="shared" si="63"/>
        <v>1148.9618700000001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78539</v>
      </c>
      <c r="N317" s="73">
        <f>SUM(J$6:J317)</f>
        <v>1148961.8700000001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78.539000000000001</v>
      </c>
      <c r="W317" s="71">
        <f t="shared" si="63"/>
        <v>1148.9618700000001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78539</v>
      </c>
      <c r="N318" s="73">
        <f>SUM(J$6:J318)</f>
        <v>1148961.8700000001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78.539000000000001</v>
      </c>
      <c r="W318" s="71">
        <f t="shared" si="63"/>
        <v>1148.9618700000001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78539</v>
      </c>
      <c r="N319" s="73">
        <f>SUM(J$6:J319)</f>
        <v>1148961.8700000001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78.539000000000001</v>
      </c>
      <c r="W319" s="71">
        <f t="shared" si="63"/>
        <v>1148.9618700000001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78539</v>
      </c>
      <c r="N320" s="73">
        <f>SUM(J$6:J320)</f>
        <v>1148961.8700000001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78.539000000000001</v>
      </c>
      <c r="W320" s="71">
        <f t="shared" si="63"/>
        <v>1148.9618700000001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78539</v>
      </c>
      <c r="N321" s="73">
        <f>SUM(J$6:J321)</f>
        <v>1148961.8700000001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78.539000000000001</v>
      </c>
      <c r="W321" s="71">
        <f t="shared" si="63"/>
        <v>1148.9618700000001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78539</v>
      </c>
      <c r="N322" s="73">
        <f>SUM(J$6:J322)</f>
        <v>1148961.8700000001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78.539000000000001</v>
      </c>
      <c r="W322" s="71">
        <f t="shared" si="63"/>
        <v>1148.9618700000001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78539</v>
      </c>
      <c r="N323" s="73">
        <f>SUM(J$6:J323)</f>
        <v>1148961.8700000001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78.539000000000001</v>
      </c>
      <c r="W323" s="71">
        <f t="shared" si="63"/>
        <v>1148.9618700000001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78539</v>
      </c>
      <c r="N324" s="73">
        <f>SUM(J$6:J324)</f>
        <v>1148961.8700000001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78.539000000000001</v>
      </c>
      <c r="W324" s="71">
        <f t="shared" si="63"/>
        <v>1148.9618700000001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78539</v>
      </c>
      <c r="N325" s="73">
        <f>SUM(J$6:J325)</f>
        <v>1148961.8700000001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78.539000000000001</v>
      </c>
      <c r="W325" s="71">
        <f t="shared" si="63"/>
        <v>1148.9618700000001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78539</v>
      </c>
      <c r="N326" s="73">
        <f>SUM(J$6:J326)</f>
        <v>1148961.8700000001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78.539000000000001</v>
      </c>
      <c r="W326" s="71">
        <f t="shared" ref="W326:W371" si="76">N326/$R$3</f>
        <v>1148.9618700000001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78539</v>
      </c>
      <c r="N327" s="73">
        <f>SUM(J$6:J327)</f>
        <v>1148961.8700000001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78.539000000000001</v>
      </c>
      <c r="W327" s="71">
        <f t="shared" si="76"/>
        <v>1148.9618700000001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78539</v>
      </c>
      <c r="N328" s="73">
        <f>SUM(J$6:J328)</f>
        <v>1148961.8700000001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78.539000000000001</v>
      </c>
      <c r="W328" s="71">
        <f t="shared" si="76"/>
        <v>1148.9618700000001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78539</v>
      </c>
      <c r="N329" s="73">
        <f>SUM(J$6:J329)</f>
        <v>1148961.8700000001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78.539000000000001</v>
      </c>
      <c r="W329" s="71">
        <f t="shared" si="76"/>
        <v>1148.9618700000001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78539</v>
      </c>
      <c r="N330" s="73">
        <f>SUM(J$6:J330)</f>
        <v>1148961.8700000001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78.539000000000001</v>
      </c>
      <c r="W330" s="71">
        <f t="shared" si="76"/>
        <v>1148.9618700000001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78539</v>
      </c>
      <c r="N331" s="73">
        <f>SUM(J$6:J331)</f>
        <v>1148961.8700000001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78.539000000000001</v>
      </c>
      <c r="W331" s="71">
        <f t="shared" si="76"/>
        <v>1148.9618700000001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78539</v>
      </c>
      <c r="N332" s="73">
        <f>SUM(J$6:J332)</f>
        <v>1148961.8700000001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78.539000000000001</v>
      </c>
      <c r="W332" s="71">
        <f t="shared" si="76"/>
        <v>1148.9618700000001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78539</v>
      </c>
      <c r="N333" s="73">
        <f>SUM(J$6:J333)</f>
        <v>1148961.8700000001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78.539000000000001</v>
      </c>
      <c r="W333" s="71">
        <f t="shared" si="76"/>
        <v>1148.9618700000001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78539</v>
      </c>
      <c r="N334" s="73">
        <f>SUM(J$6:J334)</f>
        <v>1148961.8700000001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78.539000000000001</v>
      </c>
      <c r="W334" s="71">
        <f t="shared" si="76"/>
        <v>1148.9618700000001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78539</v>
      </c>
      <c r="N335" s="73">
        <f>SUM(J$6:J335)</f>
        <v>1148961.8700000001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78.539000000000001</v>
      </c>
      <c r="W335" s="71">
        <f t="shared" si="76"/>
        <v>1148.9618700000001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78539</v>
      </c>
      <c r="N336" s="73">
        <f>SUM(J$6:J336)</f>
        <v>1148961.8700000001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78.539000000000001</v>
      </c>
      <c r="W336" s="71">
        <f t="shared" si="76"/>
        <v>1148.9618700000001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78539</v>
      </c>
      <c r="N337" s="73">
        <f>SUM(J$6:J337)</f>
        <v>1148961.8700000001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78.539000000000001</v>
      </c>
      <c r="W337" s="71">
        <f t="shared" si="76"/>
        <v>1148.9618700000001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78539</v>
      </c>
      <c r="N338" s="73">
        <f>SUM(J$6:J338)</f>
        <v>1148961.8700000001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78.539000000000001</v>
      </c>
      <c r="W338" s="71">
        <f t="shared" si="76"/>
        <v>1148.9618700000001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78539</v>
      </c>
      <c r="N339" s="73">
        <f>SUM(J$6:J339)</f>
        <v>1148961.8700000001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78.539000000000001</v>
      </c>
      <c r="W339" s="71">
        <f t="shared" si="76"/>
        <v>1148.9618700000001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78539</v>
      </c>
      <c r="N340" s="73">
        <f>SUM(J$6:J340)</f>
        <v>1148961.8700000001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78.539000000000001</v>
      </c>
      <c r="W340" s="71">
        <f t="shared" si="76"/>
        <v>1148.9618700000001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78539</v>
      </c>
      <c r="N341" s="73">
        <f>SUM(J$6:J341)</f>
        <v>1148961.8700000001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78.539000000000001</v>
      </c>
      <c r="W341" s="71">
        <f t="shared" si="76"/>
        <v>1148.9618700000001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78539</v>
      </c>
      <c r="N342" s="73">
        <f>SUM(J$6:J342)</f>
        <v>1148961.8700000001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78.539000000000001</v>
      </c>
      <c r="W342" s="71">
        <f t="shared" si="76"/>
        <v>1148.9618700000001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78539</v>
      </c>
      <c r="N343" s="73">
        <f>SUM(J$6:J343)</f>
        <v>1148961.8700000001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78.539000000000001</v>
      </c>
      <c r="W343" s="71">
        <f t="shared" si="76"/>
        <v>1148.9618700000001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78539</v>
      </c>
      <c r="N344" s="73">
        <f>SUM(J$6:J344)</f>
        <v>1148961.8700000001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78.539000000000001</v>
      </c>
      <c r="W344" s="71">
        <f t="shared" si="76"/>
        <v>1148.9618700000001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78539</v>
      </c>
      <c r="N345" s="73">
        <f>SUM(J$6:J345)</f>
        <v>1148961.8700000001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78.539000000000001</v>
      </c>
      <c r="W345" s="71">
        <f t="shared" si="76"/>
        <v>1148.9618700000001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78539</v>
      </c>
      <c r="N346" s="73">
        <f>SUM(J$6:J346)</f>
        <v>1148961.8700000001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78.539000000000001</v>
      </c>
      <c r="W346" s="71">
        <f t="shared" si="76"/>
        <v>1148.9618700000001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78539</v>
      </c>
      <c r="N347" s="73">
        <f>SUM(J$6:J347)</f>
        <v>1148961.8700000001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78.539000000000001</v>
      </c>
      <c r="W347" s="71">
        <f t="shared" si="76"/>
        <v>1148.9618700000001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78539</v>
      </c>
      <c r="N348" s="73">
        <f>SUM(J$6:J348)</f>
        <v>1148961.8700000001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78.539000000000001</v>
      </c>
      <c r="W348" s="71">
        <f t="shared" si="76"/>
        <v>1148.9618700000001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78539</v>
      </c>
      <c r="N349" s="73">
        <f>SUM(J$6:J349)</f>
        <v>1148961.8700000001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78.539000000000001</v>
      </c>
      <c r="W349" s="71">
        <f t="shared" si="76"/>
        <v>1148.9618700000001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78539</v>
      </c>
      <c r="N350" s="73">
        <f>SUM(J$6:J350)</f>
        <v>1148961.8700000001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78.539000000000001</v>
      </c>
      <c r="W350" s="71">
        <f t="shared" si="76"/>
        <v>1148.9618700000001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78539</v>
      </c>
      <c r="N351" s="73">
        <f>SUM(J$6:J351)</f>
        <v>1148961.8700000001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78.539000000000001</v>
      </c>
      <c r="W351" s="71">
        <f t="shared" si="76"/>
        <v>1148.9618700000001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78539</v>
      </c>
      <c r="N352" s="73">
        <f>SUM(J$6:J352)</f>
        <v>1148961.8700000001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78.539000000000001</v>
      </c>
      <c r="W352" s="71">
        <f t="shared" si="76"/>
        <v>1148.9618700000001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78539</v>
      </c>
      <c r="N353" s="73">
        <f>SUM(J$6:J353)</f>
        <v>1148961.8700000001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78.539000000000001</v>
      </c>
      <c r="W353" s="71">
        <f t="shared" si="76"/>
        <v>1148.9618700000001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78539</v>
      </c>
      <c r="N354" s="73">
        <f>SUM(J$6:J354)</f>
        <v>1148961.8700000001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78.539000000000001</v>
      </c>
      <c r="W354" s="71">
        <f t="shared" si="76"/>
        <v>1148.9618700000001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78539</v>
      </c>
      <c r="N355" s="73">
        <f>SUM(J$6:J355)</f>
        <v>1148961.8700000001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78.539000000000001</v>
      </c>
      <c r="W355" s="71">
        <f t="shared" si="76"/>
        <v>1148.9618700000001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78539</v>
      </c>
      <c r="N356" s="73">
        <f>SUM(J$6:J356)</f>
        <v>1148961.8700000001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78.539000000000001</v>
      </c>
      <c r="W356" s="71">
        <f t="shared" si="76"/>
        <v>1148.9618700000001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78539</v>
      </c>
      <c r="N357" s="73">
        <f>SUM(J$6:J357)</f>
        <v>1148961.8700000001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78.539000000000001</v>
      </c>
      <c r="W357" s="71">
        <f t="shared" si="76"/>
        <v>1148.9618700000001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78539</v>
      </c>
      <c r="N358" s="73">
        <f>SUM(J$6:J358)</f>
        <v>1148961.8700000001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78.539000000000001</v>
      </c>
      <c r="W358" s="71">
        <f t="shared" si="76"/>
        <v>1148.9618700000001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78539</v>
      </c>
      <c r="N359" s="73">
        <f>SUM(J$6:J359)</f>
        <v>1148961.8700000001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78.539000000000001</v>
      </c>
      <c r="W359" s="71">
        <f t="shared" si="76"/>
        <v>1148.9618700000001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78539</v>
      </c>
      <c r="N360" s="73">
        <f>SUM(J$6:J360)</f>
        <v>1148961.8700000001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78.539000000000001</v>
      </c>
      <c r="W360" s="71">
        <f t="shared" si="76"/>
        <v>1148.9618700000001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78539</v>
      </c>
      <c r="N361" s="73">
        <f>SUM(J$6:J361)</f>
        <v>1148961.8700000001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78.539000000000001</v>
      </c>
      <c r="W361" s="71">
        <f t="shared" si="76"/>
        <v>1148.9618700000001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78539</v>
      </c>
      <c r="N362" s="73">
        <f>SUM(J$6:J362)</f>
        <v>1148961.8700000001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78.539000000000001</v>
      </c>
      <c r="W362" s="71">
        <f t="shared" si="76"/>
        <v>1148.9618700000001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78539</v>
      </c>
      <c r="N363" s="73">
        <f>SUM(J$6:J363)</f>
        <v>1148961.8700000001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78.539000000000001</v>
      </c>
      <c r="W363" s="71">
        <f t="shared" si="76"/>
        <v>1148.9618700000001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78539</v>
      </c>
      <c r="N364" s="73">
        <f>SUM(J$6:J364)</f>
        <v>1148961.8700000001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78.539000000000001</v>
      </c>
      <c r="W364" s="71">
        <f t="shared" si="76"/>
        <v>1148.9618700000001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78539</v>
      </c>
      <c r="N365" s="73">
        <f>SUM(J$6:J365)</f>
        <v>1148961.8700000001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78.539000000000001</v>
      </c>
      <c r="W365" s="71">
        <f t="shared" si="76"/>
        <v>1148.9618700000001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78539</v>
      </c>
      <c r="N366" s="73">
        <f>SUM(J$6:J366)</f>
        <v>1148961.8700000001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78.539000000000001</v>
      </c>
      <c r="W366" s="71">
        <f t="shared" si="76"/>
        <v>1148.9618700000001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78539</v>
      </c>
      <c r="N367" s="73">
        <f>SUM(J$6:J367)</f>
        <v>1148961.8700000001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78.539000000000001</v>
      </c>
      <c r="W367" s="71">
        <f t="shared" si="76"/>
        <v>1148.9618700000001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78539</v>
      </c>
      <c r="N368" s="73">
        <f>SUM(J$6:J368)</f>
        <v>1148961.8700000001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78.539000000000001</v>
      </c>
      <c r="W368" s="71">
        <f t="shared" si="76"/>
        <v>1148.9618700000001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78539</v>
      </c>
      <c r="N369" s="73">
        <f>SUM(J$6:J369)</f>
        <v>1148961.8700000001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78.539000000000001</v>
      </c>
      <c r="W369" s="71">
        <f t="shared" si="76"/>
        <v>1148.9618700000001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78539</v>
      </c>
      <c r="N370" s="73">
        <f>SUM(J$6:J370)</f>
        <v>1148961.8700000001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78.539000000000001</v>
      </c>
      <c r="W370" s="71">
        <f t="shared" si="76"/>
        <v>1148.9618700000001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78539</v>
      </c>
      <c r="N371" s="73">
        <f>SUM(J$6:J371)</f>
        <v>1148961.8700000001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78.539000000000001</v>
      </c>
      <c r="W371" s="71">
        <f t="shared" si="76"/>
        <v>1148.9618700000001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12232</v>
      </c>
      <c r="P3" s="73">
        <v>1000000</v>
      </c>
      <c r="Q3" s="73"/>
      <c r="R3" s="73">
        <v>1000</v>
      </c>
      <c r="S3" s="62"/>
      <c r="T3" s="82">
        <f>SUM(T6:T371)</f>
        <v>12.231999999999999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1409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3724</v>
      </c>
      <c r="N301" s="73">
        <f>SUM(J$6:J301)</f>
        <v>-210030.05000000005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1.409</v>
      </c>
      <c r="V301" s="71">
        <f t="shared" si="62"/>
        <v>3.7240000000000002</v>
      </c>
      <c r="W301" s="71">
        <f t="shared" si="63"/>
        <v>-210.03005000000005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1409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3724</v>
      </c>
      <c r="N302" s="73">
        <f>SUM(J$6:J302)</f>
        <v>-210030.05000000005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1.409</v>
      </c>
      <c r="V302" s="71">
        <f t="shared" si="62"/>
        <v>3.7240000000000002</v>
      </c>
      <c r="W302" s="71">
        <f t="shared" si="63"/>
        <v>-210.03005000000005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1409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3724</v>
      </c>
      <c r="N303" s="73">
        <f>SUM(J$6:J303)</f>
        <v>-210030.05000000005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1.409</v>
      </c>
      <c r="V303" s="71">
        <f t="shared" si="62"/>
        <v>3.7240000000000002</v>
      </c>
      <c r="W303" s="71">
        <f t="shared" si="63"/>
        <v>-210.03005000000005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1409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3724</v>
      </c>
      <c r="N304" s="73">
        <f>SUM(J$6:J304)</f>
        <v>-210030.05000000005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1.409</v>
      </c>
      <c r="V304" s="71">
        <f t="shared" si="62"/>
        <v>3.7240000000000002</v>
      </c>
      <c r="W304" s="71">
        <f t="shared" si="63"/>
        <v>-210.03005000000005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1409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3724</v>
      </c>
      <c r="N305" s="73">
        <f>SUM(J$6:J305)</f>
        <v>-210030.05000000005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1.409</v>
      </c>
      <c r="V305" s="71">
        <f t="shared" si="62"/>
        <v>3.7240000000000002</v>
      </c>
      <c r="W305" s="71">
        <f t="shared" si="63"/>
        <v>-210.03005000000005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1409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3724</v>
      </c>
      <c r="N306" s="73">
        <f>SUM(J$6:J306)</f>
        <v>-210030.05000000005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1.409</v>
      </c>
      <c r="V306" s="71">
        <f t="shared" si="62"/>
        <v>3.7240000000000002</v>
      </c>
      <c r="W306" s="71">
        <f t="shared" si="63"/>
        <v>-210.03005000000005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1409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3724</v>
      </c>
      <c r="N307" s="73">
        <f>SUM(J$6:J307)</f>
        <v>-210030.05000000005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1.409</v>
      </c>
      <c r="V307" s="71">
        <f t="shared" si="62"/>
        <v>3.7240000000000002</v>
      </c>
      <c r="W307" s="71">
        <f t="shared" si="63"/>
        <v>-210.03005000000005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1409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3724</v>
      </c>
      <c r="N308" s="73">
        <f>SUM(J$6:J308)</f>
        <v>-210030.05000000005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1.409</v>
      </c>
      <c r="V308" s="71">
        <f t="shared" si="62"/>
        <v>3.7240000000000002</v>
      </c>
      <c r="W308" s="71">
        <f t="shared" si="63"/>
        <v>-210.03005000000005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1409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3724</v>
      </c>
      <c r="N309" s="73">
        <f>SUM(J$6:J309)</f>
        <v>-210030.05000000005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1.409</v>
      </c>
      <c r="V309" s="71">
        <f t="shared" si="62"/>
        <v>3.7240000000000002</v>
      </c>
      <c r="W309" s="71">
        <f t="shared" si="63"/>
        <v>-210.03005000000005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3724</v>
      </c>
      <c r="N310" s="73">
        <f>SUM(J$6:J310)</f>
        <v>-210030.05000000005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3.7240000000000002</v>
      </c>
      <c r="W310" s="71">
        <f t="shared" si="63"/>
        <v>-210.03005000000005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3724</v>
      </c>
      <c r="N311" s="73">
        <f>SUM(J$6:J311)</f>
        <v>-210030.05000000005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3.7240000000000002</v>
      </c>
      <c r="W311" s="71">
        <f t="shared" si="63"/>
        <v>-210.03005000000005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3724</v>
      </c>
      <c r="N312" s="73">
        <f>SUM(J$6:J312)</f>
        <v>-210030.05000000005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3.7240000000000002</v>
      </c>
      <c r="W312" s="71">
        <f t="shared" si="63"/>
        <v>-210.03005000000005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3724</v>
      </c>
      <c r="N313" s="73">
        <f>SUM(J$6:J313)</f>
        <v>-210030.05000000005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3.7240000000000002</v>
      </c>
      <c r="W313" s="71">
        <f t="shared" si="63"/>
        <v>-210.03005000000005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3724</v>
      </c>
      <c r="N314" s="73">
        <f>SUM(J$6:J314)</f>
        <v>-210030.05000000005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3.7240000000000002</v>
      </c>
      <c r="W314" s="71">
        <f t="shared" si="63"/>
        <v>-210.03005000000005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3724</v>
      </c>
      <c r="N315" s="73">
        <f>SUM(J$6:J315)</f>
        <v>-210030.05000000005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3.7240000000000002</v>
      </c>
      <c r="W315" s="71">
        <f t="shared" si="63"/>
        <v>-210.03005000000005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3724</v>
      </c>
      <c r="N316" s="73">
        <f>SUM(J$6:J316)</f>
        <v>-210030.05000000005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3.7240000000000002</v>
      </c>
      <c r="W316" s="71">
        <f t="shared" si="63"/>
        <v>-210.03005000000005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3724</v>
      </c>
      <c r="N317" s="73">
        <f>SUM(J$6:J317)</f>
        <v>-210030.05000000005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3.7240000000000002</v>
      </c>
      <c r="W317" s="71">
        <f t="shared" si="63"/>
        <v>-210.03005000000005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3724</v>
      </c>
      <c r="N318" s="73">
        <f>SUM(J$6:J318)</f>
        <v>-210030.05000000005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3.7240000000000002</v>
      </c>
      <c r="W318" s="71">
        <f t="shared" si="63"/>
        <v>-210.03005000000005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3724</v>
      </c>
      <c r="N319" s="73">
        <f>SUM(J$6:J319)</f>
        <v>-210030.05000000005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3.7240000000000002</v>
      </c>
      <c r="W319" s="71">
        <f t="shared" si="63"/>
        <v>-210.03005000000005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3724</v>
      </c>
      <c r="N320" s="73">
        <f>SUM(J$6:J320)</f>
        <v>-210030.05000000005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3.7240000000000002</v>
      </c>
      <c r="W320" s="71">
        <f t="shared" si="63"/>
        <v>-210.03005000000005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3724</v>
      </c>
      <c r="N321" s="73">
        <f>SUM(J$6:J321)</f>
        <v>-210030.05000000005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3.7240000000000002</v>
      </c>
      <c r="W321" s="71">
        <f t="shared" si="63"/>
        <v>-210.03005000000005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3724</v>
      </c>
      <c r="N322" s="73">
        <f>SUM(J$6:J322)</f>
        <v>-210030.05000000005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3.7240000000000002</v>
      </c>
      <c r="W322" s="71">
        <f t="shared" si="63"/>
        <v>-210.03005000000005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3724</v>
      </c>
      <c r="N323" s="73">
        <f>SUM(J$6:J323)</f>
        <v>-210030.05000000005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3.7240000000000002</v>
      </c>
      <c r="W323" s="71">
        <f t="shared" si="63"/>
        <v>-210.03005000000005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3724</v>
      </c>
      <c r="N324" s="73">
        <f>SUM(J$6:J324)</f>
        <v>-210030.05000000005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3.7240000000000002</v>
      </c>
      <c r="W324" s="71">
        <f t="shared" si="63"/>
        <v>-210.03005000000005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3724</v>
      </c>
      <c r="N325" s="73">
        <f>SUM(J$6:J325)</f>
        <v>-210030.05000000005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3.7240000000000002</v>
      </c>
      <c r="W325" s="71">
        <f t="shared" si="63"/>
        <v>-210.03005000000005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3724</v>
      </c>
      <c r="N326" s="73">
        <f>SUM(J$6:J326)</f>
        <v>-210030.05000000005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3.7240000000000002</v>
      </c>
      <c r="W326" s="71">
        <f t="shared" ref="W326:W371" si="76">N326/$R$3</f>
        <v>-210.03005000000005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3724</v>
      </c>
      <c r="N327" s="73">
        <f>SUM(J$6:J327)</f>
        <v>-210030.05000000005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3.7240000000000002</v>
      </c>
      <c r="W327" s="71">
        <f t="shared" si="76"/>
        <v>-210.03005000000005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3724</v>
      </c>
      <c r="N328" s="73">
        <f>SUM(J$6:J328)</f>
        <v>-210030.05000000005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3.7240000000000002</v>
      </c>
      <c r="W328" s="71">
        <f t="shared" si="76"/>
        <v>-210.03005000000005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3724</v>
      </c>
      <c r="N329" s="73">
        <f>SUM(J$6:J329)</f>
        <v>-210030.05000000005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3.7240000000000002</v>
      </c>
      <c r="W329" s="71">
        <f t="shared" si="76"/>
        <v>-210.03005000000005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3724</v>
      </c>
      <c r="N330" s="73">
        <f>SUM(J$6:J330)</f>
        <v>-210030.05000000005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3.7240000000000002</v>
      </c>
      <c r="W330" s="71">
        <f t="shared" si="76"/>
        <v>-210.03005000000005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3724</v>
      </c>
      <c r="N331" s="73">
        <f>SUM(J$6:J331)</f>
        <v>-210030.05000000005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3.7240000000000002</v>
      </c>
      <c r="W331" s="71">
        <f t="shared" si="76"/>
        <v>-210.03005000000005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3724</v>
      </c>
      <c r="N332" s="73">
        <f>SUM(J$6:J332)</f>
        <v>-210030.05000000005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3.7240000000000002</v>
      </c>
      <c r="W332" s="71">
        <f t="shared" si="76"/>
        <v>-210.03005000000005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3724</v>
      </c>
      <c r="N333" s="73">
        <f>SUM(J$6:J333)</f>
        <v>-210030.05000000005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3.7240000000000002</v>
      </c>
      <c r="W333" s="71">
        <f t="shared" si="76"/>
        <v>-210.03005000000005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3724</v>
      </c>
      <c r="N334" s="73">
        <f>SUM(J$6:J334)</f>
        <v>-210030.05000000005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3.7240000000000002</v>
      </c>
      <c r="W334" s="71">
        <f t="shared" si="76"/>
        <v>-210.03005000000005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3724</v>
      </c>
      <c r="N335" s="73">
        <f>SUM(J$6:J335)</f>
        <v>-210030.05000000005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3.7240000000000002</v>
      </c>
      <c r="W335" s="71">
        <f t="shared" si="76"/>
        <v>-210.03005000000005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3724</v>
      </c>
      <c r="N336" s="73">
        <f>SUM(J$6:J336)</f>
        <v>-210030.05000000005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3.7240000000000002</v>
      </c>
      <c r="W336" s="71">
        <f t="shared" si="76"/>
        <v>-210.03005000000005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3724</v>
      </c>
      <c r="N337" s="73">
        <f>SUM(J$6:J337)</f>
        <v>-210030.05000000005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3.7240000000000002</v>
      </c>
      <c r="W337" s="71">
        <f t="shared" si="76"/>
        <v>-210.03005000000005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3724</v>
      </c>
      <c r="N338" s="73">
        <f>SUM(J$6:J338)</f>
        <v>-210030.05000000005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3.7240000000000002</v>
      </c>
      <c r="W338" s="71">
        <f t="shared" si="76"/>
        <v>-210.03005000000005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3724</v>
      </c>
      <c r="N339" s="73">
        <f>SUM(J$6:J339)</f>
        <v>-210030.05000000005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3.7240000000000002</v>
      </c>
      <c r="W339" s="71">
        <f t="shared" si="76"/>
        <v>-210.03005000000005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3724</v>
      </c>
      <c r="N340" s="73">
        <f>SUM(J$6:J340)</f>
        <v>-210030.05000000005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3.7240000000000002</v>
      </c>
      <c r="W340" s="71">
        <f t="shared" si="76"/>
        <v>-210.03005000000005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3724</v>
      </c>
      <c r="N341" s="73">
        <f>SUM(J$6:J341)</f>
        <v>-210030.05000000005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3.7240000000000002</v>
      </c>
      <c r="W341" s="71">
        <f t="shared" si="76"/>
        <v>-210.03005000000005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3724</v>
      </c>
      <c r="N342" s="73">
        <f>SUM(J$6:J342)</f>
        <v>-210030.05000000005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3.7240000000000002</v>
      </c>
      <c r="W342" s="71">
        <f t="shared" si="76"/>
        <v>-210.03005000000005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3724</v>
      </c>
      <c r="N343" s="73">
        <f>SUM(J$6:J343)</f>
        <v>-210030.05000000005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3.7240000000000002</v>
      </c>
      <c r="W343" s="71">
        <f t="shared" si="76"/>
        <v>-210.03005000000005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3724</v>
      </c>
      <c r="N344" s="73">
        <f>SUM(J$6:J344)</f>
        <v>-210030.05000000005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3.7240000000000002</v>
      </c>
      <c r="W344" s="71">
        <f t="shared" si="76"/>
        <v>-210.03005000000005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3724</v>
      </c>
      <c r="N345" s="73">
        <f>SUM(J$6:J345)</f>
        <v>-210030.05000000005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3.7240000000000002</v>
      </c>
      <c r="W345" s="71">
        <f t="shared" si="76"/>
        <v>-210.03005000000005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3724</v>
      </c>
      <c r="N346" s="73">
        <f>SUM(J$6:J346)</f>
        <v>-210030.05000000005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3.7240000000000002</v>
      </c>
      <c r="W346" s="71">
        <f t="shared" si="76"/>
        <v>-210.03005000000005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3724</v>
      </c>
      <c r="N347" s="73">
        <f>SUM(J$6:J347)</f>
        <v>-210030.05000000005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3.7240000000000002</v>
      </c>
      <c r="W347" s="71">
        <f t="shared" si="76"/>
        <v>-210.03005000000005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3724</v>
      </c>
      <c r="N348" s="73">
        <f>SUM(J$6:J348)</f>
        <v>-210030.05000000005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3.7240000000000002</v>
      </c>
      <c r="W348" s="71">
        <f t="shared" si="76"/>
        <v>-210.03005000000005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3724</v>
      </c>
      <c r="N349" s="73">
        <f>SUM(J$6:J349)</f>
        <v>-210030.05000000005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3.7240000000000002</v>
      </c>
      <c r="W349" s="71">
        <f t="shared" si="76"/>
        <v>-210.03005000000005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3724</v>
      </c>
      <c r="N350" s="73">
        <f>SUM(J$6:J350)</f>
        <v>-210030.05000000005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3.7240000000000002</v>
      </c>
      <c r="W350" s="71">
        <f t="shared" si="76"/>
        <v>-210.03005000000005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3724</v>
      </c>
      <c r="N351" s="73">
        <f>SUM(J$6:J351)</f>
        <v>-210030.05000000005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3.7240000000000002</v>
      </c>
      <c r="W351" s="71">
        <f t="shared" si="76"/>
        <v>-210.03005000000005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3724</v>
      </c>
      <c r="N352" s="73">
        <f>SUM(J$6:J352)</f>
        <v>-210030.05000000005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3.7240000000000002</v>
      </c>
      <c r="W352" s="71">
        <f t="shared" si="76"/>
        <v>-210.03005000000005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3724</v>
      </c>
      <c r="N353" s="73">
        <f>SUM(J$6:J353)</f>
        <v>-210030.05000000005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3.7240000000000002</v>
      </c>
      <c r="W353" s="71">
        <f t="shared" si="76"/>
        <v>-210.03005000000005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3724</v>
      </c>
      <c r="N354" s="73">
        <f>SUM(J$6:J354)</f>
        <v>-210030.05000000005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3.7240000000000002</v>
      </c>
      <c r="W354" s="71">
        <f t="shared" si="76"/>
        <v>-210.03005000000005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3724</v>
      </c>
      <c r="N355" s="73">
        <f>SUM(J$6:J355)</f>
        <v>-210030.05000000005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3.7240000000000002</v>
      </c>
      <c r="W355" s="71">
        <f t="shared" si="76"/>
        <v>-210.03005000000005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3724</v>
      </c>
      <c r="N356" s="73">
        <f>SUM(J$6:J356)</f>
        <v>-210030.05000000005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3.7240000000000002</v>
      </c>
      <c r="W356" s="71">
        <f t="shared" si="76"/>
        <v>-210.03005000000005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3724</v>
      </c>
      <c r="N357" s="73">
        <f>SUM(J$6:J357)</f>
        <v>-210030.05000000005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3.7240000000000002</v>
      </c>
      <c r="W357" s="71">
        <f t="shared" si="76"/>
        <v>-210.03005000000005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3724</v>
      </c>
      <c r="N358" s="73">
        <f>SUM(J$6:J358)</f>
        <v>-210030.05000000005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3.7240000000000002</v>
      </c>
      <c r="W358" s="71">
        <f t="shared" si="76"/>
        <v>-210.03005000000005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3724</v>
      </c>
      <c r="N359" s="73">
        <f>SUM(J$6:J359)</f>
        <v>-210030.05000000005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3.7240000000000002</v>
      </c>
      <c r="W359" s="71">
        <f t="shared" si="76"/>
        <v>-210.03005000000005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3724</v>
      </c>
      <c r="N360" s="73">
        <f>SUM(J$6:J360)</f>
        <v>-210030.05000000005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3.7240000000000002</v>
      </c>
      <c r="W360" s="71">
        <f t="shared" si="76"/>
        <v>-210.03005000000005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3724</v>
      </c>
      <c r="N361" s="73">
        <f>SUM(J$6:J361)</f>
        <v>-210030.05000000005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3.7240000000000002</v>
      </c>
      <c r="W361" s="71">
        <f t="shared" si="76"/>
        <v>-210.03005000000005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3724</v>
      </c>
      <c r="N362" s="73">
        <f>SUM(J$6:J362)</f>
        <v>-210030.05000000005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3.7240000000000002</v>
      </c>
      <c r="W362" s="71">
        <f t="shared" si="76"/>
        <v>-210.03005000000005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3724</v>
      </c>
      <c r="N363" s="73">
        <f>SUM(J$6:J363)</f>
        <v>-210030.05000000005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3.7240000000000002</v>
      </c>
      <c r="W363" s="71">
        <f t="shared" si="76"/>
        <v>-210.03005000000005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3724</v>
      </c>
      <c r="N364" s="73">
        <f>SUM(J$6:J364)</f>
        <v>-210030.05000000005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3.7240000000000002</v>
      </c>
      <c r="W364" s="71">
        <f t="shared" si="76"/>
        <v>-210.03005000000005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3724</v>
      </c>
      <c r="N365" s="73">
        <f>SUM(J$6:J365)</f>
        <v>-210030.05000000005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3.7240000000000002</v>
      </c>
      <c r="W365" s="71">
        <f t="shared" si="76"/>
        <v>-210.03005000000005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3724</v>
      </c>
      <c r="N366" s="73">
        <f>SUM(J$6:J366)</f>
        <v>-210030.05000000005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3.7240000000000002</v>
      </c>
      <c r="W366" s="71">
        <f t="shared" si="76"/>
        <v>-210.03005000000005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3724</v>
      </c>
      <c r="N367" s="73">
        <f>SUM(J$6:J367)</f>
        <v>-210030.05000000005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3.7240000000000002</v>
      </c>
      <c r="W367" s="71">
        <f t="shared" si="76"/>
        <v>-210.03005000000005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3724</v>
      </c>
      <c r="N368" s="73">
        <f>SUM(J$6:J368)</f>
        <v>-210030.05000000005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3.7240000000000002</v>
      </c>
      <c r="W368" s="71">
        <f t="shared" si="76"/>
        <v>-210.03005000000005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3724</v>
      </c>
      <c r="N369" s="73">
        <f>SUM(J$6:J369)</f>
        <v>-210030.05000000005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3.7240000000000002</v>
      </c>
      <c r="W369" s="71">
        <f t="shared" si="76"/>
        <v>-210.03005000000005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3724</v>
      </c>
      <c r="N370" s="73">
        <f>SUM(J$6:J370)</f>
        <v>-210030.05000000005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3.7240000000000002</v>
      </c>
      <c r="W370" s="71">
        <f t="shared" si="76"/>
        <v>-210.03005000000005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3724</v>
      </c>
      <c r="N371" s="73">
        <f>SUM(J$6:J371)</f>
        <v>-210030.05000000005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3.7240000000000002</v>
      </c>
      <c r="W371" s="71">
        <f t="shared" si="76"/>
        <v>-210.03005000000005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37180</v>
      </c>
    </row>
    <row r="3" spans="1:23">
      <c r="G3" s="145"/>
      <c r="K3" s="75">
        <f>Summary!B8</f>
        <v>37186</v>
      </c>
      <c r="L3" s="83">
        <f>SUM(L6:L371)</f>
        <v>64048.890000000014</v>
      </c>
      <c r="P3" s="73">
        <v>1000000</v>
      </c>
      <c r="Q3" s="73"/>
      <c r="R3" s="73">
        <v>1000</v>
      </c>
      <c r="S3" s="62"/>
      <c r="T3" s="82">
        <f>SUM(T6:T371)</f>
        <v>64.048890000000014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-849881.37349698949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-866381.82405680825</v>
      </c>
      <c r="N301" s="73">
        <f>SUM(J$6:J301)</f>
        <v>21805162.458972823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-849.88137349698945</v>
      </c>
      <c r="V301" s="71">
        <f t="shared" si="62"/>
        <v>-866.38182405680823</v>
      </c>
      <c r="W301" s="71">
        <f t="shared" si="63"/>
        <v>21805.162458972824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-849881.37349698949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-866381.82405680825</v>
      </c>
      <c r="N302" s="73">
        <f>SUM(J$6:J302)</f>
        <v>21805162.458972823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-849.88137349698945</v>
      </c>
      <c r="V302" s="71">
        <f t="shared" si="62"/>
        <v>-866.38182405680823</v>
      </c>
      <c r="W302" s="71">
        <f t="shared" si="63"/>
        <v>21805.162458972824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-849881.37349698949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-866381.82405680825</v>
      </c>
      <c r="N303" s="73">
        <f>SUM(J$6:J303)</f>
        <v>21805162.458972823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-849.88137349698945</v>
      </c>
      <c r="V303" s="71">
        <f t="shared" si="62"/>
        <v>-866.38182405680823</v>
      </c>
      <c r="W303" s="71">
        <f t="shared" si="63"/>
        <v>21805.162458972824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-849881.37349698949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-866381.82405680825</v>
      </c>
      <c r="N304" s="73">
        <f>SUM(J$6:J304)</f>
        <v>21805162.458972823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-849.88137349698945</v>
      </c>
      <c r="V304" s="71">
        <f t="shared" si="62"/>
        <v>-866.38182405680823</v>
      </c>
      <c r="W304" s="71">
        <f t="shared" si="63"/>
        <v>21805.162458972824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-849881.37349698949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-866381.82405680825</v>
      </c>
      <c r="N305" s="73">
        <f>SUM(J$6:J305)</f>
        <v>21805162.458972823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-849.88137349698945</v>
      </c>
      <c r="V305" s="71">
        <f t="shared" si="62"/>
        <v>-866.38182405680823</v>
      </c>
      <c r="W305" s="71">
        <f t="shared" si="63"/>
        <v>21805.162458972824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-849881.37349698949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-866381.82405680825</v>
      </c>
      <c r="N306" s="73">
        <f>SUM(J$6:J306)</f>
        <v>21805162.458972823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-849.88137349698945</v>
      </c>
      <c r="V306" s="71">
        <f t="shared" si="62"/>
        <v>-866.38182405680823</v>
      </c>
      <c r="W306" s="71">
        <f t="shared" si="63"/>
        <v>21805.162458972824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-849881.37349698949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-866381.82405680825</v>
      </c>
      <c r="N307" s="73">
        <f>SUM(J$6:J307)</f>
        <v>21805162.458972823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-849.88137349698945</v>
      </c>
      <c r="V307" s="71">
        <f t="shared" si="62"/>
        <v>-866.38182405680823</v>
      </c>
      <c r="W307" s="71">
        <f t="shared" si="63"/>
        <v>21805.162458972824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-849881.37349698949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-866381.82405680825</v>
      </c>
      <c r="N308" s="73">
        <f>SUM(J$6:J308)</f>
        <v>21805162.458972823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-849.88137349698945</v>
      </c>
      <c r="V308" s="71">
        <f t="shared" si="62"/>
        <v>-866.38182405680823</v>
      </c>
      <c r="W308" s="71">
        <f t="shared" si="63"/>
        <v>21805.162458972824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-849881.37349698949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-866381.82405680825</v>
      </c>
      <c r="N309" s="73">
        <f>SUM(J$6:J309)</f>
        <v>21805162.458972823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-849.88137349698945</v>
      </c>
      <c r="V309" s="71">
        <f t="shared" si="62"/>
        <v>-866.38182405680823</v>
      </c>
      <c r="W309" s="71">
        <f t="shared" si="63"/>
        <v>21805.162458972824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-866381.82405680825</v>
      </c>
      <c r="N310" s="73">
        <f>SUM(J$6:J310)</f>
        <v>21805162.458972823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-866.38182405680823</v>
      </c>
      <c r="W310" s="71">
        <f t="shared" si="63"/>
        <v>21805.162458972824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-866381.82405680825</v>
      </c>
      <c r="N311" s="73">
        <f>SUM(J$6:J311)</f>
        <v>21805162.458972823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-866.38182405680823</v>
      </c>
      <c r="W311" s="71">
        <f t="shared" si="63"/>
        <v>21805.162458972824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-866381.82405680825</v>
      </c>
      <c r="N312" s="73">
        <f>SUM(J$6:J312)</f>
        <v>21805162.458972823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-866.38182405680823</v>
      </c>
      <c r="W312" s="71">
        <f t="shared" si="63"/>
        <v>21805.162458972824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-866381.82405680825</v>
      </c>
      <c r="N313" s="73">
        <f>SUM(J$6:J313)</f>
        <v>21805162.458972823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-866.38182405680823</v>
      </c>
      <c r="W313" s="71">
        <f t="shared" si="63"/>
        <v>21805.162458972824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-866381.82405680825</v>
      </c>
      <c r="N314" s="73">
        <f>SUM(J$6:J314)</f>
        <v>21805162.458972823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-866.38182405680823</v>
      </c>
      <c r="W314" s="71">
        <f t="shared" si="63"/>
        <v>21805.162458972824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-866381.82405680825</v>
      </c>
      <c r="N315" s="73">
        <f>SUM(J$6:J315)</f>
        <v>21805162.458972823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-866.38182405680823</v>
      </c>
      <c r="W315" s="71">
        <f t="shared" si="63"/>
        <v>21805.162458972824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-866381.82405680825</v>
      </c>
      <c r="N316" s="73">
        <f>SUM(J$6:J316)</f>
        <v>21805162.458972823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-866.38182405680823</v>
      </c>
      <c r="W316" s="71">
        <f t="shared" si="63"/>
        <v>21805.162458972824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-866381.82405680825</v>
      </c>
      <c r="N317" s="73">
        <f>SUM(J$6:J317)</f>
        <v>21805162.458972823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-866.38182405680823</v>
      </c>
      <c r="W317" s="71">
        <f t="shared" si="63"/>
        <v>21805.162458972824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-866381.82405680825</v>
      </c>
      <c r="N318" s="73">
        <f>SUM(J$6:J318)</f>
        <v>21805162.458972823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-866.38182405680823</v>
      </c>
      <c r="W318" s="71">
        <f t="shared" si="63"/>
        <v>21805.162458972824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-866381.82405680825</v>
      </c>
      <c r="N319" s="73">
        <f>SUM(J$6:J319)</f>
        <v>21805162.458972823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-866.38182405680823</v>
      </c>
      <c r="W319" s="71">
        <f t="shared" si="63"/>
        <v>21805.162458972824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-866381.82405680825</v>
      </c>
      <c r="N320" s="73">
        <f>SUM(J$6:J320)</f>
        <v>21805162.458972823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-866.38182405680823</v>
      </c>
      <c r="W320" s="71">
        <f t="shared" si="63"/>
        <v>21805.162458972824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-866381.82405680825</v>
      </c>
      <c r="N321" s="73">
        <f>SUM(J$6:J321)</f>
        <v>21805162.458972823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-866.38182405680823</v>
      </c>
      <c r="W321" s="71">
        <f t="shared" si="63"/>
        <v>21805.162458972824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-866381.82405680825</v>
      </c>
      <c r="N322" s="73">
        <f>SUM(J$6:J322)</f>
        <v>21805162.458972823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-866.38182405680823</v>
      </c>
      <c r="W322" s="71">
        <f t="shared" si="63"/>
        <v>21805.162458972824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-866381.82405680825</v>
      </c>
      <c r="N323" s="73">
        <f>SUM(J$6:J323)</f>
        <v>21805162.458972823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-866.38182405680823</v>
      </c>
      <c r="W323" s="71">
        <f t="shared" si="63"/>
        <v>21805.162458972824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-866381.82405680825</v>
      </c>
      <c r="N324" s="73">
        <f>SUM(J$6:J324)</f>
        <v>21805162.458972823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-866.38182405680823</v>
      </c>
      <c r="W324" s="71">
        <f t="shared" si="63"/>
        <v>21805.162458972824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-866381.82405680825</v>
      </c>
      <c r="N325" s="73">
        <f>SUM(J$6:J325)</f>
        <v>21805162.458972823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-866.38182405680823</v>
      </c>
      <c r="W325" s="71">
        <f t="shared" si="63"/>
        <v>21805.162458972824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-866381.82405680825</v>
      </c>
      <c r="N326" s="73">
        <f>SUM(J$6:J326)</f>
        <v>21805162.458972823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-866.38182405680823</v>
      </c>
      <c r="W326" s="71">
        <f t="shared" ref="W326:W371" si="76">N326/$R$3</f>
        <v>21805.162458972824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-866381.82405680825</v>
      </c>
      <c r="N327" s="73">
        <f>SUM(J$6:J327)</f>
        <v>21805162.458972823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-866.38182405680823</v>
      </c>
      <c r="W327" s="71">
        <f t="shared" si="76"/>
        <v>21805.162458972824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-866381.82405680825</v>
      </c>
      <c r="N328" s="73">
        <f>SUM(J$6:J328)</f>
        <v>21805162.458972823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-866.38182405680823</v>
      </c>
      <c r="W328" s="71">
        <f t="shared" si="76"/>
        <v>21805.162458972824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-866381.82405680825</v>
      </c>
      <c r="N329" s="73">
        <f>SUM(J$6:J329)</f>
        <v>21805162.458972823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-866.38182405680823</v>
      </c>
      <c r="W329" s="71">
        <f t="shared" si="76"/>
        <v>21805.162458972824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-866381.82405680825</v>
      </c>
      <c r="N330" s="73">
        <f>SUM(J$6:J330)</f>
        <v>21805162.458972823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-866.38182405680823</v>
      </c>
      <c r="W330" s="71">
        <f t="shared" si="76"/>
        <v>21805.162458972824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-866381.82405680825</v>
      </c>
      <c r="N331" s="73">
        <f>SUM(J$6:J331)</f>
        <v>21805162.458972823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-866.38182405680823</v>
      </c>
      <c r="W331" s="71">
        <f t="shared" si="76"/>
        <v>21805.162458972824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-866381.82405680825</v>
      </c>
      <c r="N332" s="73">
        <f>SUM(J$6:J332)</f>
        <v>21805162.458972823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-866.38182405680823</v>
      </c>
      <c r="W332" s="71">
        <f t="shared" si="76"/>
        <v>21805.162458972824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-866381.82405680825</v>
      </c>
      <c r="N333" s="73">
        <f>SUM(J$6:J333)</f>
        <v>21805162.458972823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-866.38182405680823</v>
      </c>
      <c r="W333" s="71">
        <f t="shared" si="76"/>
        <v>21805.162458972824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-866381.82405680825</v>
      </c>
      <c r="N334" s="73">
        <f>SUM(J$6:J334)</f>
        <v>21805162.458972823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-866.38182405680823</v>
      </c>
      <c r="W334" s="71">
        <f t="shared" si="76"/>
        <v>21805.162458972824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-866381.82405680825</v>
      </c>
      <c r="N335" s="73">
        <f>SUM(J$6:J335)</f>
        <v>21805162.458972823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-866.38182405680823</v>
      </c>
      <c r="W335" s="71">
        <f t="shared" si="76"/>
        <v>21805.162458972824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-866381.82405680825</v>
      </c>
      <c r="N336" s="73">
        <f>SUM(J$6:J336)</f>
        <v>21805162.458972823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-866.38182405680823</v>
      </c>
      <c r="W336" s="71">
        <f t="shared" si="76"/>
        <v>21805.162458972824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-866381.82405680825</v>
      </c>
      <c r="N337" s="73">
        <f>SUM(J$6:J337)</f>
        <v>21805162.458972823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-866.38182405680823</v>
      </c>
      <c r="W337" s="71">
        <f t="shared" si="76"/>
        <v>21805.162458972824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-866381.82405680825</v>
      </c>
      <c r="N338" s="73">
        <f>SUM(J$6:J338)</f>
        <v>21805162.458972823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-866.38182405680823</v>
      </c>
      <c r="W338" s="71">
        <f t="shared" si="76"/>
        <v>21805.162458972824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-866381.82405680825</v>
      </c>
      <c r="N339" s="73">
        <f>SUM(J$6:J339)</f>
        <v>21805162.458972823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-866.38182405680823</v>
      </c>
      <c r="W339" s="71">
        <f t="shared" si="76"/>
        <v>21805.162458972824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-866381.82405680825</v>
      </c>
      <c r="N340" s="73">
        <f>SUM(J$6:J340)</f>
        <v>21805162.458972823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-866.38182405680823</v>
      </c>
      <c r="W340" s="71">
        <f t="shared" si="76"/>
        <v>21805.162458972824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-866381.82405680825</v>
      </c>
      <c r="N341" s="73">
        <f>SUM(J$6:J341)</f>
        <v>21805162.458972823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-866.38182405680823</v>
      </c>
      <c r="W341" s="71">
        <f t="shared" si="76"/>
        <v>21805.162458972824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-866381.82405680825</v>
      </c>
      <c r="N342" s="73">
        <f>SUM(J$6:J342)</f>
        <v>21805162.458972823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-866.38182405680823</v>
      </c>
      <c r="W342" s="71">
        <f t="shared" si="76"/>
        <v>21805.162458972824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-866381.82405680825</v>
      </c>
      <c r="N343" s="73">
        <f>SUM(J$6:J343)</f>
        <v>21805162.458972823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-866.38182405680823</v>
      </c>
      <c r="W343" s="71">
        <f t="shared" si="76"/>
        <v>21805.162458972824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-866381.82405680825</v>
      </c>
      <c r="N344" s="73">
        <f>SUM(J$6:J344)</f>
        <v>21805162.458972823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-866.38182405680823</v>
      </c>
      <c r="W344" s="71">
        <f t="shared" si="76"/>
        <v>21805.162458972824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-866381.82405680825</v>
      </c>
      <c r="N345" s="73">
        <f>SUM(J$6:J345)</f>
        <v>21805162.458972823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-866.38182405680823</v>
      </c>
      <c r="W345" s="71">
        <f t="shared" si="76"/>
        <v>21805.162458972824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-866381.82405680825</v>
      </c>
      <c r="N346" s="73">
        <f>SUM(J$6:J346)</f>
        <v>21805162.458972823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-866.38182405680823</v>
      </c>
      <c r="W346" s="71">
        <f t="shared" si="76"/>
        <v>21805.162458972824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-866381.82405680825</v>
      </c>
      <c r="N347" s="73">
        <f>SUM(J$6:J347)</f>
        <v>21805162.458972823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-866.38182405680823</v>
      </c>
      <c r="W347" s="71">
        <f t="shared" si="76"/>
        <v>21805.162458972824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-866381.82405680825</v>
      </c>
      <c r="N348" s="73">
        <f>SUM(J$6:J348)</f>
        <v>21805162.458972823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-866.38182405680823</v>
      </c>
      <c r="W348" s="71">
        <f t="shared" si="76"/>
        <v>21805.162458972824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-866381.82405680825</v>
      </c>
      <c r="N349" s="73">
        <f>SUM(J$6:J349)</f>
        <v>21805162.458972823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-866.38182405680823</v>
      </c>
      <c r="W349" s="71">
        <f t="shared" si="76"/>
        <v>21805.162458972824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-866381.82405680825</v>
      </c>
      <c r="N350" s="73">
        <f>SUM(J$6:J350)</f>
        <v>21805162.458972823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-866.38182405680823</v>
      </c>
      <c r="W350" s="71">
        <f t="shared" si="76"/>
        <v>21805.162458972824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-866381.82405680825</v>
      </c>
      <c r="N351" s="73">
        <f>SUM(J$6:J351)</f>
        <v>21805162.458972823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-866.38182405680823</v>
      </c>
      <c r="W351" s="71">
        <f t="shared" si="76"/>
        <v>21805.162458972824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-866381.82405680825</v>
      </c>
      <c r="N352" s="73">
        <f>SUM(J$6:J352)</f>
        <v>21805162.458972823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-866.38182405680823</v>
      </c>
      <c r="W352" s="71">
        <f t="shared" si="76"/>
        <v>21805.162458972824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-866381.82405680825</v>
      </c>
      <c r="N353" s="73">
        <f>SUM(J$6:J353)</f>
        <v>21805162.458972823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-866.38182405680823</v>
      </c>
      <c r="W353" s="71">
        <f t="shared" si="76"/>
        <v>21805.162458972824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-866381.82405680825</v>
      </c>
      <c r="N354" s="73">
        <f>SUM(J$6:J354)</f>
        <v>21805162.458972823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-866.38182405680823</v>
      </c>
      <c r="W354" s="71">
        <f t="shared" si="76"/>
        <v>21805.162458972824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-866381.82405680825</v>
      </c>
      <c r="N355" s="73">
        <f>SUM(J$6:J355)</f>
        <v>21805162.458972823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-866.38182405680823</v>
      </c>
      <c r="W355" s="71">
        <f t="shared" si="76"/>
        <v>21805.162458972824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-866381.82405680825</v>
      </c>
      <c r="N356" s="73">
        <f>SUM(J$6:J356)</f>
        <v>21805162.458972823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-866.38182405680823</v>
      </c>
      <c r="W356" s="71">
        <f t="shared" si="76"/>
        <v>21805.162458972824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-866381.82405680825</v>
      </c>
      <c r="N357" s="73">
        <f>SUM(J$6:J357)</f>
        <v>21805162.458972823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-866.38182405680823</v>
      </c>
      <c r="W357" s="71">
        <f t="shared" si="76"/>
        <v>21805.162458972824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-866381.82405680825</v>
      </c>
      <c r="N358" s="73">
        <f>SUM(J$6:J358)</f>
        <v>21805162.458972823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-866.38182405680823</v>
      </c>
      <c r="W358" s="71">
        <f t="shared" si="76"/>
        <v>21805.162458972824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-866381.82405680825</v>
      </c>
      <c r="N359" s="73">
        <f>SUM(J$6:J359)</f>
        <v>21805162.458972823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-866.38182405680823</v>
      </c>
      <c r="W359" s="71">
        <f t="shared" si="76"/>
        <v>21805.162458972824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-866381.82405680825</v>
      </c>
      <c r="N360" s="73">
        <f>SUM(J$6:J360)</f>
        <v>21805162.458972823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-866.38182405680823</v>
      </c>
      <c r="W360" s="71">
        <f t="shared" si="76"/>
        <v>21805.162458972824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-866381.82405680825</v>
      </c>
      <c r="N361" s="73">
        <f>SUM(J$6:J361)</f>
        <v>21805162.458972823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-866.38182405680823</v>
      </c>
      <c r="W361" s="71">
        <f t="shared" si="76"/>
        <v>21805.162458972824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-866381.82405680825</v>
      </c>
      <c r="N362" s="73">
        <f>SUM(J$6:J362)</f>
        <v>21805162.458972823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-866.38182405680823</v>
      </c>
      <c r="W362" s="71">
        <f t="shared" si="76"/>
        <v>21805.162458972824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-866381.82405680825</v>
      </c>
      <c r="N363" s="73">
        <f>SUM(J$6:J363)</f>
        <v>21805162.458972823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-866.38182405680823</v>
      </c>
      <c r="W363" s="71">
        <f t="shared" si="76"/>
        <v>21805.162458972824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-866381.82405680825</v>
      </c>
      <c r="N364" s="73">
        <f>SUM(J$6:J364)</f>
        <v>21805162.458972823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-866.38182405680823</v>
      </c>
      <c r="W364" s="71">
        <f t="shared" si="76"/>
        <v>21805.162458972824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-866381.82405680825</v>
      </c>
      <c r="N365" s="73">
        <f>SUM(J$6:J365)</f>
        <v>21805162.458972823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-866.38182405680823</v>
      </c>
      <c r="W365" s="71">
        <f t="shared" si="76"/>
        <v>21805.162458972824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-866381.82405680825</v>
      </c>
      <c r="N366" s="73">
        <f>SUM(J$6:J366)</f>
        <v>21805162.458972823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-866.38182405680823</v>
      </c>
      <c r="W366" s="71">
        <f t="shared" si="76"/>
        <v>21805.162458972824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-866381.82405680825</v>
      </c>
      <c r="N367" s="73">
        <f>SUM(J$6:J367)</f>
        <v>21805162.458972823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-866.38182405680823</v>
      </c>
      <c r="W367" s="71">
        <f t="shared" si="76"/>
        <v>21805.162458972824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-866381.82405680825</v>
      </c>
      <c r="N368" s="73">
        <f>SUM(J$6:J368)</f>
        <v>21805162.458972823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-866.38182405680823</v>
      </c>
      <c r="W368" s="71">
        <f t="shared" si="76"/>
        <v>21805.162458972824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-866381.82405680825</v>
      </c>
      <c r="N369" s="73">
        <f>SUM(J$6:J369)</f>
        <v>21805162.458972823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-866.38182405680823</v>
      </c>
      <c r="W369" s="71">
        <f t="shared" si="76"/>
        <v>21805.162458972824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-866381.82405680825</v>
      </c>
      <c r="N370" s="73">
        <f>SUM(J$6:J370)</f>
        <v>21805162.458972823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-866.38182405680823</v>
      </c>
      <c r="W370" s="71">
        <f t="shared" si="76"/>
        <v>21805.162458972824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-866381.82405680825</v>
      </c>
      <c r="N371" s="73">
        <f>SUM(J$6:J371)</f>
        <v>21805162.458972823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-866.38182405680823</v>
      </c>
      <c r="W371" s="71">
        <f t="shared" si="76"/>
        <v>21805.162458972824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0" sqref="B30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37180</v>
      </c>
    </row>
    <row r="3" spans="1:23">
      <c r="G3" s="145"/>
      <c r="K3" s="75">
        <f>Summary!B8</f>
        <v>37186</v>
      </c>
      <c r="L3" s="83">
        <f>SUM(L6:L371)</f>
        <v>-22.18999999999869</v>
      </c>
      <c r="P3" s="73">
        <v>1000000</v>
      </c>
      <c r="Q3" s="73"/>
      <c r="R3" s="73">
        <v>1000</v>
      </c>
      <c r="S3" s="62"/>
      <c r="T3" s="82">
        <f>SUM(T6:T371)</f>
        <v>-2.218999999999869E-2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21333.149144585637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10385.804044885637</v>
      </c>
      <c r="N301" s="73">
        <f>SUM(J$6:J301)</f>
        <v>25403.216653754862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21.333149144585636</v>
      </c>
      <c r="V301" s="71">
        <f t="shared" si="62"/>
        <v>10.385804044885637</v>
      </c>
      <c r="W301" s="71">
        <f t="shared" si="63"/>
        <v>25.40321665375486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21333.149144585637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10385.804044885637</v>
      </c>
      <c r="N302" s="73">
        <f>SUM(J$6:J302)</f>
        <v>25403.216653754862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21.333149144585636</v>
      </c>
      <c r="V302" s="71">
        <f t="shared" si="62"/>
        <v>10.385804044885637</v>
      </c>
      <c r="W302" s="71">
        <f t="shared" si="63"/>
        <v>25.40321665375486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21333.149144585637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10385.804044885637</v>
      </c>
      <c r="N303" s="73">
        <f>SUM(J$6:J303)</f>
        <v>25403.216653754862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21.333149144585636</v>
      </c>
      <c r="V303" s="71">
        <f t="shared" si="62"/>
        <v>10.385804044885637</v>
      </c>
      <c r="W303" s="71">
        <f t="shared" si="63"/>
        <v>25.40321665375486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21333.149144585637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10385.804044885637</v>
      </c>
      <c r="N304" s="73">
        <f>SUM(J$6:J304)</f>
        <v>25403.216653754862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21.333149144585636</v>
      </c>
      <c r="V304" s="71">
        <f t="shared" si="62"/>
        <v>10.385804044885637</v>
      </c>
      <c r="W304" s="71">
        <f t="shared" si="63"/>
        <v>25.40321665375486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21333.149144585637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10385.804044885637</v>
      </c>
      <c r="N305" s="73">
        <f>SUM(J$6:J305)</f>
        <v>25403.216653754862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21.333149144585636</v>
      </c>
      <c r="V305" s="71">
        <f t="shared" si="62"/>
        <v>10.385804044885637</v>
      </c>
      <c r="W305" s="71">
        <f t="shared" si="63"/>
        <v>25.40321665375486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21333.149144585637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10385.804044885637</v>
      </c>
      <c r="N306" s="73">
        <f>SUM(J$6:J306)</f>
        <v>25403.216653754862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21.333149144585636</v>
      </c>
      <c r="V306" s="71">
        <f t="shared" si="62"/>
        <v>10.385804044885637</v>
      </c>
      <c r="W306" s="71">
        <f t="shared" si="63"/>
        <v>25.40321665375486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21333.149144585637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10385.804044885637</v>
      </c>
      <c r="N307" s="73">
        <f>SUM(J$6:J307)</f>
        <v>25403.216653754862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21.333149144585636</v>
      </c>
      <c r="V307" s="71">
        <f t="shared" si="62"/>
        <v>10.385804044885637</v>
      </c>
      <c r="W307" s="71">
        <f t="shared" si="63"/>
        <v>25.40321665375486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21333.149144585637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10385.804044885637</v>
      </c>
      <c r="N308" s="73">
        <f>SUM(J$6:J308)</f>
        <v>25403.216653754862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21.333149144585636</v>
      </c>
      <c r="V308" s="71">
        <f t="shared" si="62"/>
        <v>10.385804044885637</v>
      </c>
      <c r="W308" s="71">
        <f t="shared" si="63"/>
        <v>25.40321665375486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21333.149144585637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10385.804044885637</v>
      </c>
      <c r="N309" s="73">
        <f>SUM(J$6:J309)</f>
        <v>25403.216653754862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21.333149144585636</v>
      </c>
      <c r="V309" s="71">
        <f t="shared" si="62"/>
        <v>10.385804044885637</v>
      </c>
      <c r="W309" s="71">
        <f t="shared" si="63"/>
        <v>25.40321665375486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10385.804044885637</v>
      </c>
      <c r="N310" s="73">
        <f>SUM(J$6:J310)</f>
        <v>25403.216653754862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10.385804044885637</v>
      </c>
      <c r="W310" s="71">
        <f t="shared" si="63"/>
        <v>25.40321665375486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10385.804044885637</v>
      </c>
      <c r="N311" s="73">
        <f>SUM(J$6:J311)</f>
        <v>25403.216653754862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10.385804044885637</v>
      </c>
      <c r="W311" s="71">
        <f t="shared" si="63"/>
        <v>25.40321665375486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10385.804044885637</v>
      </c>
      <c r="N312" s="73">
        <f>SUM(J$6:J312)</f>
        <v>25403.216653754862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10.385804044885637</v>
      </c>
      <c r="W312" s="71">
        <f t="shared" si="63"/>
        <v>25.40321665375486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10385.804044885637</v>
      </c>
      <c r="N313" s="73">
        <f>SUM(J$6:J313)</f>
        <v>25403.216653754862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10.385804044885637</v>
      </c>
      <c r="W313" s="71">
        <f t="shared" si="63"/>
        <v>25.40321665375486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10385.804044885637</v>
      </c>
      <c r="N314" s="73">
        <f>SUM(J$6:J314)</f>
        <v>25403.216653754862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10.385804044885637</v>
      </c>
      <c r="W314" s="71">
        <f t="shared" si="63"/>
        <v>25.40321665375486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10385.804044885637</v>
      </c>
      <c r="N315" s="73">
        <f>SUM(J$6:J315)</f>
        <v>25403.216653754862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10.385804044885637</v>
      </c>
      <c r="W315" s="71">
        <f t="shared" si="63"/>
        <v>25.40321665375486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10385.804044885637</v>
      </c>
      <c r="N316" s="73">
        <f>SUM(J$6:J316)</f>
        <v>25403.216653754862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10.385804044885637</v>
      </c>
      <c r="W316" s="71">
        <f t="shared" si="63"/>
        <v>25.40321665375486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10385.804044885637</v>
      </c>
      <c r="N317" s="73">
        <f>SUM(J$6:J317)</f>
        <v>25403.216653754862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10.385804044885637</v>
      </c>
      <c r="W317" s="71">
        <f t="shared" si="63"/>
        <v>25.40321665375486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10385.804044885637</v>
      </c>
      <c r="N318" s="73">
        <f>SUM(J$6:J318)</f>
        <v>25403.216653754862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10.385804044885637</v>
      </c>
      <c r="W318" s="71">
        <f t="shared" si="63"/>
        <v>25.40321665375486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10385.804044885637</v>
      </c>
      <c r="N319" s="73">
        <f>SUM(J$6:J319)</f>
        <v>25403.216653754862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10.385804044885637</v>
      </c>
      <c r="W319" s="71">
        <f t="shared" si="63"/>
        <v>25.40321665375486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10385.804044885637</v>
      </c>
      <c r="N320" s="73">
        <f>SUM(J$6:J320)</f>
        <v>25403.216653754862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10.385804044885637</v>
      </c>
      <c r="W320" s="71">
        <f t="shared" si="63"/>
        <v>25.40321665375486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10385.804044885637</v>
      </c>
      <c r="N321" s="73">
        <f>SUM(J$6:J321)</f>
        <v>25403.216653754862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10.385804044885637</v>
      </c>
      <c r="W321" s="71">
        <f t="shared" si="63"/>
        <v>25.40321665375486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10385.804044885637</v>
      </c>
      <c r="N322" s="73">
        <f>SUM(J$6:J322)</f>
        <v>25403.216653754862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10.385804044885637</v>
      </c>
      <c r="W322" s="71">
        <f t="shared" si="63"/>
        <v>25.40321665375486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10385.804044885637</v>
      </c>
      <c r="N323" s="73">
        <f>SUM(J$6:J323)</f>
        <v>25403.216653754862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10.385804044885637</v>
      </c>
      <c r="W323" s="71">
        <f t="shared" si="63"/>
        <v>25.40321665375486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10385.804044885637</v>
      </c>
      <c r="N324" s="73">
        <f>SUM(J$6:J324)</f>
        <v>25403.216653754862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10.385804044885637</v>
      </c>
      <c r="W324" s="71">
        <f t="shared" si="63"/>
        <v>25.40321665375486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10385.804044885637</v>
      </c>
      <c r="N325" s="73">
        <f>SUM(J$6:J325)</f>
        <v>25403.216653754862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10.385804044885637</v>
      </c>
      <c r="W325" s="71">
        <f t="shared" si="63"/>
        <v>25.40321665375486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10385.804044885637</v>
      </c>
      <c r="N326" s="73">
        <f>SUM(J$6:J326)</f>
        <v>25403.216653754862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10.385804044885637</v>
      </c>
      <c r="W326" s="71">
        <f t="shared" ref="W326:W371" si="76">N326/$R$3</f>
        <v>25.40321665375486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10385.804044885637</v>
      </c>
      <c r="N327" s="73">
        <f>SUM(J$6:J327)</f>
        <v>25403.216653754862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10.385804044885637</v>
      </c>
      <c r="W327" s="71">
        <f t="shared" si="76"/>
        <v>25.40321665375486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10385.804044885637</v>
      </c>
      <c r="N328" s="73">
        <f>SUM(J$6:J328)</f>
        <v>25403.216653754862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10.385804044885637</v>
      </c>
      <c r="W328" s="71">
        <f t="shared" si="76"/>
        <v>25.40321665375486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10385.804044885637</v>
      </c>
      <c r="N329" s="73">
        <f>SUM(J$6:J329)</f>
        <v>25403.216653754862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10.385804044885637</v>
      </c>
      <c r="W329" s="71">
        <f t="shared" si="76"/>
        <v>25.40321665375486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10385.804044885637</v>
      </c>
      <c r="N330" s="73">
        <f>SUM(J$6:J330)</f>
        <v>25403.216653754862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10.385804044885637</v>
      </c>
      <c r="W330" s="71">
        <f t="shared" si="76"/>
        <v>25.40321665375486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10385.804044885637</v>
      </c>
      <c r="N331" s="73">
        <f>SUM(J$6:J331)</f>
        <v>25403.216653754862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10.385804044885637</v>
      </c>
      <c r="W331" s="71">
        <f t="shared" si="76"/>
        <v>25.40321665375486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10385.804044885637</v>
      </c>
      <c r="N332" s="73">
        <f>SUM(J$6:J332)</f>
        <v>25403.216653754862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10.385804044885637</v>
      </c>
      <c r="W332" s="71">
        <f t="shared" si="76"/>
        <v>25.40321665375486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10385.804044885637</v>
      </c>
      <c r="N333" s="73">
        <f>SUM(J$6:J333)</f>
        <v>25403.216653754862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10.385804044885637</v>
      </c>
      <c r="W333" s="71">
        <f t="shared" si="76"/>
        <v>25.40321665375486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10385.804044885637</v>
      </c>
      <c r="N334" s="73">
        <f>SUM(J$6:J334)</f>
        <v>25403.216653754862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10.385804044885637</v>
      </c>
      <c r="W334" s="71">
        <f t="shared" si="76"/>
        <v>25.40321665375486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10385.804044885637</v>
      </c>
      <c r="N335" s="73">
        <f>SUM(J$6:J335)</f>
        <v>25403.216653754862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10.385804044885637</v>
      </c>
      <c r="W335" s="71">
        <f t="shared" si="76"/>
        <v>25.40321665375486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10385.804044885637</v>
      </c>
      <c r="N336" s="73">
        <f>SUM(J$6:J336)</f>
        <v>25403.216653754862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10.385804044885637</v>
      </c>
      <c r="W336" s="71">
        <f t="shared" si="76"/>
        <v>25.40321665375486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10385.804044885637</v>
      </c>
      <c r="N337" s="73">
        <f>SUM(J$6:J337)</f>
        <v>25403.216653754862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10.385804044885637</v>
      </c>
      <c r="W337" s="71">
        <f t="shared" si="76"/>
        <v>25.40321665375486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10385.804044885637</v>
      </c>
      <c r="N338" s="73">
        <f>SUM(J$6:J338)</f>
        <v>25403.216653754862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10.385804044885637</v>
      </c>
      <c r="W338" s="71">
        <f t="shared" si="76"/>
        <v>25.40321665375486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10385.804044885637</v>
      </c>
      <c r="N339" s="73">
        <f>SUM(J$6:J339)</f>
        <v>25403.216653754862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10.385804044885637</v>
      </c>
      <c r="W339" s="71">
        <f t="shared" si="76"/>
        <v>25.40321665375486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10385.804044885637</v>
      </c>
      <c r="N340" s="73">
        <f>SUM(J$6:J340)</f>
        <v>25403.216653754862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10.385804044885637</v>
      </c>
      <c r="W340" s="71">
        <f t="shared" si="76"/>
        <v>25.40321665375486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10385.804044885637</v>
      </c>
      <c r="N341" s="73">
        <f>SUM(J$6:J341)</f>
        <v>25403.216653754862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10.385804044885637</v>
      </c>
      <c r="W341" s="71">
        <f t="shared" si="76"/>
        <v>25.40321665375486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10385.804044885637</v>
      </c>
      <c r="N342" s="73">
        <f>SUM(J$6:J342)</f>
        <v>25403.216653754862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10.385804044885637</v>
      </c>
      <c r="W342" s="71">
        <f t="shared" si="76"/>
        <v>25.40321665375486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10385.804044885637</v>
      </c>
      <c r="N343" s="73">
        <f>SUM(J$6:J343)</f>
        <v>25403.216653754862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10.385804044885637</v>
      </c>
      <c r="W343" s="71">
        <f t="shared" si="76"/>
        <v>25.40321665375486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10385.804044885637</v>
      </c>
      <c r="N344" s="73">
        <f>SUM(J$6:J344)</f>
        <v>25403.216653754862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10.385804044885637</v>
      </c>
      <c r="W344" s="71">
        <f t="shared" si="76"/>
        <v>25.40321665375486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10385.804044885637</v>
      </c>
      <c r="N345" s="73">
        <f>SUM(J$6:J345)</f>
        <v>25403.216653754862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10.385804044885637</v>
      </c>
      <c r="W345" s="71">
        <f t="shared" si="76"/>
        <v>25.40321665375486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10385.804044885637</v>
      </c>
      <c r="N346" s="73">
        <f>SUM(J$6:J346)</f>
        <v>25403.216653754862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10.385804044885637</v>
      </c>
      <c r="W346" s="71">
        <f t="shared" si="76"/>
        <v>25.40321665375486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10385.804044885637</v>
      </c>
      <c r="N347" s="73">
        <f>SUM(J$6:J347)</f>
        <v>25403.216653754862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10.385804044885637</v>
      </c>
      <c r="W347" s="71">
        <f t="shared" si="76"/>
        <v>25.40321665375486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10385.804044885637</v>
      </c>
      <c r="N348" s="73">
        <f>SUM(J$6:J348)</f>
        <v>25403.216653754862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10.385804044885637</v>
      </c>
      <c r="W348" s="71">
        <f t="shared" si="76"/>
        <v>25.40321665375486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10385.804044885637</v>
      </c>
      <c r="N349" s="73">
        <f>SUM(J$6:J349)</f>
        <v>25403.216653754862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10.385804044885637</v>
      </c>
      <c r="W349" s="71">
        <f t="shared" si="76"/>
        <v>25.40321665375486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10385.804044885637</v>
      </c>
      <c r="N350" s="73">
        <f>SUM(J$6:J350)</f>
        <v>25403.216653754862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10.385804044885637</v>
      </c>
      <c r="W350" s="71">
        <f t="shared" si="76"/>
        <v>25.40321665375486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10385.804044885637</v>
      </c>
      <c r="N351" s="73">
        <f>SUM(J$6:J351)</f>
        <v>25403.216653754862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10.385804044885637</v>
      </c>
      <c r="W351" s="71">
        <f t="shared" si="76"/>
        <v>25.40321665375486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10385.804044885637</v>
      </c>
      <c r="N352" s="73">
        <f>SUM(J$6:J352)</f>
        <v>25403.216653754862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10.385804044885637</v>
      </c>
      <c r="W352" s="71">
        <f t="shared" si="76"/>
        <v>25.40321665375486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10385.804044885637</v>
      </c>
      <c r="N353" s="73">
        <f>SUM(J$6:J353)</f>
        <v>25403.216653754862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10.385804044885637</v>
      </c>
      <c r="W353" s="71">
        <f t="shared" si="76"/>
        <v>25.40321665375486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10385.804044885637</v>
      </c>
      <c r="N354" s="73">
        <f>SUM(J$6:J354)</f>
        <v>25403.216653754862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10.385804044885637</v>
      </c>
      <c r="W354" s="71">
        <f t="shared" si="76"/>
        <v>25.40321665375486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10385.804044885637</v>
      </c>
      <c r="N355" s="73">
        <f>SUM(J$6:J355)</f>
        <v>25403.216653754862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10.385804044885637</v>
      </c>
      <c r="W355" s="71">
        <f t="shared" si="76"/>
        <v>25.40321665375486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10385.804044885637</v>
      </c>
      <c r="N356" s="73">
        <f>SUM(J$6:J356)</f>
        <v>25403.216653754862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10.385804044885637</v>
      </c>
      <c r="W356" s="71">
        <f t="shared" si="76"/>
        <v>25.40321665375486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10385.804044885637</v>
      </c>
      <c r="N357" s="73">
        <f>SUM(J$6:J357)</f>
        <v>25403.216653754862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10.385804044885637</v>
      </c>
      <c r="W357" s="71">
        <f t="shared" si="76"/>
        <v>25.40321665375486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10385.804044885637</v>
      </c>
      <c r="N358" s="73">
        <f>SUM(J$6:J358)</f>
        <v>25403.216653754862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10.385804044885637</v>
      </c>
      <c r="W358" s="71">
        <f t="shared" si="76"/>
        <v>25.40321665375486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10385.804044885637</v>
      </c>
      <c r="N359" s="73">
        <f>SUM(J$6:J359)</f>
        <v>25403.216653754862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10.385804044885637</v>
      </c>
      <c r="W359" s="71">
        <f t="shared" si="76"/>
        <v>25.40321665375486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10385.804044885637</v>
      </c>
      <c r="N360" s="73">
        <f>SUM(J$6:J360)</f>
        <v>25403.216653754862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10.385804044885637</v>
      </c>
      <c r="W360" s="71">
        <f t="shared" si="76"/>
        <v>25.40321665375486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10385.804044885637</v>
      </c>
      <c r="N361" s="73">
        <f>SUM(J$6:J361)</f>
        <v>25403.216653754862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10.385804044885637</v>
      </c>
      <c r="W361" s="71">
        <f t="shared" si="76"/>
        <v>25.40321665375486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10385.804044885637</v>
      </c>
      <c r="N362" s="73">
        <f>SUM(J$6:J362)</f>
        <v>25403.216653754862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10.385804044885637</v>
      </c>
      <c r="W362" s="71">
        <f t="shared" si="76"/>
        <v>25.40321665375486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10385.804044885637</v>
      </c>
      <c r="N363" s="73">
        <f>SUM(J$6:J363)</f>
        <v>25403.216653754862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10.385804044885637</v>
      </c>
      <c r="W363" s="71">
        <f t="shared" si="76"/>
        <v>25.40321665375486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10385.804044885637</v>
      </c>
      <c r="N364" s="73">
        <f>SUM(J$6:J364)</f>
        <v>25403.216653754862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10.385804044885637</v>
      </c>
      <c r="W364" s="71">
        <f t="shared" si="76"/>
        <v>25.40321665375486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10385.804044885637</v>
      </c>
      <c r="N365" s="73">
        <f>SUM(J$6:J365)</f>
        <v>25403.216653754862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10.385804044885637</v>
      </c>
      <c r="W365" s="71">
        <f t="shared" si="76"/>
        <v>25.40321665375486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10385.804044885637</v>
      </c>
      <c r="N366" s="73">
        <f>SUM(J$6:J366)</f>
        <v>25403.216653754862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10.385804044885637</v>
      </c>
      <c r="W366" s="71">
        <f t="shared" si="76"/>
        <v>25.40321665375486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10385.804044885637</v>
      </c>
      <c r="N367" s="73">
        <f>SUM(J$6:J367)</f>
        <v>25403.216653754862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10.385804044885637</v>
      </c>
      <c r="W367" s="71">
        <f t="shared" si="76"/>
        <v>25.40321665375486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10385.804044885637</v>
      </c>
      <c r="N368" s="73">
        <f>SUM(J$6:J368)</f>
        <v>25403.216653754862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10.385804044885637</v>
      </c>
      <c r="W368" s="71">
        <f t="shared" si="76"/>
        <v>25.40321665375486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10385.804044885637</v>
      </c>
      <c r="N369" s="73">
        <f>SUM(J$6:J369)</f>
        <v>25403.216653754862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10.385804044885637</v>
      </c>
      <c r="W369" s="71">
        <f t="shared" si="76"/>
        <v>25.40321665375486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10385.804044885637</v>
      </c>
      <c r="N370" s="73">
        <f>SUM(J$6:J370)</f>
        <v>25403.216653754862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10.385804044885637</v>
      </c>
      <c r="W370" s="71">
        <f t="shared" si="76"/>
        <v>25.40321665375486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10385.804044885637</v>
      </c>
      <c r="N371" s="73">
        <f>SUM(J$6:J371)</f>
        <v>25403.216653754862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10.385804044885637</v>
      </c>
      <c r="W371" s="71">
        <f t="shared" si="76"/>
        <v>25.40321665375486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2001-10-22T15:11:21Z</cp:lastPrinted>
  <dcterms:created xsi:type="dcterms:W3CDTF">2000-04-06T17:58:31Z</dcterms:created>
  <dcterms:modified xsi:type="dcterms:W3CDTF">2023-09-11T09:56:08Z</dcterms:modified>
</cp:coreProperties>
</file>