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EEEAAD2-9405-4EA9-BF46-90D1CC249E0A}" xr6:coauthVersionLast="47" xr6:coauthVersionMax="47" xr10:uidLastSave="{00000000-0000-0000-0000-000000000000}"/>
  <bookViews>
    <workbookView xWindow="-120" yWindow="-120" windowWidth="23280" windowHeight="1248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<sst xmlns="http://schemas.openxmlformats.org/spreadsheetml/2006/main" count="643" uniqueCount="94">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</sst>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86942D58-B8FD-6360-A67F-CFBC9FC78753}"/>
            </a:ext>
          </a:extLst>
        </xdr:cNvPr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A3E7E50A-2719-A7DA-0F6C-882EECBB83F5}"/>
            </a:ext>
          </a:extLst>
        </xdr:cNvPr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6AEBB6AE-E08E-21DF-DB8A-18098188322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7A9C9F31-F162-31C9-29D3-F235632C7F6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34CBD634-D303-F7D3-DF78-E22F8380D75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5F96C05D-E750-D69E-9FB8-32A817B6D35A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EDE40301-590B-0A3A-CBAD-BF050E9E835A}"/>
            </a:ext>
          </a:extLst>
        </xdr:cNvPr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D4CEB09D-A230-F3DA-E57B-9EFDB8347A8E}"/>
            </a:ext>
          </a:extLst>
        </xdr:cNvPr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73F587B8-E698-C110-C812-2B7D486B1D54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19FF8086-836C-3052-0902-9A6CC9F19B9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C27C9249-8E57-BA03-2A06-7CF15D251D22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B72650BD-3632-9DA5-25E9-15F9B0C7FB0E}"/>
            </a:ext>
          </a:extLst>
        </xdr:cNvPr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D4C856F9-CAD8-507C-E94B-B3808F4FCC71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EA448BAC-2786-CD7E-E2CF-25C95D481F0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808E9F99-91C4-B155-430C-CA97C851F857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4494419E-E527-81AC-C1D7-3D923CBAC913}"/>
            </a:ext>
          </a:extLst>
        </xdr:cNvPr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D797A293-616D-6624-C7A5-8E33E1D4E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9B044F57-26F4-31EC-D3E7-858D01C887F4}"/>
            </a:ext>
          </a:extLst>
        </xdr:cNvPr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15FED9B9-CE08-C623-931D-0D425D89FD11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C34CD1FF-FB5B-7ADB-3625-EC51347302E9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3CCD49EC-75A4-6D15-2F93-A2C97EDD34B6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505C905F-AE61-3568-EE3E-E011740C8774}"/>
            </a:ext>
          </a:extLst>
        </xdr:cNvPr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0828D0AE-80F1-5A54-58D4-912AA5879207}"/>
            </a:ext>
          </a:extLst>
        </xdr:cNvPr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931573A0-2185-ED55-545A-1151448D57D8}"/>
            </a:ext>
          </a:extLst>
        </xdr:cNvPr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98995DC4-2746-1EA5-8B19-BD1259B0CBD8}"/>
            </a:ext>
          </a:extLst>
        </xdr:cNvPr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H31" sqref="H31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37183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11.494789999999732</v>
      </c>
      <c r="O12" s="37">
        <f>SUM(O14+O15+O20)</f>
        <v>138.26331999999977</v>
      </c>
      <c r="P12" s="37">
        <f>SUM(P14+P15+P20)</f>
        <v>-830.61556435240414</v>
      </c>
      <c r="Q12" s="37">
        <f>SUM(Q14+Q15+Q20)</f>
        <v>-783.86336001192285</v>
      </c>
      <c r="R12" s="37">
        <f>SUM(R14+R15+R20)</f>
        <v>20622.095133231862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-4.7E-2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164.85293999999999</v>
      </c>
      <c r="L20" s="116"/>
      <c r="M20" s="41"/>
      <c r="N20" s="37">
        <f>SUBTOTAL(9,N22:N24)</f>
        <v>11.541789999999732</v>
      </c>
      <c r="O20" s="37">
        <f>SUBTOTAL(9,O22:O24)</f>
        <v>125.45831999999976</v>
      </c>
      <c r="P20" s="37">
        <f>SUBTOTAL(9,P22:P24)</f>
        <v>-843.42056435240409</v>
      </c>
      <c r="Q20" s="37">
        <f>SUBTOTAL(9,Q22:Q24)</f>
        <v>-796.6683600119228</v>
      </c>
      <c r="R20" s="37">
        <f>SUBTOTAL(9,R22:R24)</f>
        <v>22867.889536044378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-17.030366864496724</v>
      </c>
      <c r="E22" s="98" t="s">
        <v>22</v>
      </c>
      <c r="F22" s="39"/>
      <c r="G22" s="100">
        <f>G29+G32</f>
        <v>4.503068289792334</v>
      </c>
      <c r="H22" s="99" t="s">
        <v>80</v>
      </c>
      <c r="J22" s="101">
        <f>J26</f>
        <v>62.344160000000002</v>
      </c>
      <c r="L22" s="99">
        <v>2000</v>
      </c>
      <c r="M22" s="41"/>
      <c r="N22" s="42">
        <f>N29+N32</f>
        <v>-1.867</v>
      </c>
      <c r="O22" s="42">
        <f>O29+O32</f>
        <v>12.338000000000001</v>
      </c>
      <c r="P22" s="42">
        <f>P29+P32</f>
        <v>-90.929999999999993</v>
      </c>
      <c r="Q22" s="42">
        <f>Q29+Q32</f>
        <v>-19.196999999999989</v>
      </c>
      <c r="R22" s="42">
        <f>R29+R32</f>
        <v>-424.34256000000005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1.7933859460299861</v>
      </c>
      <c r="E23" s="99" t="s">
        <v>82</v>
      </c>
      <c r="F23" s="39"/>
      <c r="G23" s="141">
        <f>INDEX('SC Total Power'!$A$6:$W$500,MATCH(Summary!$B$8,'SC Total Power'!$A$6:$A$500,0),17)</f>
        <v>0.44250133615230297</v>
      </c>
      <c r="H23" s="99" t="s">
        <v>81</v>
      </c>
      <c r="J23" s="101">
        <f>J39</f>
        <v>163.19729000000001</v>
      </c>
      <c r="L23" s="99">
        <v>5000</v>
      </c>
      <c r="M23" s="41"/>
      <c r="N23" s="42">
        <f>N39</f>
        <v>13.408789999999732</v>
      </c>
      <c r="O23" s="42">
        <f>O39</f>
        <v>113.12031999999975</v>
      </c>
      <c r="P23" s="42">
        <f>P39</f>
        <v>-752.49056435240414</v>
      </c>
      <c r="Q23" s="42">
        <f>Q39</f>
        <v>-777.4713600119228</v>
      </c>
      <c r="R23" s="42">
        <f>R39</f>
        <v>23731.21909604438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62.344160000000002</v>
      </c>
      <c r="K26" s="28"/>
      <c r="L26" s="30"/>
      <c r="M26" s="29"/>
      <c r="N26" s="37">
        <f>SUM(N28)</f>
        <v>-1.867</v>
      </c>
      <c r="O26" s="37">
        <f>SUM(O28)</f>
        <v>12.338000000000001</v>
      </c>
      <c r="P26" s="37">
        <f>SUM(P28)</f>
        <v>-90.929999999999993</v>
      </c>
      <c r="Q26" s="37">
        <f>SUM(Q28)</f>
        <v>-19.196999999999989</v>
      </c>
      <c r="R26" s="37">
        <f>SUM(R28)</f>
        <v>-424.34256000000005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62.344160000000002</v>
      </c>
      <c r="L28" s="36"/>
      <c r="M28" s="33"/>
      <c r="N28" s="134">
        <f>SUM(+N29+N32+N34)</f>
        <v>-1.867</v>
      </c>
      <c r="O28" s="134">
        <f>SUM(+O29+O32+O34)</f>
        <v>12.338000000000001</v>
      </c>
      <c r="P28" s="134">
        <f>SUM(+P29+P32+P34)</f>
        <v>-90.929999999999993</v>
      </c>
      <c r="Q28" s="134">
        <f>SUM(+Q29+Q32+Q34)</f>
        <v>-19.196999999999989</v>
      </c>
      <c r="R28" s="134">
        <f>SUM(+R29+R32+R34)</f>
        <v>-424.34256000000005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-17.030366864496724</v>
      </c>
      <c r="E29" s="105"/>
      <c r="F29" s="39" t="s">
        <v>65</v>
      </c>
      <c r="G29" s="100">
        <f>SUM(G30:G31)</f>
        <v>4.503068289792334</v>
      </c>
      <c r="H29" s="116"/>
      <c r="I29" s="34" t="s">
        <v>65</v>
      </c>
      <c r="J29" s="40">
        <f>INDEX('RAC V@r Total'!$A$6:$Z$500,MATCH(Summary!$B$8,'RAC V@r Total'!$A$6:$A$500,0),20)</f>
        <v>62.344160000000002</v>
      </c>
      <c r="L29" s="46"/>
      <c r="M29" s="41"/>
      <c r="N29" s="42">
        <f>SUM(N30:N31)</f>
        <v>-1.867</v>
      </c>
      <c r="O29" s="42">
        <f>SUM(O30:O31)</f>
        <v>12.336</v>
      </c>
      <c r="P29" s="42">
        <f>SUM(P30:P31)</f>
        <v>-90.942999999999998</v>
      </c>
      <c r="Q29" s="42">
        <f>SUM(Q30:Q31)</f>
        <v>95.52600000000001</v>
      </c>
      <c r="R29" s="42">
        <f>SUM(R30:R31)</f>
        <v>1224.4484399999999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2.2469703399999985E-2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12.34</v>
      </c>
      <c r="P30" s="61">
        <f>INDEX('ARG Gas IM'!$A$6:$W$500,MATCH(Summary!$B$8,'ARG Gas IM'!$A$6:$A$500,0),21)-P34</f>
        <v>-29.835000000000001</v>
      </c>
      <c r="Q30" s="61">
        <f>INDEX('ARG Gas IM'!$A$6:$W$500,MATCH(Summary!$B$8,'ARG Gas IM'!$A$6:$A$500,0),22)-Q34</f>
        <v>-23.173999999999999</v>
      </c>
      <c r="R30" s="125">
        <f>INDEX('ARG Gas IM'!$A$6:$W$500,MATCH(Summary!$B$8,'ARG Gas IM'!$A$6:$A$500,0),23)-R34</f>
        <v>-487.18656000000016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-17.052836567896723</v>
      </c>
      <c r="E31" s="58"/>
      <c r="F31" s="59"/>
      <c r="G31" s="85">
        <f>INDEX('ARG Gas Firm'!$A$6:$W$500,MATCH(Summary!$B$8,'ARG Gas Firm'!$A$6:$A$500,0),17)</f>
        <v>4.503068289792334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-4.0000000000000001E-3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163.19729000000001</v>
      </c>
      <c r="K39" s="28"/>
      <c r="L39" s="30"/>
      <c r="M39" s="29"/>
      <c r="N39" s="37">
        <f>N41+N48</f>
        <v>13.408789999999732</v>
      </c>
      <c r="O39" s="37">
        <f>O41+O48</f>
        <v>113.12031999999975</v>
      </c>
      <c r="P39" s="37">
        <f>P41+P48</f>
        <v>-752.49056435240414</v>
      </c>
      <c r="Q39" s="37">
        <f>Q41+Q48</f>
        <v>-777.4713600119228</v>
      </c>
      <c r="R39" s="37">
        <f>R41+R48</f>
        <v>23731.21909604438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1.7281366300351015</v>
      </c>
      <c r="E41" s="116"/>
      <c r="F41" s="33"/>
      <c r="G41" s="141">
        <f>INDEX('Arg Total Power'!$A$6:$W$500,MATCH(Summary!$B$8,'Arg Total Power'!$A$6:$A$500,0),17)</f>
        <v>0.41993920634686016</v>
      </c>
      <c r="H41" s="105"/>
      <c r="J41" s="40">
        <f>INDEX('RAC V@r Total'!$A$6:$Z$500,MATCH(Summary!$B$8,'RAC V@r Total'!$A$6:$A$500,0),19)</f>
        <v>429.55298999999997</v>
      </c>
      <c r="L41" s="36"/>
      <c r="M41" s="33"/>
      <c r="N41" s="133">
        <f>N42+N45</f>
        <v>5.8569999999999993</v>
      </c>
      <c r="O41" s="133">
        <f>O42+O45</f>
        <v>50.033000000000001</v>
      </c>
      <c r="P41" s="133">
        <f>P42+P45</f>
        <v>98.977999999999994</v>
      </c>
      <c r="Q41" s="133">
        <f>Q42+Q45</f>
        <v>101.44499999999999</v>
      </c>
      <c r="R41" s="133">
        <f>R42+R45+R46</f>
        <v>1923.573760417803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-0.21467772997878762</v>
      </c>
      <c r="E42" s="116"/>
      <c r="F42" s="113"/>
      <c r="G42" s="115"/>
      <c r="H42" s="105"/>
      <c r="J42" s="45"/>
      <c r="L42" s="46"/>
      <c r="M42" s="41"/>
      <c r="N42" s="42">
        <f>N43+N44</f>
        <v>6.1449999999999996</v>
      </c>
      <c r="O42" s="42">
        <f>O43+O44</f>
        <v>48.652000000000001</v>
      </c>
      <c r="P42" s="42">
        <f>P43+P44</f>
        <v>100.803</v>
      </c>
      <c r="Q42" s="42">
        <f>Q43+Q44</f>
        <v>100.955</v>
      </c>
      <c r="R42" s="42">
        <f>R43+R44</f>
        <v>1902.1227004178031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-0.15276091948736992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2.153</v>
      </c>
      <c r="O43" s="61">
        <f>'EZE Power Trading'!T$3</f>
        <v>10.407999999999999</v>
      </c>
      <c r="P43" s="61">
        <f>INDEX('EZE Power Trading'!$A$6:$W$500,MATCH(Summary!$B$8,'EZE Power Trading'!$A$6:$A$500,0),21)</f>
        <v>27.209</v>
      </c>
      <c r="Q43" s="61">
        <f>INDEX('EZE Power Trading'!$A$6:$W$500,MATCH(Summary!$B$8,'EZE Power Trading'!$A$6:$A$500,0),22)</f>
        <v>27.489000000000001</v>
      </c>
      <c r="R43" s="125">
        <f>(INDEX('EZE Power Trading'!$A$6:$W$500,MATCH(Summary!$B$8,'EZE Power Trading'!$A$6:$A$500,0),23))-R46</f>
        <v>758.23383041780289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-6.1916810491417708E-2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3.992</v>
      </c>
      <c r="O44" s="61">
        <f>'Rio Cuarto Power Trading'!T$3</f>
        <v>38.244</v>
      </c>
      <c r="P44" s="61">
        <f>INDEX('Rio Cuarto Power Trading'!$A$6:$W$500,MATCH(Summary!$B$8,'Rio Cuarto Power Trading'!$A$6:$A$500,0),21)</f>
        <v>73.593999999999994</v>
      </c>
      <c r="Q44" s="61">
        <f>INDEX('Rio Cuarto Power Trading'!$A$6:$W$500,MATCH(Summary!$B$8,'Rio Cuarto Power Trading'!$A$6:$A$500,0),22)</f>
        <v>73.465999999999994</v>
      </c>
      <c r="R44" s="125">
        <f>INDEX('Rio Cuarto Power Trading'!$A$6:$W$500,MATCH(Summary!$B$8,'Rio Cuarto Power Trading'!$A$6:$A$500,0),23)</f>
        <v>1143.8888700000002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1.9428143600138892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-0.28799999999999998</v>
      </c>
      <c r="O45" s="42">
        <f>'Modesto Maranzana Power'!T$3</f>
        <v>1.380999999999998</v>
      </c>
      <c r="P45" s="42">
        <f>INDEX('Modesto Maranzana Power'!$A$6:$W$500,MATCH(Summary!$B$8,'Modesto Maranzana Power'!$A$6:$A$500,0),21)</f>
        <v>-1.825</v>
      </c>
      <c r="Q45" s="42">
        <f>INDEX('Modesto Maranzana Power'!$A$6:$W$500,MATCH(Summary!$B$8,'Modesto Maranzana Power'!$A$6:$A$500,0),22)</f>
        <v>0.49</v>
      </c>
      <c r="R45" s="42">
        <f>INDEX('Modesto Maranzana Power'!$A$6:$W$500,MATCH(Summary!$B$8,'Modesto Maranzana Power'!$A$6:$A$500,0),23)</f>
        <v>-213.26405000000005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489.91475000000003</v>
      </c>
      <c r="L48" s="46"/>
      <c r="M48" s="41"/>
      <c r="N48" s="133">
        <f>N49+N50+N51</f>
        <v>7.5517899999997322</v>
      </c>
      <c r="O48" s="133">
        <f>O49+O50+O51</f>
        <v>63.08731999999975</v>
      </c>
      <c r="P48" s="133">
        <f>P49+P50+P51</f>
        <v>-851.46856435240409</v>
      </c>
      <c r="Q48" s="133">
        <f>Q49+Q50+Q51</f>
        <v>-878.91636001192273</v>
      </c>
      <c r="R48" s="133">
        <f>R49+R50+R51</f>
        <v>21807.645335626577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-6.3766840051154511E-3</v>
      </c>
      <c r="E49" s="105"/>
      <c r="F49" s="39"/>
      <c r="G49" s="141">
        <f>INDEX('BRA Power'!$A$6:$W$500,MATCH(Summary!$B$8,'BRA Power'!$A$6:$A$500,0),17)</f>
        <v>0.12796640991448552</v>
      </c>
      <c r="H49" s="105"/>
      <c r="J49" s="45"/>
      <c r="L49" s="44"/>
      <c r="M49" s="41"/>
      <c r="N49" s="42">
        <f>INDEX('BRA Power'!$A$6:$W$500,MATCH(Summary!$B$8,'BRA Power'!$A$6:$A$500,0),19)</f>
        <v>7.5549599999997303</v>
      </c>
      <c r="O49" s="42">
        <f>'BRA Power'!T$3</f>
        <v>63.109479999999749</v>
      </c>
      <c r="P49" s="42">
        <f>INDEX('BRA Power'!$A$6:$W$500,MATCH(Summary!$B$8,'BRA Power'!$A$6:$A$500,0),21)</f>
        <v>-872.81123349698976</v>
      </c>
      <c r="Q49" s="42">
        <f>INDEX('BRA Power'!$A$6:$W$500,MATCH(Summary!$B$8,'BRA Power'!$A$6:$A$500,0),22)</f>
        <v>-889.31168405680842</v>
      </c>
      <c r="R49" s="42">
        <f>(INDEX('BRA Power'!$A$6:$W$500,MATCH(Summary!$B$8,'BRA Power'!$A$6:$A$500,0),23))-R51</f>
        <v>3163.6405607910237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-2.2159999999999857E-2</v>
      </c>
      <c r="P50" s="42">
        <f>INDEX('BRA PWR Certificates'!$A$6:$W$500,MATCH(Summary!$B$8,'BRA PWR Certificates'!$A$6:$A$500,0),21)</f>
        <v>21.342669144585638</v>
      </c>
      <c r="Q50" s="42">
        <f>INDEX('BRA PWR Certificates'!$A$6:$W$500,MATCH(Summary!$B$8,'BRA PWR Certificates'!$A$6:$A$500,0),22)</f>
        <v>10.395324044885637</v>
      </c>
      <c r="R50" s="42">
        <f>(INDEX('BRA PWR Certificates'!$A$6:$W$500,MATCH(Summary!$B$8,'BRA PWR Certificates'!$A$6:$A$500,0),23))</f>
        <v>25.412736653754862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12340</v>
      </c>
      <c r="P3" s="73">
        <v>1000000</v>
      </c>
      <c r="Q3" s="73"/>
      <c r="R3" s="73">
        <v>1000</v>
      </c>
      <c r="S3" s="62"/>
      <c r="T3" s="82">
        <f>SUM(T6:T371)</f>
        <v>12.34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-29835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-23174</v>
      </c>
      <c r="N300" s="73">
        <f>SUM(J$6:J300)</f>
        <v>-487186.56000000017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-29.835000000000001</v>
      </c>
      <c r="V300" s="71">
        <f t="shared" si="62"/>
        <v>-23.173999999999999</v>
      </c>
      <c r="W300" s="71">
        <f t="shared" si="63"/>
        <v>-487.18656000000016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-29835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-23174</v>
      </c>
      <c r="N301" s="73">
        <f>SUM(J$6:J301)</f>
        <v>-487186.56000000017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-29.835000000000001</v>
      </c>
      <c r="V301" s="71">
        <f t="shared" si="62"/>
        <v>-23.173999999999999</v>
      </c>
      <c r="W301" s="71">
        <f t="shared" si="63"/>
        <v>-487.18656000000016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-29835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-23174</v>
      </c>
      <c r="N302" s="73">
        <f>SUM(J$6:J302)</f>
        <v>-487186.56000000017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-29.835000000000001</v>
      </c>
      <c r="V302" s="71">
        <f t="shared" si="62"/>
        <v>-23.173999999999999</v>
      </c>
      <c r="W302" s="71">
        <f t="shared" si="63"/>
        <v>-487.18656000000016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-29835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-23174</v>
      </c>
      <c r="N303" s="73">
        <f>SUM(J$6:J303)</f>
        <v>-487186.56000000017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-29.835000000000001</v>
      </c>
      <c r="V303" s="71">
        <f t="shared" si="62"/>
        <v>-23.173999999999999</v>
      </c>
      <c r="W303" s="71">
        <f t="shared" si="63"/>
        <v>-487.18656000000016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-29835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-23174</v>
      </c>
      <c r="N304" s="73">
        <f>SUM(J$6:J304)</f>
        <v>-487186.56000000017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-29.835000000000001</v>
      </c>
      <c r="V304" s="71">
        <f t="shared" si="62"/>
        <v>-23.173999999999999</v>
      </c>
      <c r="W304" s="71">
        <f t="shared" si="63"/>
        <v>-487.18656000000016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-29835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-23174</v>
      </c>
      <c r="N305" s="73">
        <f>SUM(J$6:J305)</f>
        <v>-487186.56000000017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-29.835000000000001</v>
      </c>
      <c r="V305" s="71">
        <f t="shared" si="62"/>
        <v>-23.173999999999999</v>
      </c>
      <c r="W305" s="71">
        <f t="shared" si="63"/>
        <v>-487.18656000000016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-29835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-23174</v>
      </c>
      <c r="N306" s="73">
        <f>SUM(J$6:J306)</f>
        <v>-487186.56000000017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-29.835000000000001</v>
      </c>
      <c r="V306" s="71">
        <f t="shared" si="62"/>
        <v>-23.173999999999999</v>
      </c>
      <c r="W306" s="71">
        <f t="shared" si="63"/>
        <v>-487.18656000000016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-29835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-23174</v>
      </c>
      <c r="N307" s="73">
        <f>SUM(J$6:J307)</f>
        <v>-487186.56000000017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-29.835000000000001</v>
      </c>
      <c r="V307" s="71">
        <f t="shared" si="62"/>
        <v>-23.173999999999999</v>
      </c>
      <c r="W307" s="71">
        <f t="shared" si="63"/>
        <v>-487.18656000000016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-29835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-23174</v>
      </c>
      <c r="N308" s="73">
        <f>SUM(J$6:J308)</f>
        <v>-487186.56000000017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-29.835000000000001</v>
      </c>
      <c r="V308" s="71">
        <f t="shared" si="62"/>
        <v>-23.173999999999999</v>
      </c>
      <c r="W308" s="71">
        <f t="shared" si="63"/>
        <v>-487.18656000000016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-29835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-23174</v>
      </c>
      <c r="N309" s="73">
        <f>SUM(J$6:J309)</f>
        <v>-487186.56000000017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-29.835000000000001</v>
      </c>
      <c r="V309" s="71">
        <f t="shared" si="62"/>
        <v>-23.173999999999999</v>
      </c>
      <c r="W309" s="71">
        <f t="shared" si="63"/>
        <v>-487.18656000000016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-23174</v>
      </c>
      <c r="N310" s="73">
        <f>SUM(J$6:J310)</f>
        <v>-487186.56000000017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-23.173999999999999</v>
      </c>
      <c r="W310" s="71">
        <f t="shared" si="63"/>
        <v>-487.18656000000016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-23174</v>
      </c>
      <c r="N311" s="73">
        <f>SUM(J$6:J311)</f>
        <v>-487186.56000000017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-23.173999999999999</v>
      </c>
      <c r="W311" s="71">
        <f t="shared" si="63"/>
        <v>-487.18656000000016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-23174</v>
      </c>
      <c r="N312" s="73">
        <f>SUM(J$6:J312)</f>
        <v>-487186.56000000017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-23.173999999999999</v>
      </c>
      <c r="W312" s="71">
        <f t="shared" si="63"/>
        <v>-487.18656000000016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-23174</v>
      </c>
      <c r="N313" s="73">
        <f>SUM(J$6:J313)</f>
        <v>-487186.56000000017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-23.173999999999999</v>
      </c>
      <c r="W313" s="71">
        <f t="shared" si="63"/>
        <v>-487.18656000000016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-23174</v>
      </c>
      <c r="N314" s="73">
        <f>SUM(J$6:J314)</f>
        <v>-487186.56000000017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-23.173999999999999</v>
      </c>
      <c r="W314" s="71">
        <f t="shared" si="63"/>
        <v>-487.18656000000016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-23174</v>
      </c>
      <c r="N315" s="73">
        <f>SUM(J$6:J315)</f>
        <v>-487186.56000000017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-23.173999999999999</v>
      </c>
      <c r="W315" s="71">
        <f t="shared" si="63"/>
        <v>-487.18656000000016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-23174</v>
      </c>
      <c r="N316" s="73">
        <f>SUM(J$6:J316)</f>
        <v>-487186.56000000017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-23.173999999999999</v>
      </c>
      <c r="W316" s="71">
        <f t="shared" si="63"/>
        <v>-487.18656000000016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-23174</v>
      </c>
      <c r="N317" s="73">
        <f>SUM(J$6:J317)</f>
        <v>-487186.56000000017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-23.173999999999999</v>
      </c>
      <c r="W317" s="71">
        <f t="shared" si="63"/>
        <v>-487.18656000000016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-23174</v>
      </c>
      <c r="N318" s="73">
        <f>SUM(J$6:J318)</f>
        <v>-487186.56000000017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-23.173999999999999</v>
      </c>
      <c r="W318" s="71">
        <f t="shared" si="63"/>
        <v>-487.18656000000016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-23174</v>
      </c>
      <c r="N319" s="73">
        <f>SUM(J$6:J319)</f>
        <v>-487186.56000000017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-23.173999999999999</v>
      </c>
      <c r="W319" s="71">
        <f t="shared" si="63"/>
        <v>-487.18656000000016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-23174</v>
      </c>
      <c r="N320" s="73">
        <f>SUM(J$6:J320)</f>
        <v>-487186.56000000017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-23.173999999999999</v>
      </c>
      <c r="W320" s="71">
        <f t="shared" si="63"/>
        <v>-487.18656000000016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-23174</v>
      </c>
      <c r="N321" s="73">
        <f>SUM(J$6:J321)</f>
        <v>-487186.56000000017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-23.173999999999999</v>
      </c>
      <c r="W321" s="71">
        <f t="shared" si="63"/>
        <v>-487.18656000000016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-23174</v>
      </c>
      <c r="N322" s="73">
        <f>SUM(J$6:J322)</f>
        <v>-487186.56000000017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-23.173999999999999</v>
      </c>
      <c r="W322" s="71">
        <f t="shared" si="63"/>
        <v>-487.18656000000016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-23174</v>
      </c>
      <c r="N323" s="73">
        <f>SUM(J$6:J323)</f>
        <v>-487186.56000000017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-23.173999999999999</v>
      </c>
      <c r="W323" s="71">
        <f t="shared" si="63"/>
        <v>-487.18656000000016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-23174</v>
      </c>
      <c r="N324" s="73">
        <f>SUM(J$6:J324)</f>
        <v>-487186.56000000017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-23.173999999999999</v>
      </c>
      <c r="W324" s="71">
        <f t="shared" si="63"/>
        <v>-487.18656000000016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-23174</v>
      </c>
      <c r="N325" s="73">
        <f>SUM(J$6:J325)</f>
        <v>-487186.56000000017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-23.173999999999999</v>
      </c>
      <c r="W325" s="71">
        <f t="shared" si="63"/>
        <v>-487.18656000000016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-23174</v>
      </c>
      <c r="N326" s="73">
        <f>SUM(J$6:J326)</f>
        <v>-487186.56000000017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-23.173999999999999</v>
      </c>
      <c r="W326" s="71">
        <f t="shared" ref="W326:W371" si="76">N326/$R$3</f>
        <v>-487.18656000000016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-23174</v>
      </c>
      <c r="N327" s="73">
        <f>SUM(J$6:J327)</f>
        <v>-487186.56000000017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-23.173999999999999</v>
      </c>
      <c r="W327" s="71">
        <f t="shared" si="76"/>
        <v>-487.18656000000016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-23174</v>
      </c>
      <c r="N328" s="73">
        <f>SUM(J$6:J328)</f>
        <v>-487186.56000000017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-23.173999999999999</v>
      </c>
      <c r="W328" s="71">
        <f t="shared" si="76"/>
        <v>-487.18656000000016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-23174</v>
      </c>
      <c r="N329" s="73">
        <f>SUM(J$6:J329)</f>
        <v>-487186.56000000017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-23.173999999999999</v>
      </c>
      <c r="W329" s="71">
        <f t="shared" si="76"/>
        <v>-487.18656000000016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-23174</v>
      </c>
      <c r="N330" s="73">
        <f>SUM(J$6:J330)</f>
        <v>-487186.56000000017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-23.173999999999999</v>
      </c>
      <c r="W330" s="71">
        <f t="shared" si="76"/>
        <v>-487.18656000000016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-23174</v>
      </c>
      <c r="N331" s="73">
        <f>SUM(J$6:J331)</f>
        <v>-487186.56000000017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-23.173999999999999</v>
      </c>
      <c r="W331" s="71">
        <f t="shared" si="76"/>
        <v>-487.18656000000016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-23174</v>
      </c>
      <c r="N332" s="73">
        <f>SUM(J$6:J332)</f>
        <v>-487186.56000000017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-23.173999999999999</v>
      </c>
      <c r="W332" s="71">
        <f t="shared" si="76"/>
        <v>-487.18656000000016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-23174</v>
      </c>
      <c r="N333" s="73">
        <f>SUM(J$6:J333)</f>
        <v>-487186.56000000017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-23.173999999999999</v>
      </c>
      <c r="W333" s="71">
        <f t="shared" si="76"/>
        <v>-487.18656000000016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-23174</v>
      </c>
      <c r="N334" s="73">
        <f>SUM(J$6:J334)</f>
        <v>-487186.56000000017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-23.173999999999999</v>
      </c>
      <c r="W334" s="71">
        <f t="shared" si="76"/>
        <v>-487.18656000000016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-23174</v>
      </c>
      <c r="N335" s="73">
        <f>SUM(J$6:J335)</f>
        <v>-487186.56000000017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-23.173999999999999</v>
      </c>
      <c r="W335" s="71">
        <f t="shared" si="76"/>
        <v>-487.18656000000016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-23174</v>
      </c>
      <c r="N336" s="73">
        <f>SUM(J$6:J336)</f>
        <v>-487186.56000000017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-23.173999999999999</v>
      </c>
      <c r="W336" s="71">
        <f t="shared" si="76"/>
        <v>-487.18656000000016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-23174</v>
      </c>
      <c r="N337" s="73">
        <f>SUM(J$6:J337)</f>
        <v>-487186.56000000017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-23.173999999999999</v>
      </c>
      <c r="W337" s="71">
        <f t="shared" si="76"/>
        <v>-487.18656000000016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-23174</v>
      </c>
      <c r="N338" s="73">
        <f>SUM(J$6:J338)</f>
        <v>-487186.56000000017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-23.173999999999999</v>
      </c>
      <c r="W338" s="71">
        <f t="shared" si="76"/>
        <v>-487.18656000000016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-23174</v>
      </c>
      <c r="N339" s="73">
        <f>SUM(J$6:J339)</f>
        <v>-487186.56000000017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-23.173999999999999</v>
      </c>
      <c r="W339" s="71">
        <f t="shared" si="76"/>
        <v>-487.18656000000016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-23174</v>
      </c>
      <c r="N340" s="73">
        <f>SUM(J$6:J340)</f>
        <v>-487186.56000000017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-23.173999999999999</v>
      </c>
      <c r="W340" s="71">
        <f t="shared" si="76"/>
        <v>-487.18656000000016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-23174</v>
      </c>
      <c r="N341" s="73">
        <f>SUM(J$6:J341)</f>
        <v>-487186.56000000017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-23.173999999999999</v>
      </c>
      <c r="W341" s="71">
        <f t="shared" si="76"/>
        <v>-487.18656000000016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-23174</v>
      </c>
      <c r="N342" s="73">
        <f>SUM(J$6:J342)</f>
        <v>-487186.56000000017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-23.173999999999999</v>
      </c>
      <c r="W342" s="71">
        <f t="shared" si="76"/>
        <v>-487.18656000000016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-23174</v>
      </c>
      <c r="N343" s="73">
        <f>SUM(J$6:J343)</f>
        <v>-487186.56000000017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-23.173999999999999</v>
      </c>
      <c r="W343" s="71">
        <f t="shared" si="76"/>
        <v>-487.18656000000016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-23174</v>
      </c>
      <c r="N344" s="73">
        <f>SUM(J$6:J344)</f>
        <v>-487186.56000000017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-23.173999999999999</v>
      </c>
      <c r="W344" s="71">
        <f t="shared" si="76"/>
        <v>-487.18656000000016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-23174</v>
      </c>
      <c r="N345" s="73">
        <f>SUM(J$6:J345)</f>
        <v>-487186.56000000017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-23.173999999999999</v>
      </c>
      <c r="W345" s="71">
        <f t="shared" si="76"/>
        <v>-487.18656000000016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-23174</v>
      </c>
      <c r="N346" s="73">
        <f>SUM(J$6:J346)</f>
        <v>-487186.56000000017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-23.173999999999999</v>
      </c>
      <c r="W346" s="71">
        <f t="shared" si="76"/>
        <v>-487.18656000000016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-23174</v>
      </c>
      <c r="N347" s="73">
        <f>SUM(J$6:J347)</f>
        <v>-487186.56000000017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-23.173999999999999</v>
      </c>
      <c r="W347" s="71">
        <f t="shared" si="76"/>
        <v>-487.18656000000016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-23174</v>
      </c>
      <c r="N348" s="73">
        <f>SUM(J$6:J348)</f>
        <v>-487186.56000000017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-23.173999999999999</v>
      </c>
      <c r="W348" s="71">
        <f t="shared" si="76"/>
        <v>-487.18656000000016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-23174</v>
      </c>
      <c r="N349" s="73">
        <f>SUM(J$6:J349)</f>
        <v>-487186.56000000017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-23.173999999999999</v>
      </c>
      <c r="W349" s="71">
        <f t="shared" si="76"/>
        <v>-487.18656000000016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-23174</v>
      </c>
      <c r="N350" s="73">
        <f>SUM(J$6:J350)</f>
        <v>-487186.56000000017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-23.173999999999999</v>
      </c>
      <c r="W350" s="71">
        <f t="shared" si="76"/>
        <v>-487.18656000000016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-23174</v>
      </c>
      <c r="N351" s="73">
        <f>SUM(J$6:J351)</f>
        <v>-487186.56000000017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-23.173999999999999</v>
      </c>
      <c r="W351" s="71">
        <f t="shared" si="76"/>
        <v>-487.18656000000016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-23174</v>
      </c>
      <c r="N352" s="73">
        <f>SUM(J$6:J352)</f>
        <v>-487186.56000000017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-23.173999999999999</v>
      </c>
      <c r="W352" s="71">
        <f t="shared" si="76"/>
        <v>-487.18656000000016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-23174</v>
      </c>
      <c r="N353" s="73">
        <f>SUM(J$6:J353)</f>
        <v>-487186.56000000017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-23.173999999999999</v>
      </c>
      <c r="W353" s="71">
        <f t="shared" si="76"/>
        <v>-487.18656000000016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-23174</v>
      </c>
      <c r="N354" s="73">
        <f>SUM(J$6:J354)</f>
        <v>-487186.56000000017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-23.173999999999999</v>
      </c>
      <c r="W354" s="71">
        <f t="shared" si="76"/>
        <v>-487.18656000000016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-23174</v>
      </c>
      <c r="N355" s="73">
        <f>SUM(J$6:J355)</f>
        <v>-487186.56000000017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-23.173999999999999</v>
      </c>
      <c r="W355" s="71">
        <f t="shared" si="76"/>
        <v>-487.18656000000016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-23174</v>
      </c>
      <c r="N356" s="73">
        <f>SUM(J$6:J356)</f>
        <v>-487186.56000000017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-23.173999999999999</v>
      </c>
      <c r="W356" s="71">
        <f t="shared" si="76"/>
        <v>-487.18656000000016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-23174</v>
      </c>
      <c r="N357" s="73">
        <f>SUM(J$6:J357)</f>
        <v>-487186.56000000017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-23.173999999999999</v>
      </c>
      <c r="W357" s="71">
        <f t="shared" si="76"/>
        <v>-487.18656000000016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-23174</v>
      </c>
      <c r="N358" s="73">
        <f>SUM(J$6:J358)</f>
        <v>-487186.56000000017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-23.173999999999999</v>
      </c>
      <c r="W358" s="71">
        <f t="shared" si="76"/>
        <v>-487.18656000000016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-23174</v>
      </c>
      <c r="N359" s="73">
        <f>SUM(J$6:J359)</f>
        <v>-487186.56000000017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-23.173999999999999</v>
      </c>
      <c r="W359" s="71">
        <f t="shared" si="76"/>
        <v>-487.18656000000016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-23174</v>
      </c>
      <c r="N360" s="73">
        <f>SUM(J$6:J360)</f>
        <v>-487186.56000000017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-23.173999999999999</v>
      </c>
      <c r="W360" s="71">
        <f t="shared" si="76"/>
        <v>-487.18656000000016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-23174</v>
      </c>
      <c r="N361" s="73">
        <f>SUM(J$6:J361)</f>
        <v>-487186.56000000017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-23.173999999999999</v>
      </c>
      <c r="W361" s="71">
        <f t="shared" si="76"/>
        <v>-487.18656000000016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-23174</v>
      </c>
      <c r="N362" s="73">
        <f>SUM(J$6:J362)</f>
        <v>-487186.56000000017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-23.173999999999999</v>
      </c>
      <c r="W362" s="71">
        <f t="shared" si="76"/>
        <v>-487.18656000000016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-23174</v>
      </c>
      <c r="N363" s="73">
        <f>SUM(J$6:J363)</f>
        <v>-487186.56000000017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-23.173999999999999</v>
      </c>
      <c r="W363" s="71">
        <f t="shared" si="76"/>
        <v>-487.18656000000016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-23174</v>
      </c>
      <c r="N364" s="73">
        <f>SUM(J$6:J364)</f>
        <v>-487186.56000000017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-23.173999999999999</v>
      </c>
      <c r="W364" s="71">
        <f t="shared" si="76"/>
        <v>-487.18656000000016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-23174</v>
      </c>
      <c r="N365" s="73">
        <f>SUM(J$6:J365)</f>
        <v>-487186.56000000017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-23.173999999999999</v>
      </c>
      <c r="W365" s="71">
        <f t="shared" si="76"/>
        <v>-487.18656000000016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-23174</v>
      </c>
      <c r="N366" s="73">
        <f>SUM(J$6:J366)</f>
        <v>-487186.56000000017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-23.173999999999999</v>
      </c>
      <c r="W366" s="71">
        <f t="shared" si="76"/>
        <v>-487.18656000000016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-23174</v>
      </c>
      <c r="N367" s="73">
        <f>SUM(J$6:J367)</f>
        <v>-487186.56000000017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-23.173999999999999</v>
      </c>
      <c r="W367" s="71">
        <f t="shared" si="76"/>
        <v>-487.18656000000016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-23174</v>
      </c>
      <c r="N368" s="73">
        <f>SUM(J$6:J368)</f>
        <v>-487186.56000000017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-23.173999999999999</v>
      </c>
      <c r="W368" s="71">
        <f t="shared" si="76"/>
        <v>-487.18656000000016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-23174</v>
      </c>
      <c r="N369" s="73">
        <f>SUM(J$6:J369)</f>
        <v>-487186.56000000017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-23.173999999999999</v>
      </c>
      <c r="W369" s="71">
        <f t="shared" si="76"/>
        <v>-487.18656000000016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-23174</v>
      </c>
      <c r="N370" s="73">
        <f>SUM(J$6:J370)</f>
        <v>-487186.56000000017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-23.173999999999999</v>
      </c>
      <c r="W370" s="71">
        <f t="shared" si="76"/>
        <v>-487.18656000000016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-23174</v>
      </c>
      <c r="N371" s="73">
        <f>SUM(J$6:J371)</f>
        <v>-487186.56000000017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-23.173999999999999</v>
      </c>
      <c r="W371" s="71">
        <f t="shared" si="76"/>
        <v>-487.18656000000016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37179</v>
      </c>
    </row>
    <row r="3" spans="1:23">
      <c r="G3" s="147"/>
      <c r="I3" s="110"/>
      <c r="K3" s="75">
        <f>Summary!B8</f>
        <v>37183</v>
      </c>
      <c r="L3" s="83">
        <f>SUM(L6:L371)</f>
        <v>10408</v>
      </c>
      <c r="P3" s="73">
        <v>1000000</v>
      </c>
      <c r="Q3" s="73"/>
      <c r="R3" s="73">
        <v>1000</v>
      </c>
      <c r="S3" s="62"/>
      <c r="T3" s="82">
        <f>SUM(T6:T371)</f>
        <v>10.407999999999999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27209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27489</v>
      </c>
      <c r="N300" s="73">
        <f>SUM(J$6:J300)</f>
        <v>992948.94041780289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27.209</v>
      </c>
      <c r="V300" s="71">
        <f t="shared" si="62"/>
        <v>27.489000000000001</v>
      </c>
      <c r="W300" s="71">
        <f t="shared" si="63"/>
        <v>992.94894041780287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27209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27489</v>
      </c>
      <c r="N301" s="73">
        <f>SUM(J$6:J301)</f>
        <v>992948.94041780289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27.209</v>
      </c>
      <c r="V301" s="71">
        <f t="shared" si="62"/>
        <v>27.489000000000001</v>
      </c>
      <c r="W301" s="71">
        <f t="shared" si="63"/>
        <v>992.94894041780287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27209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27489</v>
      </c>
      <c r="N302" s="73">
        <f>SUM(J$6:J302)</f>
        <v>992948.94041780289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27.209</v>
      </c>
      <c r="V302" s="71">
        <f t="shared" si="62"/>
        <v>27.489000000000001</v>
      </c>
      <c r="W302" s="71">
        <f t="shared" si="63"/>
        <v>992.94894041780287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27209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27489</v>
      </c>
      <c r="N303" s="73">
        <f>SUM(J$6:J303)</f>
        <v>992948.94041780289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27.209</v>
      </c>
      <c r="V303" s="71">
        <f t="shared" si="62"/>
        <v>27.489000000000001</v>
      </c>
      <c r="W303" s="71">
        <f t="shared" si="63"/>
        <v>992.94894041780287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27209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27489</v>
      </c>
      <c r="N304" s="73">
        <f>SUM(J$6:J304)</f>
        <v>992948.94041780289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27.209</v>
      </c>
      <c r="V304" s="71">
        <f t="shared" si="62"/>
        <v>27.489000000000001</v>
      </c>
      <c r="W304" s="71">
        <f t="shared" si="63"/>
        <v>992.94894041780287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27209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27489</v>
      </c>
      <c r="N305" s="73">
        <f>SUM(J$6:J305)</f>
        <v>992948.94041780289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27.209</v>
      </c>
      <c r="V305" s="71">
        <f t="shared" si="62"/>
        <v>27.489000000000001</v>
      </c>
      <c r="W305" s="71">
        <f t="shared" si="63"/>
        <v>992.94894041780287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27209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27489</v>
      </c>
      <c r="N306" s="73">
        <f>SUM(J$6:J306)</f>
        <v>992948.94041780289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27.209</v>
      </c>
      <c r="V306" s="71">
        <f t="shared" si="62"/>
        <v>27.489000000000001</v>
      </c>
      <c r="W306" s="71">
        <f t="shared" si="63"/>
        <v>992.94894041780287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27209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27489</v>
      </c>
      <c r="N307" s="73">
        <f>SUM(J$6:J307)</f>
        <v>992948.94041780289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27.209</v>
      </c>
      <c r="V307" s="71">
        <f t="shared" si="62"/>
        <v>27.489000000000001</v>
      </c>
      <c r="W307" s="71">
        <f t="shared" si="63"/>
        <v>992.94894041780287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27209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27489</v>
      </c>
      <c r="N308" s="73">
        <f>SUM(J$6:J308)</f>
        <v>992948.94041780289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27.209</v>
      </c>
      <c r="V308" s="71">
        <f t="shared" si="62"/>
        <v>27.489000000000001</v>
      </c>
      <c r="W308" s="71">
        <f t="shared" si="63"/>
        <v>992.94894041780287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27209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27489</v>
      </c>
      <c r="N309" s="73">
        <f>SUM(J$6:J309)</f>
        <v>992948.94041780289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27.209</v>
      </c>
      <c r="V309" s="71">
        <f t="shared" si="62"/>
        <v>27.489000000000001</v>
      </c>
      <c r="W309" s="71">
        <f t="shared" si="63"/>
        <v>992.94894041780287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27489</v>
      </c>
      <c r="N310" s="73">
        <f>SUM(J$6:J310)</f>
        <v>992948.94041780289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27.489000000000001</v>
      </c>
      <c r="W310" s="71">
        <f t="shared" si="63"/>
        <v>992.94894041780287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27489</v>
      </c>
      <c r="N311" s="73">
        <f>SUM(J$6:J311)</f>
        <v>992948.94041780289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27.489000000000001</v>
      </c>
      <c r="W311" s="71">
        <f t="shared" si="63"/>
        <v>992.94894041780287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27489</v>
      </c>
      <c r="N312" s="73">
        <f>SUM(J$6:J312)</f>
        <v>992948.94041780289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27.489000000000001</v>
      </c>
      <c r="W312" s="71">
        <f t="shared" si="63"/>
        <v>992.94894041780287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27489</v>
      </c>
      <c r="N313" s="73">
        <f>SUM(J$6:J313)</f>
        <v>992948.94041780289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27.489000000000001</v>
      </c>
      <c r="W313" s="71">
        <f t="shared" si="63"/>
        <v>992.94894041780287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27489</v>
      </c>
      <c r="N314" s="73">
        <f>SUM(J$6:J314)</f>
        <v>992948.94041780289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27.489000000000001</v>
      </c>
      <c r="W314" s="71">
        <f t="shared" si="63"/>
        <v>992.94894041780287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27489</v>
      </c>
      <c r="N315" s="73">
        <f>SUM(J$6:J315)</f>
        <v>992948.94041780289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27.489000000000001</v>
      </c>
      <c r="W315" s="71">
        <f t="shared" si="63"/>
        <v>992.94894041780287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27489</v>
      </c>
      <c r="N316" s="73">
        <f>SUM(J$6:J316)</f>
        <v>992948.94041780289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27.489000000000001</v>
      </c>
      <c r="W316" s="71">
        <f t="shared" si="63"/>
        <v>992.94894041780287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27489</v>
      </c>
      <c r="N317" s="73">
        <f>SUM(J$6:J317)</f>
        <v>992948.94041780289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27.489000000000001</v>
      </c>
      <c r="W317" s="71">
        <f t="shared" si="63"/>
        <v>992.94894041780287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27489</v>
      </c>
      <c r="N318" s="73">
        <f>SUM(J$6:J318)</f>
        <v>992948.94041780289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27.489000000000001</v>
      </c>
      <c r="W318" s="71">
        <f t="shared" si="63"/>
        <v>992.94894041780287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27489</v>
      </c>
      <c r="N319" s="73">
        <f>SUM(J$6:J319)</f>
        <v>992948.94041780289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27.489000000000001</v>
      </c>
      <c r="W319" s="71">
        <f t="shared" si="63"/>
        <v>992.94894041780287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27489</v>
      </c>
      <c r="N320" s="73">
        <f>SUM(J$6:J320)</f>
        <v>992948.94041780289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27.489000000000001</v>
      </c>
      <c r="W320" s="71">
        <f t="shared" si="63"/>
        <v>992.94894041780287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27489</v>
      </c>
      <c r="N321" s="73">
        <f>SUM(J$6:J321)</f>
        <v>992948.94041780289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27.489000000000001</v>
      </c>
      <c r="W321" s="71">
        <f t="shared" si="63"/>
        <v>992.94894041780287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27489</v>
      </c>
      <c r="N322" s="73">
        <f>SUM(J$6:J322)</f>
        <v>992948.94041780289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27.489000000000001</v>
      </c>
      <c r="W322" s="71">
        <f t="shared" si="63"/>
        <v>992.94894041780287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27489</v>
      </c>
      <c r="N323" s="73">
        <f>SUM(J$6:J323)</f>
        <v>992948.94041780289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27.489000000000001</v>
      </c>
      <c r="W323" s="71">
        <f t="shared" si="63"/>
        <v>992.94894041780287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27489</v>
      </c>
      <c r="N324" s="73">
        <f>SUM(J$6:J324)</f>
        <v>992948.94041780289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27.489000000000001</v>
      </c>
      <c r="W324" s="71">
        <f t="shared" si="63"/>
        <v>992.94894041780287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27489</v>
      </c>
      <c r="N325" s="73">
        <f>SUM(J$6:J325)</f>
        <v>992948.94041780289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27.489000000000001</v>
      </c>
      <c r="W325" s="71">
        <f t="shared" si="63"/>
        <v>992.94894041780287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27489</v>
      </c>
      <c r="N326" s="73">
        <f>SUM(J$6:J326)</f>
        <v>992948.94041780289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27.489000000000001</v>
      </c>
      <c r="W326" s="71">
        <f t="shared" ref="W326:W371" si="76">N326/$R$3</f>
        <v>992.94894041780287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27489</v>
      </c>
      <c r="N327" s="73">
        <f>SUM(J$6:J327)</f>
        <v>992948.94041780289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27.489000000000001</v>
      </c>
      <c r="W327" s="71">
        <f t="shared" si="76"/>
        <v>992.94894041780287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27489</v>
      </c>
      <c r="N328" s="73">
        <f>SUM(J$6:J328)</f>
        <v>992948.94041780289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27.489000000000001</v>
      </c>
      <c r="W328" s="71">
        <f t="shared" si="76"/>
        <v>992.94894041780287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27489</v>
      </c>
      <c r="N329" s="73">
        <f>SUM(J$6:J329)</f>
        <v>992948.94041780289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27.489000000000001</v>
      </c>
      <c r="W329" s="71">
        <f t="shared" si="76"/>
        <v>992.94894041780287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27489</v>
      </c>
      <c r="N330" s="73">
        <f>SUM(J$6:J330)</f>
        <v>992948.94041780289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27.489000000000001</v>
      </c>
      <c r="W330" s="71">
        <f t="shared" si="76"/>
        <v>992.94894041780287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27489</v>
      </c>
      <c r="N331" s="73">
        <f>SUM(J$6:J331)</f>
        <v>992948.94041780289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27.489000000000001</v>
      </c>
      <c r="W331" s="71">
        <f t="shared" si="76"/>
        <v>992.94894041780287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27489</v>
      </c>
      <c r="N332" s="73">
        <f>SUM(J$6:J332)</f>
        <v>992948.94041780289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27.489000000000001</v>
      </c>
      <c r="W332" s="71">
        <f t="shared" si="76"/>
        <v>992.94894041780287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27489</v>
      </c>
      <c r="N333" s="73">
        <f>SUM(J$6:J333)</f>
        <v>992948.94041780289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27.489000000000001</v>
      </c>
      <c r="W333" s="71">
        <f t="shared" si="76"/>
        <v>992.94894041780287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27489</v>
      </c>
      <c r="N334" s="73">
        <f>SUM(J$6:J334)</f>
        <v>992948.94041780289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27.489000000000001</v>
      </c>
      <c r="W334" s="71">
        <f t="shared" si="76"/>
        <v>992.94894041780287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27489</v>
      </c>
      <c r="N335" s="73">
        <f>SUM(J$6:J335)</f>
        <v>992948.94041780289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27.489000000000001</v>
      </c>
      <c r="W335" s="71">
        <f t="shared" si="76"/>
        <v>992.94894041780287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27489</v>
      </c>
      <c r="N336" s="73">
        <f>SUM(J$6:J336)</f>
        <v>992948.94041780289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27.489000000000001</v>
      </c>
      <c r="W336" s="71">
        <f t="shared" si="76"/>
        <v>992.94894041780287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27489</v>
      </c>
      <c r="N337" s="73">
        <f>SUM(J$6:J337)</f>
        <v>992948.94041780289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27.489000000000001</v>
      </c>
      <c r="W337" s="71">
        <f t="shared" si="76"/>
        <v>992.94894041780287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27489</v>
      </c>
      <c r="N338" s="73">
        <f>SUM(J$6:J338)</f>
        <v>992948.94041780289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27.489000000000001</v>
      </c>
      <c r="W338" s="71">
        <f t="shared" si="76"/>
        <v>992.94894041780287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27489</v>
      </c>
      <c r="N339" s="73">
        <f>SUM(J$6:J339)</f>
        <v>992948.94041780289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27.489000000000001</v>
      </c>
      <c r="W339" s="71">
        <f t="shared" si="76"/>
        <v>992.94894041780287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27489</v>
      </c>
      <c r="N340" s="73">
        <f>SUM(J$6:J340)</f>
        <v>992948.94041780289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27.489000000000001</v>
      </c>
      <c r="W340" s="71">
        <f t="shared" si="76"/>
        <v>992.94894041780287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27489</v>
      </c>
      <c r="N341" s="73">
        <f>SUM(J$6:J341)</f>
        <v>992948.94041780289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27.489000000000001</v>
      </c>
      <c r="W341" s="71">
        <f t="shared" si="76"/>
        <v>992.94894041780287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27489</v>
      </c>
      <c r="N342" s="73">
        <f>SUM(J$6:J342)</f>
        <v>992948.94041780289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27.489000000000001</v>
      </c>
      <c r="W342" s="71">
        <f t="shared" si="76"/>
        <v>992.94894041780287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27489</v>
      </c>
      <c r="N343" s="73">
        <f>SUM(J$6:J343)</f>
        <v>992948.94041780289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27.489000000000001</v>
      </c>
      <c r="W343" s="71">
        <f t="shared" si="76"/>
        <v>992.94894041780287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27489</v>
      </c>
      <c r="N344" s="73">
        <f>SUM(J$6:J344)</f>
        <v>992948.94041780289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27.489000000000001</v>
      </c>
      <c r="W344" s="71">
        <f t="shared" si="76"/>
        <v>992.94894041780287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27489</v>
      </c>
      <c r="N345" s="73">
        <f>SUM(J$6:J345)</f>
        <v>992948.94041780289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27.489000000000001</v>
      </c>
      <c r="W345" s="71">
        <f t="shared" si="76"/>
        <v>992.94894041780287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27489</v>
      </c>
      <c r="N346" s="73">
        <f>SUM(J$6:J346)</f>
        <v>992948.94041780289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27.489000000000001</v>
      </c>
      <c r="W346" s="71">
        <f t="shared" si="76"/>
        <v>992.94894041780287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27489</v>
      </c>
      <c r="N347" s="73">
        <f>SUM(J$6:J347)</f>
        <v>992948.94041780289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27.489000000000001</v>
      </c>
      <c r="W347" s="71">
        <f t="shared" si="76"/>
        <v>992.94894041780287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27489</v>
      </c>
      <c r="N348" s="73">
        <f>SUM(J$6:J348)</f>
        <v>992948.94041780289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27.489000000000001</v>
      </c>
      <c r="W348" s="71">
        <f t="shared" si="76"/>
        <v>992.94894041780287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27489</v>
      </c>
      <c r="N349" s="73">
        <f>SUM(J$6:J349)</f>
        <v>992948.94041780289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27.489000000000001</v>
      </c>
      <c r="W349" s="71">
        <f t="shared" si="76"/>
        <v>992.94894041780287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27489</v>
      </c>
      <c r="N350" s="73">
        <f>SUM(J$6:J350)</f>
        <v>992948.94041780289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27.489000000000001</v>
      </c>
      <c r="W350" s="71">
        <f t="shared" si="76"/>
        <v>992.94894041780287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27489</v>
      </c>
      <c r="N351" s="73">
        <f>SUM(J$6:J351)</f>
        <v>992948.94041780289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27.489000000000001</v>
      </c>
      <c r="W351" s="71">
        <f t="shared" si="76"/>
        <v>992.94894041780287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27489</v>
      </c>
      <c r="N352" s="73">
        <f>SUM(J$6:J352)</f>
        <v>992948.94041780289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27.489000000000001</v>
      </c>
      <c r="W352" s="71">
        <f t="shared" si="76"/>
        <v>992.94894041780287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27489</v>
      </c>
      <c r="N353" s="73">
        <f>SUM(J$6:J353)</f>
        <v>992948.94041780289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27.489000000000001</v>
      </c>
      <c r="W353" s="71">
        <f t="shared" si="76"/>
        <v>992.94894041780287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27489</v>
      </c>
      <c r="N354" s="73">
        <f>SUM(J$6:J354)</f>
        <v>992948.94041780289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27.489000000000001</v>
      </c>
      <c r="W354" s="71">
        <f t="shared" si="76"/>
        <v>992.94894041780287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27489</v>
      </c>
      <c r="N355" s="73">
        <f>SUM(J$6:J355)</f>
        <v>992948.94041780289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27.489000000000001</v>
      </c>
      <c r="W355" s="71">
        <f t="shared" si="76"/>
        <v>992.94894041780287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27489</v>
      </c>
      <c r="N356" s="73">
        <f>SUM(J$6:J356)</f>
        <v>992948.94041780289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27.489000000000001</v>
      </c>
      <c r="W356" s="71">
        <f t="shared" si="76"/>
        <v>992.94894041780287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27489</v>
      </c>
      <c r="N357" s="73">
        <f>SUM(J$6:J357)</f>
        <v>992948.94041780289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27.489000000000001</v>
      </c>
      <c r="W357" s="71">
        <f t="shared" si="76"/>
        <v>992.94894041780287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27489</v>
      </c>
      <c r="N358" s="73">
        <f>SUM(J$6:J358)</f>
        <v>992948.94041780289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27.489000000000001</v>
      </c>
      <c r="W358" s="71">
        <f t="shared" si="76"/>
        <v>992.94894041780287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27489</v>
      </c>
      <c r="N359" s="73">
        <f>SUM(J$6:J359)</f>
        <v>992948.94041780289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27.489000000000001</v>
      </c>
      <c r="W359" s="71">
        <f t="shared" si="76"/>
        <v>992.94894041780287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27489</v>
      </c>
      <c r="N360" s="73">
        <f>SUM(J$6:J360)</f>
        <v>992948.94041780289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27.489000000000001</v>
      </c>
      <c r="W360" s="71">
        <f t="shared" si="76"/>
        <v>992.94894041780287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27489</v>
      </c>
      <c r="N361" s="73">
        <f>SUM(J$6:J361)</f>
        <v>992948.94041780289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27.489000000000001</v>
      </c>
      <c r="W361" s="71">
        <f t="shared" si="76"/>
        <v>992.94894041780287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27489</v>
      </c>
      <c r="N362" s="73">
        <f>SUM(J$6:J362)</f>
        <v>992948.94041780289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27.489000000000001</v>
      </c>
      <c r="W362" s="71">
        <f t="shared" si="76"/>
        <v>992.94894041780287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27489</v>
      </c>
      <c r="N363" s="73">
        <f>SUM(J$6:J363)</f>
        <v>992948.94041780289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27.489000000000001</v>
      </c>
      <c r="W363" s="71">
        <f t="shared" si="76"/>
        <v>992.94894041780287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27489</v>
      </c>
      <c r="N364" s="73">
        <f>SUM(J$6:J364)</f>
        <v>992948.94041780289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27.489000000000001</v>
      </c>
      <c r="W364" s="71">
        <f t="shared" si="76"/>
        <v>992.94894041780287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27489</v>
      </c>
      <c r="N365" s="73">
        <f>SUM(J$6:J365)</f>
        <v>992948.94041780289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27.489000000000001</v>
      </c>
      <c r="W365" s="71">
        <f t="shared" si="76"/>
        <v>992.94894041780287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27489</v>
      </c>
      <c r="N366" s="73">
        <f>SUM(J$6:J366)</f>
        <v>992948.94041780289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27.489000000000001</v>
      </c>
      <c r="W366" s="71">
        <f t="shared" si="76"/>
        <v>992.94894041780287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27489</v>
      </c>
      <c r="N367" s="73">
        <f>SUM(J$6:J367)</f>
        <v>992948.94041780289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27.489000000000001</v>
      </c>
      <c r="W367" s="71">
        <f t="shared" si="76"/>
        <v>992.94894041780287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27489</v>
      </c>
      <c r="N368" s="73">
        <f>SUM(J$6:J368)</f>
        <v>992948.94041780289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27.489000000000001</v>
      </c>
      <c r="W368" s="71">
        <f t="shared" si="76"/>
        <v>992.94894041780287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27489</v>
      </c>
      <c r="N369" s="73">
        <f>SUM(J$6:J369)</f>
        <v>992948.94041780289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27.489000000000001</v>
      </c>
      <c r="W369" s="71">
        <f t="shared" si="76"/>
        <v>992.94894041780287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27489</v>
      </c>
      <c r="N370" s="73">
        <f>SUM(J$6:J370)</f>
        <v>992948.94041780289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27.489000000000001</v>
      </c>
      <c r="W370" s="71">
        <f t="shared" si="76"/>
        <v>992.94894041780287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27489</v>
      </c>
      <c r="N371" s="73">
        <f>SUM(J$6:J371)</f>
        <v>992948.94041780289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27.489000000000001</v>
      </c>
      <c r="W371" s="71">
        <f t="shared" si="76"/>
        <v>992.94894041780287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38244</v>
      </c>
      <c r="P3" s="73">
        <v>1000000</v>
      </c>
      <c r="Q3" s="73"/>
      <c r="R3" s="73">
        <v>1000</v>
      </c>
      <c r="S3" s="62"/>
      <c r="T3" s="82">
        <f>SUM(T6:T371)</f>
        <v>38.244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73594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73466</v>
      </c>
      <c r="N300" s="73">
        <f>SUM(J$6:J300)</f>
        <v>1143888.8700000001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73.593999999999994</v>
      </c>
      <c r="V300" s="71">
        <f t="shared" si="62"/>
        <v>73.465999999999994</v>
      </c>
      <c r="W300" s="71">
        <f t="shared" si="63"/>
        <v>1143.8888700000002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73594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73466</v>
      </c>
      <c r="N301" s="73">
        <f>SUM(J$6:J301)</f>
        <v>1143888.8700000001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73.593999999999994</v>
      </c>
      <c r="V301" s="71">
        <f t="shared" si="62"/>
        <v>73.465999999999994</v>
      </c>
      <c r="W301" s="71">
        <f t="shared" si="63"/>
        <v>1143.8888700000002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73594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73466</v>
      </c>
      <c r="N302" s="73">
        <f>SUM(J$6:J302)</f>
        <v>1143888.8700000001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73.593999999999994</v>
      </c>
      <c r="V302" s="71">
        <f t="shared" si="62"/>
        <v>73.465999999999994</v>
      </c>
      <c r="W302" s="71">
        <f t="shared" si="63"/>
        <v>1143.8888700000002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73594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73466</v>
      </c>
      <c r="N303" s="73">
        <f>SUM(J$6:J303)</f>
        <v>1143888.8700000001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73.593999999999994</v>
      </c>
      <c r="V303" s="71">
        <f t="shared" si="62"/>
        <v>73.465999999999994</v>
      </c>
      <c r="W303" s="71">
        <f t="shared" si="63"/>
        <v>1143.8888700000002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73594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73466</v>
      </c>
      <c r="N304" s="73">
        <f>SUM(J$6:J304)</f>
        <v>1143888.8700000001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73.593999999999994</v>
      </c>
      <c r="V304" s="71">
        <f t="shared" si="62"/>
        <v>73.465999999999994</v>
      </c>
      <c r="W304" s="71">
        <f t="shared" si="63"/>
        <v>1143.8888700000002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73594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73466</v>
      </c>
      <c r="N305" s="73">
        <f>SUM(J$6:J305)</f>
        <v>1143888.8700000001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73.593999999999994</v>
      </c>
      <c r="V305" s="71">
        <f t="shared" si="62"/>
        <v>73.465999999999994</v>
      </c>
      <c r="W305" s="71">
        <f t="shared" si="63"/>
        <v>1143.8888700000002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73594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73466</v>
      </c>
      <c r="N306" s="73">
        <f>SUM(J$6:J306)</f>
        <v>1143888.8700000001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73.593999999999994</v>
      </c>
      <c r="V306" s="71">
        <f t="shared" si="62"/>
        <v>73.465999999999994</v>
      </c>
      <c r="W306" s="71">
        <f t="shared" si="63"/>
        <v>1143.8888700000002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73594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73466</v>
      </c>
      <c r="N307" s="73">
        <f>SUM(J$6:J307)</f>
        <v>1143888.8700000001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73.593999999999994</v>
      </c>
      <c r="V307" s="71">
        <f t="shared" si="62"/>
        <v>73.465999999999994</v>
      </c>
      <c r="W307" s="71">
        <f t="shared" si="63"/>
        <v>1143.8888700000002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73594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73466</v>
      </c>
      <c r="N308" s="73">
        <f>SUM(J$6:J308)</f>
        <v>1143888.8700000001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73.593999999999994</v>
      </c>
      <c r="V308" s="71">
        <f t="shared" si="62"/>
        <v>73.465999999999994</v>
      </c>
      <c r="W308" s="71">
        <f t="shared" si="63"/>
        <v>1143.8888700000002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73594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73466</v>
      </c>
      <c r="N309" s="73">
        <f>SUM(J$6:J309)</f>
        <v>1143888.8700000001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73.593999999999994</v>
      </c>
      <c r="V309" s="71">
        <f t="shared" si="62"/>
        <v>73.465999999999994</v>
      </c>
      <c r="W309" s="71">
        <f t="shared" si="63"/>
        <v>1143.8888700000002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73466</v>
      </c>
      <c r="N310" s="73">
        <f>SUM(J$6:J310)</f>
        <v>1143888.8700000001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73.465999999999994</v>
      </c>
      <c r="W310" s="71">
        <f t="shared" si="63"/>
        <v>1143.8888700000002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73466</v>
      </c>
      <c r="N311" s="73">
        <f>SUM(J$6:J311)</f>
        <v>1143888.8700000001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73.465999999999994</v>
      </c>
      <c r="W311" s="71">
        <f t="shared" si="63"/>
        <v>1143.8888700000002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73466</v>
      </c>
      <c r="N312" s="73">
        <f>SUM(J$6:J312)</f>
        <v>1143888.8700000001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73.465999999999994</v>
      </c>
      <c r="W312" s="71">
        <f t="shared" si="63"/>
        <v>1143.8888700000002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73466</v>
      </c>
      <c r="N313" s="73">
        <f>SUM(J$6:J313)</f>
        <v>1143888.8700000001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73.465999999999994</v>
      </c>
      <c r="W313" s="71">
        <f t="shared" si="63"/>
        <v>1143.8888700000002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73466</v>
      </c>
      <c r="N314" s="73">
        <f>SUM(J$6:J314)</f>
        <v>1143888.8700000001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73.465999999999994</v>
      </c>
      <c r="W314" s="71">
        <f t="shared" si="63"/>
        <v>1143.8888700000002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73466</v>
      </c>
      <c r="N315" s="73">
        <f>SUM(J$6:J315)</f>
        <v>1143888.8700000001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73.465999999999994</v>
      </c>
      <c r="W315" s="71">
        <f t="shared" si="63"/>
        <v>1143.8888700000002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73466</v>
      </c>
      <c r="N316" s="73">
        <f>SUM(J$6:J316)</f>
        <v>1143888.8700000001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73.465999999999994</v>
      </c>
      <c r="W316" s="71">
        <f t="shared" si="63"/>
        <v>1143.8888700000002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73466</v>
      </c>
      <c r="N317" s="73">
        <f>SUM(J$6:J317)</f>
        <v>1143888.8700000001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73.465999999999994</v>
      </c>
      <c r="W317" s="71">
        <f t="shared" si="63"/>
        <v>1143.8888700000002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73466</v>
      </c>
      <c r="N318" s="73">
        <f>SUM(J$6:J318)</f>
        <v>1143888.8700000001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73.465999999999994</v>
      </c>
      <c r="W318" s="71">
        <f t="shared" si="63"/>
        <v>1143.8888700000002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73466</v>
      </c>
      <c r="N319" s="73">
        <f>SUM(J$6:J319)</f>
        <v>1143888.8700000001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73.465999999999994</v>
      </c>
      <c r="W319" s="71">
        <f t="shared" si="63"/>
        <v>1143.8888700000002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73466</v>
      </c>
      <c r="N320" s="73">
        <f>SUM(J$6:J320)</f>
        <v>1143888.8700000001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73.465999999999994</v>
      </c>
      <c r="W320" s="71">
        <f t="shared" si="63"/>
        <v>1143.8888700000002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73466</v>
      </c>
      <c r="N321" s="73">
        <f>SUM(J$6:J321)</f>
        <v>1143888.8700000001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73.465999999999994</v>
      </c>
      <c r="W321" s="71">
        <f t="shared" si="63"/>
        <v>1143.8888700000002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73466</v>
      </c>
      <c r="N322" s="73">
        <f>SUM(J$6:J322)</f>
        <v>1143888.8700000001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73.465999999999994</v>
      </c>
      <c r="W322" s="71">
        <f t="shared" si="63"/>
        <v>1143.8888700000002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73466</v>
      </c>
      <c r="N323" s="73">
        <f>SUM(J$6:J323)</f>
        <v>1143888.8700000001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73.465999999999994</v>
      </c>
      <c r="W323" s="71">
        <f t="shared" si="63"/>
        <v>1143.8888700000002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73466</v>
      </c>
      <c r="N324" s="73">
        <f>SUM(J$6:J324)</f>
        <v>1143888.8700000001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73.465999999999994</v>
      </c>
      <c r="W324" s="71">
        <f t="shared" si="63"/>
        <v>1143.8888700000002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73466</v>
      </c>
      <c r="N325" s="73">
        <f>SUM(J$6:J325)</f>
        <v>1143888.8700000001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73.465999999999994</v>
      </c>
      <c r="W325" s="71">
        <f t="shared" si="63"/>
        <v>1143.8888700000002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73466</v>
      </c>
      <c r="N326" s="73">
        <f>SUM(J$6:J326)</f>
        <v>1143888.8700000001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73.465999999999994</v>
      </c>
      <c r="W326" s="71">
        <f t="shared" ref="W326:W371" si="76">N326/$R$3</f>
        <v>1143.8888700000002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73466</v>
      </c>
      <c r="N327" s="73">
        <f>SUM(J$6:J327)</f>
        <v>1143888.8700000001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73.465999999999994</v>
      </c>
      <c r="W327" s="71">
        <f t="shared" si="76"/>
        <v>1143.8888700000002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73466</v>
      </c>
      <c r="N328" s="73">
        <f>SUM(J$6:J328)</f>
        <v>1143888.8700000001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73.465999999999994</v>
      </c>
      <c r="W328" s="71">
        <f t="shared" si="76"/>
        <v>1143.8888700000002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73466</v>
      </c>
      <c r="N329" s="73">
        <f>SUM(J$6:J329)</f>
        <v>1143888.8700000001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73.465999999999994</v>
      </c>
      <c r="W329" s="71">
        <f t="shared" si="76"/>
        <v>1143.8888700000002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73466</v>
      </c>
      <c r="N330" s="73">
        <f>SUM(J$6:J330)</f>
        <v>1143888.8700000001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73.465999999999994</v>
      </c>
      <c r="W330" s="71">
        <f t="shared" si="76"/>
        <v>1143.8888700000002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73466</v>
      </c>
      <c r="N331" s="73">
        <f>SUM(J$6:J331)</f>
        <v>1143888.8700000001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73.465999999999994</v>
      </c>
      <c r="W331" s="71">
        <f t="shared" si="76"/>
        <v>1143.8888700000002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73466</v>
      </c>
      <c r="N332" s="73">
        <f>SUM(J$6:J332)</f>
        <v>1143888.8700000001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73.465999999999994</v>
      </c>
      <c r="W332" s="71">
        <f t="shared" si="76"/>
        <v>1143.8888700000002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73466</v>
      </c>
      <c r="N333" s="73">
        <f>SUM(J$6:J333)</f>
        <v>1143888.8700000001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73.465999999999994</v>
      </c>
      <c r="W333" s="71">
        <f t="shared" si="76"/>
        <v>1143.8888700000002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73466</v>
      </c>
      <c r="N334" s="73">
        <f>SUM(J$6:J334)</f>
        <v>1143888.8700000001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73.465999999999994</v>
      </c>
      <c r="W334" s="71">
        <f t="shared" si="76"/>
        <v>1143.8888700000002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73466</v>
      </c>
      <c r="N335" s="73">
        <f>SUM(J$6:J335)</f>
        <v>1143888.8700000001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73.465999999999994</v>
      </c>
      <c r="W335" s="71">
        <f t="shared" si="76"/>
        <v>1143.8888700000002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73466</v>
      </c>
      <c r="N336" s="73">
        <f>SUM(J$6:J336)</f>
        <v>1143888.8700000001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73.465999999999994</v>
      </c>
      <c r="W336" s="71">
        <f t="shared" si="76"/>
        <v>1143.8888700000002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73466</v>
      </c>
      <c r="N337" s="73">
        <f>SUM(J$6:J337)</f>
        <v>1143888.8700000001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73.465999999999994</v>
      </c>
      <c r="W337" s="71">
        <f t="shared" si="76"/>
        <v>1143.8888700000002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73466</v>
      </c>
      <c r="N338" s="73">
        <f>SUM(J$6:J338)</f>
        <v>1143888.8700000001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73.465999999999994</v>
      </c>
      <c r="W338" s="71">
        <f t="shared" si="76"/>
        <v>1143.8888700000002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73466</v>
      </c>
      <c r="N339" s="73">
        <f>SUM(J$6:J339)</f>
        <v>1143888.8700000001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73.465999999999994</v>
      </c>
      <c r="W339" s="71">
        <f t="shared" si="76"/>
        <v>1143.8888700000002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73466</v>
      </c>
      <c r="N340" s="73">
        <f>SUM(J$6:J340)</f>
        <v>1143888.8700000001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73.465999999999994</v>
      </c>
      <c r="W340" s="71">
        <f t="shared" si="76"/>
        <v>1143.8888700000002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73466</v>
      </c>
      <c r="N341" s="73">
        <f>SUM(J$6:J341)</f>
        <v>1143888.8700000001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73.465999999999994</v>
      </c>
      <c r="W341" s="71">
        <f t="shared" si="76"/>
        <v>1143.8888700000002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73466</v>
      </c>
      <c r="N342" s="73">
        <f>SUM(J$6:J342)</f>
        <v>1143888.8700000001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73.465999999999994</v>
      </c>
      <c r="W342" s="71">
        <f t="shared" si="76"/>
        <v>1143.8888700000002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73466</v>
      </c>
      <c r="N343" s="73">
        <f>SUM(J$6:J343)</f>
        <v>1143888.8700000001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73.465999999999994</v>
      </c>
      <c r="W343" s="71">
        <f t="shared" si="76"/>
        <v>1143.8888700000002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73466</v>
      </c>
      <c r="N344" s="73">
        <f>SUM(J$6:J344)</f>
        <v>1143888.8700000001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73.465999999999994</v>
      </c>
      <c r="W344" s="71">
        <f t="shared" si="76"/>
        <v>1143.8888700000002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73466</v>
      </c>
      <c r="N345" s="73">
        <f>SUM(J$6:J345)</f>
        <v>1143888.8700000001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73.465999999999994</v>
      </c>
      <c r="W345" s="71">
        <f t="shared" si="76"/>
        <v>1143.8888700000002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73466</v>
      </c>
      <c r="N346" s="73">
        <f>SUM(J$6:J346)</f>
        <v>1143888.8700000001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73.465999999999994</v>
      </c>
      <c r="W346" s="71">
        <f t="shared" si="76"/>
        <v>1143.8888700000002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73466</v>
      </c>
      <c r="N347" s="73">
        <f>SUM(J$6:J347)</f>
        <v>1143888.8700000001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73.465999999999994</v>
      </c>
      <c r="W347" s="71">
        <f t="shared" si="76"/>
        <v>1143.8888700000002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73466</v>
      </c>
      <c r="N348" s="73">
        <f>SUM(J$6:J348)</f>
        <v>1143888.8700000001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73.465999999999994</v>
      </c>
      <c r="W348" s="71">
        <f t="shared" si="76"/>
        <v>1143.8888700000002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73466</v>
      </c>
      <c r="N349" s="73">
        <f>SUM(J$6:J349)</f>
        <v>1143888.8700000001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73.465999999999994</v>
      </c>
      <c r="W349" s="71">
        <f t="shared" si="76"/>
        <v>1143.8888700000002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73466</v>
      </c>
      <c r="N350" s="73">
        <f>SUM(J$6:J350)</f>
        <v>1143888.8700000001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73.465999999999994</v>
      </c>
      <c r="W350" s="71">
        <f t="shared" si="76"/>
        <v>1143.8888700000002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73466</v>
      </c>
      <c r="N351" s="73">
        <f>SUM(J$6:J351)</f>
        <v>1143888.8700000001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73.465999999999994</v>
      </c>
      <c r="W351" s="71">
        <f t="shared" si="76"/>
        <v>1143.8888700000002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73466</v>
      </c>
      <c r="N352" s="73">
        <f>SUM(J$6:J352)</f>
        <v>1143888.8700000001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73.465999999999994</v>
      </c>
      <c r="W352" s="71">
        <f t="shared" si="76"/>
        <v>1143.8888700000002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73466</v>
      </c>
      <c r="N353" s="73">
        <f>SUM(J$6:J353)</f>
        <v>1143888.8700000001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73.465999999999994</v>
      </c>
      <c r="W353" s="71">
        <f t="shared" si="76"/>
        <v>1143.8888700000002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73466</v>
      </c>
      <c r="N354" s="73">
        <f>SUM(J$6:J354)</f>
        <v>1143888.8700000001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73.465999999999994</v>
      </c>
      <c r="W354" s="71">
        <f t="shared" si="76"/>
        <v>1143.8888700000002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73466</v>
      </c>
      <c r="N355" s="73">
        <f>SUM(J$6:J355)</f>
        <v>1143888.8700000001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73.465999999999994</v>
      </c>
      <c r="W355" s="71">
        <f t="shared" si="76"/>
        <v>1143.8888700000002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73466</v>
      </c>
      <c r="N356" s="73">
        <f>SUM(J$6:J356)</f>
        <v>1143888.8700000001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73.465999999999994</v>
      </c>
      <c r="W356" s="71">
        <f t="shared" si="76"/>
        <v>1143.8888700000002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73466</v>
      </c>
      <c r="N357" s="73">
        <f>SUM(J$6:J357)</f>
        <v>1143888.8700000001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73.465999999999994</v>
      </c>
      <c r="W357" s="71">
        <f t="shared" si="76"/>
        <v>1143.8888700000002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73466</v>
      </c>
      <c r="N358" s="73">
        <f>SUM(J$6:J358)</f>
        <v>1143888.8700000001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73.465999999999994</v>
      </c>
      <c r="W358" s="71">
        <f t="shared" si="76"/>
        <v>1143.8888700000002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73466</v>
      </c>
      <c r="N359" s="73">
        <f>SUM(J$6:J359)</f>
        <v>1143888.8700000001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73.465999999999994</v>
      </c>
      <c r="W359" s="71">
        <f t="shared" si="76"/>
        <v>1143.8888700000002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73466</v>
      </c>
      <c r="N360" s="73">
        <f>SUM(J$6:J360)</f>
        <v>1143888.8700000001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73.465999999999994</v>
      </c>
      <c r="W360" s="71">
        <f t="shared" si="76"/>
        <v>1143.8888700000002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73466</v>
      </c>
      <c r="N361" s="73">
        <f>SUM(J$6:J361)</f>
        <v>1143888.8700000001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73.465999999999994</v>
      </c>
      <c r="W361" s="71">
        <f t="shared" si="76"/>
        <v>1143.8888700000002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73466</v>
      </c>
      <c r="N362" s="73">
        <f>SUM(J$6:J362)</f>
        <v>1143888.8700000001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73.465999999999994</v>
      </c>
      <c r="W362" s="71">
        <f t="shared" si="76"/>
        <v>1143.8888700000002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73466</v>
      </c>
      <c r="N363" s="73">
        <f>SUM(J$6:J363)</f>
        <v>1143888.8700000001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73.465999999999994</v>
      </c>
      <c r="W363" s="71">
        <f t="shared" si="76"/>
        <v>1143.8888700000002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73466</v>
      </c>
      <c r="N364" s="73">
        <f>SUM(J$6:J364)</f>
        <v>1143888.8700000001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73.465999999999994</v>
      </c>
      <c r="W364" s="71">
        <f t="shared" si="76"/>
        <v>1143.8888700000002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73466</v>
      </c>
      <c r="N365" s="73">
        <f>SUM(J$6:J365)</f>
        <v>1143888.8700000001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73.465999999999994</v>
      </c>
      <c r="W365" s="71">
        <f t="shared" si="76"/>
        <v>1143.8888700000002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73466</v>
      </c>
      <c r="N366" s="73">
        <f>SUM(J$6:J366)</f>
        <v>1143888.8700000001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73.465999999999994</v>
      </c>
      <c r="W366" s="71">
        <f t="shared" si="76"/>
        <v>1143.8888700000002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73466</v>
      </c>
      <c r="N367" s="73">
        <f>SUM(J$6:J367)</f>
        <v>1143888.8700000001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73.465999999999994</v>
      </c>
      <c r="W367" s="71">
        <f t="shared" si="76"/>
        <v>1143.8888700000002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73466</v>
      </c>
      <c r="N368" s="73">
        <f>SUM(J$6:J368)</f>
        <v>1143888.8700000001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73.465999999999994</v>
      </c>
      <c r="W368" s="71">
        <f t="shared" si="76"/>
        <v>1143.8888700000002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73466</v>
      </c>
      <c r="N369" s="73">
        <f>SUM(J$6:J369)</f>
        <v>1143888.8700000001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73.465999999999994</v>
      </c>
      <c r="W369" s="71">
        <f t="shared" si="76"/>
        <v>1143.8888700000002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73466</v>
      </c>
      <c r="N370" s="73">
        <f>SUM(J$6:J370)</f>
        <v>1143888.8700000001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73.465999999999994</v>
      </c>
      <c r="W370" s="71">
        <f t="shared" si="76"/>
        <v>1143.8888700000002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73466</v>
      </c>
      <c r="N371" s="73">
        <f>SUM(J$6:J371)</f>
        <v>1143888.8700000001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73.465999999999994</v>
      </c>
      <c r="W371" s="71">
        <f t="shared" si="76"/>
        <v>1143.8888700000002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1381</v>
      </c>
      <c r="P3" s="73">
        <v>1000000</v>
      </c>
      <c r="Q3" s="73"/>
      <c r="R3" s="73">
        <v>1000</v>
      </c>
      <c r="S3" s="62"/>
      <c r="T3" s="82">
        <f>SUM(T6:T371)</f>
        <v>1.380999999999998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-1825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490</v>
      </c>
      <c r="N300" s="73">
        <f>SUM(J$6:J300)</f>
        <v>-213264.05000000005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-1.825</v>
      </c>
      <c r="V300" s="71">
        <f t="shared" si="62"/>
        <v>0.49</v>
      </c>
      <c r="W300" s="71">
        <f t="shared" si="63"/>
        <v>-213.26405000000005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-1825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490</v>
      </c>
      <c r="N301" s="73">
        <f>SUM(J$6:J301)</f>
        <v>-213264.05000000005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-1.825</v>
      </c>
      <c r="V301" s="71">
        <f t="shared" si="62"/>
        <v>0.49</v>
      </c>
      <c r="W301" s="71">
        <f t="shared" si="63"/>
        <v>-213.26405000000005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-1825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490</v>
      </c>
      <c r="N302" s="73">
        <f>SUM(J$6:J302)</f>
        <v>-213264.05000000005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-1.825</v>
      </c>
      <c r="V302" s="71">
        <f t="shared" si="62"/>
        <v>0.49</v>
      </c>
      <c r="W302" s="71">
        <f t="shared" si="63"/>
        <v>-213.26405000000005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-1825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490</v>
      </c>
      <c r="N303" s="73">
        <f>SUM(J$6:J303)</f>
        <v>-213264.05000000005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-1.825</v>
      </c>
      <c r="V303" s="71">
        <f t="shared" si="62"/>
        <v>0.49</v>
      </c>
      <c r="W303" s="71">
        <f t="shared" si="63"/>
        <v>-213.26405000000005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-1825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490</v>
      </c>
      <c r="N304" s="73">
        <f>SUM(J$6:J304)</f>
        <v>-213264.05000000005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-1.825</v>
      </c>
      <c r="V304" s="71">
        <f t="shared" si="62"/>
        <v>0.49</v>
      </c>
      <c r="W304" s="71">
        <f t="shared" si="63"/>
        <v>-213.26405000000005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-1825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490</v>
      </c>
      <c r="N305" s="73">
        <f>SUM(J$6:J305)</f>
        <v>-213264.05000000005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-1.825</v>
      </c>
      <c r="V305" s="71">
        <f t="shared" si="62"/>
        <v>0.49</v>
      </c>
      <c r="W305" s="71">
        <f t="shared" si="63"/>
        <v>-213.26405000000005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-1825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490</v>
      </c>
      <c r="N306" s="73">
        <f>SUM(J$6:J306)</f>
        <v>-213264.05000000005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-1.825</v>
      </c>
      <c r="V306" s="71">
        <f t="shared" si="62"/>
        <v>0.49</v>
      </c>
      <c r="W306" s="71">
        <f t="shared" si="63"/>
        <v>-213.26405000000005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-1825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490</v>
      </c>
      <c r="N307" s="73">
        <f>SUM(J$6:J307)</f>
        <v>-213264.05000000005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-1.825</v>
      </c>
      <c r="V307" s="71">
        <f t="shared" si="62"/>
        <v>0.49</v>
      </c>
      <c r="W307" s="71">
        <f t="shared" si="63"/>
        <v>-213.26405000000005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-1825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490</v>
      </c>
      <c r="N308" s="73">
        <f>SUM(J$6:J308)</f>
        <v>-213264.05000000005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-1.825</v>
      </c>
      <c r="V308" s="71">
        <f t="shared" si="62"/>
        <v>0.49</v>
      </c>
      <c r="W308" s="71">
        <f t="shared" si="63"/>
        <v>-213.26405000000005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-1825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490</v>
      </c>
      <c r="N309" s="73">
        <f>SUM(J$6:J309)</f>
        <v>-213264.05000000005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-1.825</v>
      </c>
      <c r="V309" s="71">
        <f t="shared" si="62"/>
        <v>0.49</v>
      </c>
      <c r="W309" s="71">
        <f t="shared" si="63"/>
        <v>-213.26405000000005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490</v>
      </c>
      <c r="N310" s="73">
        <f>SUM(J$6:J310)</f>
        <v>-213264.05000000005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0.49</v>
      </c>
      <c r="W310" s="71">
        <f t="shared" si="63"/>
        <v>-213.26405000000005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490</v>
      </c>
      <c r="N311" s="73">
        <f>SUM(J$6:J311)</f>
        <v>-213264.05000000005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0.49</v>
      </c>
      <c r="W311" s="71">
        <f t="shared" si="63"/>
        <v>-213.26405000000005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490</v>
      </c>
      <c r="N312" s="73">
        <f>SUM(J$6:J312)</f>
        <v>-213264.05000000005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0.49</v>
      </c>
      <c r="W312" s="71">
        <f t="shared" si="63"/>
        <v>-213.26405000000005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490</v>
      </c>
      <c r="N313" s="73">
        <f>SUM(J$6:J313)</f>
        <v>-213264.05000000005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0.49</v>
      </c>
      <c r="W313" s="71">
        <f t="shared" si="63"/>
        <v>-213.26405000000005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490</v>
      </c>
      <c r="N314" s="73">
        <f>SUM(J$6:J314)</f>
        <v>-213264.05000000005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0.49</v>
      </c>
      <c r="W314" s="71">
        <f t="shared" si="63"/>
        <v>-213.26405000000005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490</v>
      </c>
      <c r="N315" s="73">
        <f>SUM(J$6:J315)</f>
        <v>-213264.05000000005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0.49</v>
      </c>
      <c r="W315" s="71">
        <f t="shared" si="63"/>
        <v>-213.26405000000005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490</v>
      </c>
      <c r="N316" s="73">
        <f>SUM(J$6:J316)</f>
        <v>-213264.05000000005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0.49</v>
      </c>
      <c r="W316" s="71">
        <f t="shared" si="63"/>
        <v>-213.26405000000005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490</v>
      </c>
      <c r="N317" s="73">
        <f>SUM(J$6:J317)</f>
        <v>-213264.05000000005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0.49</v>
      </c>
      <c r="W317" s="71">
        <f t="shared" si="63"/>
        <v>-213.26405000000005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490</v>
      </c>
      <c r="N318" s="73">
        <f>SUM(J$6:J318)</f>
        <v>-213264.05000000005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0.49</v>
      </c>
      <c r="W318" s="71">
        <f t="shared" si="63"/>
        <v>-213.26405000000005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490</v>
      </c>
      <c r="N319" s="73">
        <f>SUM(J$6:J319)</f>
        <v>-213264.05000000005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0.49</v>
      </c>
      <c r="W319" s="71">
        <f t="shared" si="63"/>
        <v>-213.26405000000005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490</v>
      </c>
      <c r="N320" s="73">
        <f>SUM(J$6:J320)</f>
        <v>-213264.05000000005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0.49</v>
      </c>
      <c r="W320" s="71">
        <f t="shared" si="63"/>
        <v>-213.26405000000005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490</v>
      </c>
      <c r="N321" s="73">
        <f>SUM(J$6:J321)</f>
        <v>-213264.05000000005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0.49</v>
      </c>
      <c r="W321" s="71">
        <f t="shared" si="63"/>
        <v>-213.26405000000005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490</v>
      </c>
      <c r="N322" s="73">
        <f>SUM(J$6:J322)</f>
        <v>-213264.05000000005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0.49</v>
      </c>
      <c r="W322" s="71">
        <f t="shared" si="63"/>
        <v>-213.26405000000005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490</v>
      </c>
      <c r="N323" s="73">
        <f>SUM(J$6:J323)</f>
        <v>-213264.05000000005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0.49</v>
      </c>
      <c r="W323" s="71">
        <f t="shared" si="63"/>
        <v>-213.26405000000005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490</v>
      </c>
      <c r="N324" s="73">
        <f>SUM(J$6:J324)</f>
        <v>-213264.05000000005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0.49</v>
      </c>
      <c r="W324" s="71">
        <f t="shared" si="63"/>
        <v>-213.26405000000005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490</v>
      </c>
      <c r="N325" s="73">
        <f>SUM(J$6:J325)</f>
        <v>-213264.05000000005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0.49</v>
      </c>
      <c r="W325" s="71">
        <f t="shared" si="63"/>
        <v>-213.26405000000005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490</v>
      </c>
      <c r="N326" s="73">
        <f>SUM(J$6:J326)</f>
        <v>-213264.05000000005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0.49</v>
      </c>
      <c r="W326" s="71">
        <f t="shared" ref="W326:W371" si="76">N326/$R$3</f>
        <v>-213.26405000000005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490</v>
      </c>
      <c r="N327" s="73">
        <f>SUM(J$6:J327)</f>
        <v>-213264.05000000005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0.49</v>
      </c>
      <c r="W327" s="71">
        <f t="shared" si="76"/>
        <v>-213.26405000000005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490</v>
      </c>
      <c r="N328" s="73">
        <f>SUM(J$6:J328)</f>
        <v>-213264.05000000005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0.49</v>
      </c>
      <c r="W328" s="71">
        <f t="shared" si="76"/>
        <v>-213.26405000000005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490</v>
      </c>
      <c r="N329" s="73">
        <f>SUM(J$6:J329)</f>
        <v>-213264.05000000005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0.49</v>
      </c>
      <c r="W329" s="71">
        <f t="shared" si="76"/>
        <v>-213.26405000000005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490</v>
      </c>
      <c r="N330" s="73">
        <f>SUM(J$6:J330)</f>
        <v>-213264.05000000005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0.49</v>
      </c>
      <c r="W330" s="71">
        <f t="shared" si="76"/>
        <v>-213.26405000000005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490</v>
      </c>
      <c r="N331" s="73">
        <f>SUM(J$6:J331)</f>
        <v>-213264.05000000005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0.49</v>
      </c>
      <c r="W331" s="71">
        <f t="shared" si="76"/>
        <v>-213.26405000000005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490</v>
      </c>
      <c r="N332" s="73">
        <f>SUM(J$6:J332)</f>
        <v>-213264.05000000005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0.49</v>
      </c>
      <c r="W332" s="71">
        <f t="shared" si="76"/>
        <v>-213.26405000000005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490</v>
      </c>
      <c r="N333" s="73">
        <f>SUM(J$6:J333)</f>
        <v>-213264.05000000005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0.49</v>
      </c>
      <c r="W333" s="71">
        <f t="shared" si="76"/>
        <v>-213.26405000000005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490</v>
      </c>
      <c r="N334" s="73">
        <f>SUM(J$6:J334)</f>
        <v>-213264.05000000005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0.49</v>
      </c>
      <c r="W334" s="71">
        <f t="shared" si="76"/>
        <v>-213.26405000000005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490</v>
      </c>
      <c r="N335" s="73">
        <f>SUM(J$6:J335)</f>
        <v>-213264.05000000005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0.49</v>
      </c>
      <c r="W335" s="71">
        <f t="shared" si="76"/>
        <v>-213.26405000000005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490</v>
      </c>
      <c r="N336" s="73">
        <f>SUM(J$6:J336)</f>
        <v>-213264.05000000005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0.49</v>
      </c>
      <c r="W336" s="71">
        <f t="shared" si="76"/>
        <v>-213.26405000000005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490</v>
      </c>
      <c r="N337" s="73">
        <f>SUM(J$6:J337)</f>
        <v>-213264.05000000005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0.49</v>
      </c>
      <c r="W337" s="71">
        <f t="shared" si="76"/>
        <v>-213.26405000000005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490</v>
      </c>
      <c r="N338" s="73">
        <f>SUM(J$6:J338)</f>
        <v>-213264.05000000005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0.49</v>
      </c>
      <c r="W338" s="71">
        <f t="shared" si="76"/>
        <v>-213.26405000000005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490</v>
      </c>
      <c r="N339" s="73">
        <f>SUM(J$6:J339)</f>
        <v>-213264.05000000005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0.49</v>
      </c>
      <c r="W339" s="71">
        <f t="shared" si="76"/>
        <v>-213.26405000000005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490</v>
      </c>
      <c r="N340" s="73">
        <f>SUM(J$6:J340)</f>
        <v>-213264.05000000005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0.49</v>
      </c>
      <c r="W340" s="71">
        <f t="shared" si="76"/>
        <v>-213.26405000000005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490</v>
      </c>
      <c r="N341" s="73">
        <f>SUM(J$6:J341)</f>
        <v>-213264.05000000005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0.49</v>
      </c>
      <c r="W341" s="71">
        <f t="shared" si="76"/>
        <v>-213.26405000000005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490</v>
      </c>
      <c r="N342" s="73">
        <f>SUM(J$6:J342)</f>
        <v>-213264.05000000005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0.49</v>
      </c>
      <c r="W342" s="71">
        <f t="shared" si="76"/>
        <v>-213.26405000000005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490</v>
      </c>
      <c r="N343" s="73">
        <f>SUM(J$6:J343)</f>
        <v>-213264.05000000005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0.49</v>
      </c>
      <c r="W343" s="71">
        <f t="shared" si="76"/>
        <v>-213.26405000000005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490</v>
      </c>
      <c r="N344" s="73">
        <f>SUM(J$6:J344)</f>
        <v>-213264.05000000005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0.49</v>
      </c>
      <c r="W344" s="71">
        <f t="shared" si="76"/>
        <v>-213.26405000000005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490</v>
      </c>
      <c r="N345" s="73">
        <f>SUM(J$6:J345)</f>
        <v>-213264.05000000005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0.49</v>
      </c>
      <c r="W345" s="71">
        <f t="shared" si="76"/>
        <v>-213.26405000000005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490</v>
      </c>
      <c r="N346" s="73">
        <f>SUM(J$6:J346)</f>
        <v>-213264.05000000005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0.49</v>
      </c>
      <c r="W346" s="71">
        <f t="shared" si="76"/>
        <v>-213.26405000000005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490</v>
      </c>
      <c r="N347" s="73">
        <f>SUM(J$6:J347)</f>
        <v>-213264.05000000005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0.49</v>
      </c>
      <c r="W347" s="71">
        <f t="shared" si="76"/>
        <v>-213.26405000000005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490</v>
      </c>
      <c r="N348" s="73">
        <f>SUM(J$6:J348)</f>
        <v>-213264.05000000005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0.49</v>
      </c>
      <c r="W348" s="71">
        <f t="shared" si="76"/>
        <v>-213.26405000000005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490</v>
      </c>
      <c r="N349" s="73">
        <f>SUM(J$6:J349)</f>
        <v>-213264.05000000005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0.49</v>
      </c>
      <c r="W349" s="71">
        <f t="shared" si="76"/>
        <v>-213.26405000000005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490</v>
      </c>
      <c r="N350" s="73">
        <f>SUM(J$6:J350)</f>
        <v>-213264.05000000005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0.49</v>
      </c>
      <c r="W350" s="71">
        <f t="shared" si="76"/>
        <v>-213.26405000000005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490</v>
      </c>
      <c r="N351" s="73">
        <f>SUM(J$6:J351)</f>
        <v>-213264.05000000005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0.49</v>
      </c>
      <c r="W351" s="71">
        <f t="shared" si="76"/>
        <v>-213.26405000000005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490</v>
      </c>
      <c r="N352" s="73">
        <f>SUM(J$6:J352)</f>
        <v>-213264.05000000005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0.49</v>
      </c>
      <c r="W352" s="71">
        <f t="shared" si="76"/>
        <v>-213.26405000000005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490</v>
      </c>
      <c r="N353" s="73">
        <f>SUM(J$6:J353)</f>
        <v>-213264.05000000005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0.49</v>
      </c>
      <c r="W353" s="71">
        <f t="shared" si="76"/>
        <v>-213.26405000000005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490</v>
      </c>
      <c r="N354" s="73">
        <f>SUM(J$6:J354)</f>
        <v>-213264.05000000005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0.49</v>
      </c>
      <c r="W354" s="71">
        <f t="shared" si="76"/>
        <v>-213.26405000000005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490</v>
      </c>
      <c r="N355" s="73">
        <f>SUM(J$6:J355)</f>
        <v>-213264.05000000005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0.49</v>
      </c>
      <c r="W355" s="71">
        <f t="shared" si="76"/>
        <v>-213.26405000000005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490</v>
      </c>
      <c r="N356" s="73">
        <f>SUM(J$6:J356)</f>
        <v>-213264.05000000005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0.49</v>
      </c>
      <c r="W356" s="71">
        <f t="shared" si="76"/>
        <v>-213.26405000000005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490</v>
      </c>
      <c r="N357" s="73">
        <f>SUM(J$6:J357)</f>
        <v>-213264.05000000005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0.49</v>
      </c>
      <c r="W357" s="71">
        <f t="shared" si="76"/>
        <v>-213.26405000000005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490</v>
      </c>
      <c r="N358" s="73">
        <f>SUM(J$6:J358)</f>
        <v>-213264.05000000005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0.49</v>
      </c>
      <c r="W358" s="71">
        <f t="shared" si="76"/>
        <v>-213.26405000000005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490</v>
      </c>
      <c r="N359" s="73">
        <f>SUM(J$6:J359)</f>
        <v>-213264.05000000005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0.49</v>
      </c>
      <c r="W359" s="71">
        <f t="shared" si="76"/>
        <v>-213.26405000000005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490</v>
      </c>
      <c r="N360" s="73">
        <f>SUM(J$6:J360)</f>
        <v>-213264.05000000005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0.49</v>
      </c>
      <c r="W360" s="71">
        <f t="shared" si="76"/>
        <v>-213.26405000000005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490</v>
      </c>
      <c r="N361" s="73">
        <f>SUM(J$6:J361)</f>
        <v>-213264.05000000005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0.49</v>
      </c>
      <c r="W361" s="71">
        <f t="shared" si="76"/>
        <v>-213.26405000000005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490</v>
      </c>
      <c r="N362" s="73">
        <f>SUM(J$6:J362)</f>
        <v>-213264.05000000005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0.49</v>
      </c>
      <c r="W362" s="71">
        <f t="shared" si="76"/>
        <v>-213.26405000000005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490</v>
      </c>
      <c r="N363" s="73">
        <f>SUM(J$6:J363)</f>
        <v>-213264.05000000005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0.49</v>
      </c>
      <c r="W363" s="71">
        <f t="shared" si="76"/>
        <v>-213.26405000000005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490</v>
      </c>
      <c r="N364" s="73">
        <f>SUM(J$6:J364)</f>
        <v>-213264.05000000005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0.49</v>
      </c>
      <c r="W364" s="71">
        <f t="shared" si="76"/>
        <v>-213.26405000000005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490</v>
      </c>
      <c r="N365" s="73">
        <f>SUM(J$6:J365)</f>
        <v>-213264.05000000005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0.49</v>
      </c>
      <c r="W365" s="71">
        <f t="shared" si="76"/>
        <v>-213.26405000000005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490</v>
      </c>
      <c r="N366" s="73">
        <f>SUM(J$6:J366)</f>
        <v>-213264.05000000005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0.49</v>
      </c>
      <c r="W366" s="71">
        <f t="shared" si="76"/>
        <v>-213.26405000000005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490</v>
      </c>
      <c r="N367" s="73">
        <f>SUM(J$6:J367)</f>
        <v>-213264.05000000005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0.49</v>
      </c>
      <c r="W367" s="71">
        <f t="shared" si="76"/>
        <v>-213.26405000000005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490</v>
      </c>
      <c r="N368" s="73">
        <f>SUM(J$6:J368)</f>
        <v>-213264.05000000005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0.49</v>
      </c>
      <c r="W368" s="71">
        <f t="shared" si="76"/>
        <v>-213.26405000000005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490</v>
      </c>
      <c r="N369" s="73">
        <f>SUM(J$6:J369)</f>
        <v>-213264.05000000005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0.49</v>
      </c>
      <c r="W369" s="71">
        <f t="shared" si="76"/>
        <v>-213.26405000000005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490</v>
      </c>
      <c r="N370" s="73">
        <f>SUM(J$6:J370)</f>
        <v>-213264.05000000005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0.49</v>
      </c>
      <c r="W370" s="71">
        <f t="shared" si="76"/>
        <v>-213.26405000000005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490</v>
      </c>
      <c r="N371" s="73">
        <f>SUM(J$6:J371)</f>
        <v>-213264.05000000005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0.49</v>
      </c>
      <c r="W371" s="71">
        <f t="shared" si="76"/>
        <v>-213.26405000000005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I3" s="110"/>
      <c r="K3" s="75">
        <f>Summary!B8</f>
        <v>37183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63109.479999999749</v>
      </c>
      <c r="P3" s="73">
        <v>1000000</v>
      </c>
      <c r="Q3" s="73"/>
      <c r="R3" s="73">
        <v>1000</v>
      </c>
      <c r="S3" s="62"/>
      <c r="T3" s="82">
        <f>SUM(T6:T371)</f>
        <v>63.109479999999749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-872811.23349698971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-889311.68405680847</v>
      </c>
      <c r="N300" s="73">
        <f>SUM(J$6:J300)</f>
        <v>21782232.598972823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-872.81123349698976</v>
      </c>
      <c r="V300" s="71">
        <f t="shared" si="62"/>
        <v>-889.31168405680842</v>
      </c>
      <c r="W300" s="71">
        <f t="shared" si="63"/>
        <v>21782.232598972823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-872811.23349698971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-889311.68405680847</v>
      </c>
      <c r="N301" s="73">
        <f>SUM(J$6:J301)</f>
        <v>21782232.598972823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-872.81123349698976</v>
      </c>
      <c r="V301" s="71">
        <f t="shared" si="62"/>
        <v>-889.31168405680842</v>
      </c>
      <c r="W301" s="71">
        <f t="shared" si="63"/>
        <v>21782.232598972823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-872811.23349698971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-889311.68405680847</v>
      </c>
      <c r="N302" s="73">
        <f>SUM(J$6:J302)</f>
        <v>21782232.598972823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-872.81123349698976</v>
      </c>
      <c r="V302" s="71">
        <f t="shared" si="62"/>
        <v>-889.31168405680842</v>
      </c>
      <c r="W302" s="71">
        <f t="shared" si="63"/>
        <v>21782.232598972823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-872811.23349698971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-889311.68405680847</v>
      </c>
      <c r="N303" s="73">
        <f>SUM(J$6:J303)</f>
        <v>21782232.598972823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-872.81123349698976</v>
      </c>
      <c r="V303" s="71">
        <f t="shared" si="62"/>
        <v>-889.31168405680842</v>
      </c>
      <c r="W303" s="71">
        <f t="shared" si="63"/>
        <v>21782.232598972823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-872811.23349698971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-889311.68405680847</v>
      </c>
      <c r="N304" s="73">
        <f>SUM(J$6:J304)</f>
        <v>21782232.598972823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-872.81123349698976</v>
      </c>
      <c r="V304" s="71">
        <f t="shared" si="62"/>
        <v>-889.31168405680842</v>
      </c>
      <c r="W304" s="71">
        <f t="shared" si="63"/>
        <v>21782.232598972823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-872811.23349698971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-889311.68405680847</v>
      </c>
      <c r="N305" s="73">
        <f>SUM(J$6:J305)</f>
        <v>21782232.598972823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-872.81123349698976</v>
      </c>
      <c r="V305" s="71">
        <f t="shared" si="62"/>
        <v>-889.31168405680842</v>
      </c>
      <c r="W305" s="71">
        <f t="shared" si="63"/>
        <v>21782.232598972823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-872811.23349698971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-889311.68405680847</v>
      </c>
      <c r="N306" s="73">
        <f>SUM(J$6:J306)</f>
        <v>21782232.598972823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-872.81123349698976</v>
      </c>
      <c r="V306" s="71">
        <f t="shared" si="62"/>
        <v>-889.31168405680842</v>
      </c>
      <c r="W306" s="71">
        <f t="shared" si="63"/>
        <v>21782.232598972823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-872811.23349698971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-889311.68405680847</v>
      </c>
      <c r="N307" s="73">
        <f>SUM(J$6:J307)</f>
        <v>21782232.598972823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-872.81123349698976</v>
      </c>
      <c r="V307" s="71">
        <f t="shared" si="62"/>
        <v>-889.31168405680842</v>
      </c>
      <c r="W307" s="71">
        <f t="shared" si="63"/>
        <v>21782.232598972823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-872811.23349698971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-889311.68405680847</v>
      </c>
      <c r="N308" s="73">
        <f>SUM(J$6:J308)</f>
        <v>21782232.598972823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-872.81123349698976</v>
      </c>
      <c r="V308" s="71">
        <f t="shared" si="62"/>
        <v>-889.31168405680842</v>
      </c>
      <c r="W308" s="71">
        <f t="shared" si="63"/>
        <v>21782.232598972823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-872811.23349698971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-889311.68405680847</v>
      </c>
      <c r="N309" s="73">
        <f>SUM(J$6:J309)</f>
        <v>21782232.598972823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-872.81123349698976</v>
      </c>
      <c r="V309" s="71">
        <f t="shared" si="62"/>
        <v>-889.31168405680842</v>
      </c>
      <c r="W309" s="71">
        <f t="shared" si="63"/>
        <v>21782.232598972823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-889311.68405680847</v>
      </c>
      <c r="N310" s="73">
        <f>SUM(J$6:J310)</f>
        <v>21782232.598972823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-889.31168405680842</v>
      </c>
      <c r="W310" s="71">
        <f t="shared" si="63"/>
        <v>21782.232598972823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-889311.68405680847</v>
      </c>
      <c r="N311" s="73">
        <f>SUM(J$6:J311)</f>
        <v>21782232.598972823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-889.31168405680842</v>
      </c>
      <c r="W311" s="71">
        <f t="shared" si="63"/>
        <v>21782.232598972823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-889311.68405680847</v>
      </c>
      <c r="N312" s="73">
        <f>SUM(J$6:J312)</f>
        <v>21782232.598972823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-889.31168405680842</v>
      </c>
      <c r="W312" s="71">
        <f t="shared" si="63"/>
        <v>21782.232598972823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-889311.68405680847</v>
      </c>
      <c r="N313" s="73">
        <f>SUM(J$6:J313)</f>
        <v>21782232.598972823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-889.31168405680842</v>
      </c>
      <c r="W313" s="71">
        <f t="shared" si="63"/>
        <v>21782.232598972823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-889311.68405680847</v>
      </c>
      <c r="N314" s="73">
        <f>SUM(J$6:J314)</f>
        <v>21782232.598972823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-889.31168405680842</v>
      </c>
      <c r="W314" s="71">
        <f t="shared" si="63"/>
        <v>21782.232598972823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-889311.68405680847</v>
      </c>
      <c r="N315" s="73">
        <f>SUM(J$6:J315)</f>
        <v>21782232.598972823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-889.31168405680842</v>
      </c>
      <c r="W315" s="71">
        <f t="shared" si="63"/>
        <v>21782.232598972823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-889311.68405680847</v>
      </c>
      <c r="N316" s="73">
        <f>SUM(J$6:J316)</f>
        <v>21782232.598972823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-889.31168405680842</v>
      </c>
      <c r="W316" s="71">
        <f t="shared" si="63"/>
        <v>21782.232598972823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-889311.68405680847</v>
      </c>
      <c r="N317" s="73">
        <f>SUM(J$6:J317)</f>
        <v>21782232.598972823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-889.31168405680842</v>
      </c>
      <c r="W317" s="71">
        <f t="shared" si="63"/>
        <v>21782.232598972823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-889311.68405680847</v>
      </c>
      <c r="N318" s="73">
        <f>SUM(J$6:J318)</f>
        <v>21782232.598972823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-889.31168405680842</v>
      </c>
      <c r="W318" s="71">
        <f t="shared" si="63"/>
        <v>21782.232598972823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-889311.68405680847</v>
      </c>
      <c r="N319" s="73">
        <f>SUM(J$6:J319)</f>
        <v>21782232.598972823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-889.31168405680842</v>
      </c>
      <c r="W319" s="71">
        <f t="shared" si="63"/>
        <v>21782.232598972823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-889311.68405680847</v>
      </c>
      <c r="N320" s="73">
        <f>SUM(J$6:J320)</f>
        <v>21782232.598972823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-889.31168405680842</v>
      </c>
      <c r="W320" s="71">
        <f t="shared" si="63"/>
        <v>21782.232598972823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-889311.68405680847</v>
      </c>
      <c r="N321" s="73">
        <f>SUM(J$6:J321)</f>
        <v>21782232.598972823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-889.31168405680842</v>
      </c>
      <c r="W321" s="71">
        <f t="shared" si="63"/>
        <v>21782.232598972823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-889311.68405680847</v>
      </c>
      <c r="N322" s="73">
        <f>SUM(J$6:J322)</f>
        <v>21782232.598972823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-889.31168405680842</v>
      </c>
      <c r="W322" s="71">
        <f t="shared" si="63"/>
        <v>21782.232598972823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-889311.68405680847</v>
      </c>
      <c r="N323" s="73">
        <f>SUM(J$6:J323)</f>
        <v>21782232.598972823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-889.31168405680842</v>
      </c>
      <c r="W323" s="71">
        <f t="shared" si="63"/>
        <v>21782.232598972823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-889311.68405680847</v>
      </c>
      <c r="N324" s="73">
        <f>SUM(J$6:J324)</f>
        <v>21782232.598972823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-889.31168405680842</v>
      </c>
      <c r="W324" s="71">
        <f t="shared" si="63"/>
        <v>21782.232598972823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-889311.68405680847</v>
      </c>
      <c r="N325" s="73">
        <f>SUM(J$6:J325)</f>
        <v>21782232.598972823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-889.31168405680842</v>
      </c>
      <c r="W325" s="71">
        <f t="shared" si="63"/>
        <v>21782.232598972823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-889311.68405680847</v>
      </c>
      <c r="N326" s="73">
        <f>SUM(J$6:J326)</f>
        <v>21782232.598972823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-889.31168405680842</v>
      </c>
      <c r="W326" s="71">
        <f t="shared" ref="W326:W371" si="76">N326/$R$3</f>
        <v>21782.232598972823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-889311.68405680847</v>
      </c>
      <c r="N327" s="73">
        <f>SUM(J$6:J327)</f>
        <v>21782232.598972823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-889.31168405680842</v>
      </c>
      <c r="W327" s="71">
        <f t="shared" si="76"/>
        <v>21782.232598972823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-889311.68405680847</v>
      </c>
      <c r="N328" s="73">
        <f>SUM(J$6:J328)</f>
        <v>21782232.598972823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-889.31168405680842</v>
      </c>
      <c r="W328" s="71">
        <f t="shared" si="76"/>
        <v>21782.232598972823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-889311.68405680847</v>
      </c>
      <c r="N329" s="73">
        <f>SUM(J$6:J329)</f>
        <v>21782232.598972823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-889.31168405680842</v>
      </c>
      <c r="W329" s="71">
        <f t="shared" si="76"/>
        <v>21782.232598972823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-889311.68405680847</v>
      </c>
      <c r="N330" s="73">
        <f>SUM(J$6:J330)</f>
        <v>21782232.598972823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-889.31168405680842</v>
      </c>
      <c r="W330" s="71">
        <f t="shared" si="76"/>
        <v>21782.232598972823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-889311.68405680847</v>
      </c>
      <c r="N331" s="73">
        <f>SUM(J$6:J331)</f>
        <v>21782232.598972823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-889.31168405680842</v>
      </c>
      <c r="W331" s="71">
        <f t="shared" si="76"/>
        <v>21782.232598972823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-889311.68405680847</v>
      </c>
      <c r="N332" s="73">
        <f>SUM(J$6:J332)</f>
        <v>21782232.598972823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-889.31168405680842</v>
      </c>
      <c r="W332" s="71">
        <f t="shared" si="76"/>
        <v>21782.232598972823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-889311.68405680847</v>
      </c>
      <c r="N333" s="73">
        <f>SUM(J$6:J333)</f>
        <v>21782232.598972823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-889.31168405680842</v>
      </c>
      <c r="W333" s="71">
        <f t="shared" si="76"/>
        <v>21782.232598972823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-889311.68405680847</v>
      </c>
      <c r="N334" s="73">
        <f>SUM(J$6:J334)</f>
        <v>21782232.598972823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-889.31168405680842</v>
      </c>
      <c r="W334" s="71">
        <f t="shared" si="76"/>
        <v>21782.232598972823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-889311.68405680847</v>
      </c>
      <c r="N335" s="73">
        <f>SUM(J$6:J335)</f>
        <v>21782232.598972823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-889.31168405680842</v>
      </c>
      <c r="W335" s="71">
        <f t="shared" si="76"/>
        <v>21782.232598972823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-889311.68405680847</v>
      </c>
      <c r="N336" s="73">
        <f>SUM(J$6:J336)</f>
        <v>21782232.598972823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-889.31168405680842</v>
      </c>
      <c r="W336" s="71">
        <f t="shared" si="76"/>
        <v>21782.232598972823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-889311.68405680847</v>
      </c>
      <c r="N337" s="73">
        <f>SUM(J$6:J337)</f>
        <v>21782232.598972823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-889.31168405680842</v>
      </c>
      <c r="W337" s="71">
        <f t="shared" si="76"/>
        <v>21782.232598972823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-889311.68405680847</v>
      </c>
      <c r="N338" s="73">
        <f>SUM(J$6:J338)</f>
        <v>21782232.598972823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-889.31168405680842</v>
      </c>
      <c r="W338" s="71">
        <f t="shared" si="76"/>
        <v>21782.232598972823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-889311.68405680847</v>
      </c>
      <c r="N339" s="73">
        <f>SUM(J$6:J339)</f>
        <v>21782232.598972823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-889.31168405680842</v>
      </c>
      <c r="W339" s="71">
        <f t="shared" si="76"/>
        <v>21782.232598972823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-889311.68405680847</v>
      </c>
      <c r="N340" s="73">
        <f>SUM(J$6:J340)</f>
        <v>21782232.598972823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-889.31168405680842</v>
      </c>
      <c r="W340" s="71">
        <f t="shared" si="76"/>
        <v>21782.232598972823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-889311.68405680847</v>
      </c>
      <c r="N341" s="73">
        <f>SUM(J$6:J341)</f>
        <v>21782232.598972823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-889.31168405680842</v>
      </c>
      <c r="W341" s="71">
        <f t="shared" si="76"/>
        <v>21782.232598972823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-889311.68405680847</v>
      </c>
      <c r="N342" s="73">
        <f>SUM(J$6:J342)</f>
        <v>21782232.598972823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-889.31168405680842</v>
      </c>
      <c r="W342" s="71">
        <f t="shared" si="76"/>
        <v>21782.232598972823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-889311.68405680847</v>
      </c>
      <c r="N343" s="73">
        <f>SUM(J$6:J343)</f>
        <v>21782232.598972823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-889.31168405680842</v>
      </c>
      <c r="W343" s="71">
        <f t="shared" si="76"/>
        <v>21782.232598972823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-889311.68405680847</v>
      </c>
      <c r="N344" s="73">
        <f>SUM(J$6:J344)</f>
        <v>21782232.598972823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-889.31168405680842</v>
      </c>
      <c r="W344" s="71">
        <f t="shared" si="76"/>
        <v>21782.232598972823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-889311.68405680847</v>
      </c>
      <c r="N345" s="73">
        <f>SUM(J$6:J345)</f>
        <v>21782232.598972823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-889.31168405680842</v>
      </c>
      <c r="W345" s="71">
        <f t="shared" si="76"/>
        <v>21782.232598972823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-889311.68405680847</v>
      </c>
      <c r="N346" s="73">
        <f>SUM(J$6:J346)</f>
        <v>21782232.598972823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-889.31168405680842</v>
      </c>
      <c r="W346" s="71">
        <f t="shared" si="76"/>
        <v>21782.232598972823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-889311.68405680847</v>
      </c>
      <c r="N347" s="73">
        <f>SUM(J$6:J347)</f>
        <v>21782232.598972823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-889.31168405680842</v>
      </c>
      <c r="W347" s="71">
        <f t="shared" si="76"/>
        <v>21782.232598972823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-889311.68405680847</v>
      </c>
      <c r="N348" s="73">
        <f>SUM(J$6:J348)</f>
        <v>21782232.598972823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-889.31168405680842</v>
      </c>
      <c r="W348" s="71">
        <f t="shared" si="76"/>
        <v>21782.232598972823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-889311.68405680847</v>
      </c>
      <c r="N349" s="73">
        <f>SUM(J$6:J349)</f>
        <v>21782232.598972823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-889.31168405680842</v>
      </c>
      <c r="W349" s="71">
        <f t="shared" si="76"/>
        <v>21782.232598972823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-889311.68405680847</v>
      </c>
      <c r="N350" s="73">
        <f>SUM(J$6:J350)</f>
        <v>21782232.598972823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-889.31168405680842</v>
      </c>
      <c r="W350" s="71">
        <f t="shared" si="76"/>
        <v>21782.232598972823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-889311.68405680847</v>
      </c>
      <c r="N351" s="73">
        <f>SUM(J$6:J351)</f>
        <v>21782232.598972823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-889.31168405680842</v>
      </c>
      <c r="W351" s="71">
        <f t="shared" si="76"/>
        <v>21782.232598972823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-889311.68405680847</v>
      </c>
      <c r="N352" s="73">
        <f>SUM(J$6:J352)</f>
        <v>21782232.598972823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-889.31168405680842</v>
      </c>
      <c r="W352" s="71">
        <f t="shared" si="76"/>
        <v>21782.232598972823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-889311.68405680847</v>
      </c>
      <c r="N353" s="73">
        <f>SUM(J$6:J353)</f>
        <v>21782232.598972823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-889.31168405680842</v>
      </c>
      <c r="W353" s="71">
        <f t="shared" si="76"/>
        <v>21782.232598972823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-889311.68405680847</v>
      </c>
      <c r="N354" s="73">
        <f>SUM(J$6:J354)</f>
        <v>21782232.598972823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-889.31168405680842</v>
      </c>
      <c r="W354" s="71">
        <f t="shared" si="76"/>
        <v>21782.232598972823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-889311.68405680847</v>
      </c>
      <c r="N355" s="73">
        <f>SUM(J$6:J355)</f>
        <v>21782232.598972823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-889.31168405680842</v>
      </c>
      <c r="W355" s="71">
        <f t="shared" si="76"/>
        <v>21782.232598972823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-889311.68405680847</v>
      </c>
      <c r="N356" s="73">
        <f>SUM(J$6:J356)</f>
        <v>21782232.598972823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-889.31168405680842</v>
      </c>
      <c r="W356" s="71">
        <f t="shared" si="76"/>
        <v>21782.232598972823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-889311.68405680847</v>
      </c>
      <c r="N357" s="73">
        <f>SUM(J$6:J357)</f>
        <v>21782232.598972823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-889.31168405680842</v>
      </c>
      <c r="W357" s="71">
        <f t="shared" si="76"/>
        <v>21782.232598972823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-889311.68405680847</v>
      </c>
      <c r="N358" s="73">
        <f>SUM(J$6:J358)</f>
        <v>21782232.598972823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-889.31168405680842</v>
      </c>
      <c r="W358" s="71">
        <f t="shared" si="76"/>
        <v>21782.232598972823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-889311.68405680847</v>
      </c>
      <c r="N359" s="73">
        <f>SUM(J$6:J359)</f>
        <v>21782232.598972823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-889.31168405680842</v>
      </c>
      <c r="W359" s="71">
        <f t="shared" si="76"/>
        <v>21782.232598972823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-889311.68405680847</v>
      </c>
      <c r="N360" s="73">
        <f>SUM(J$6:J360)</f>
        <v>21782232.598972823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-889.31168405680842</v>
      </c>
      <c r="W360" s="71">
        <f t="shared" si="76"/>
        <v>21782.232598972823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-889311.68405680847</v>
      </c>
      <c r="N361" s="73">
        <f>SUM(J$6:J361)</f>
        <v>21782232.598972823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-889.31168405680842</v>
      </c>
      <c r="W361" s="71">
        <f t="shared" si="76"/>
        <v>21782.232598972823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-889311.68405680847</v>
      </c>
      <c r="N362" s="73">
        <f>SUM(J$6:J362)</f>
        <v>21782232.598972823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-889.31168405680842</v>
      </c>
      <c r="W362" s="71">
        <f t="shared" si="76"/>
        <v>21782.232598972823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-889311.68405680847</v>
      </c>
      <c r="N363" s="73">
        <f>SUM(J$6:J363)</f>
        <v>21782232.598972823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-889.31168405680842</v>
      </c>
      <c r="W363" s="71">
        <f t="shared" si="76"/>
        <v>21782.232598972823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-889311.68405680847</v>
      </c>
      <c r="N364" s="73">
        <f>SUM(J$6:J364)</f>
        <v>21782232.598972823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-889.31168405680842</v>
      </c>
      <c r="W364" s="71">
        <f t="shared" si="76"/>
        <v>21782.232598972823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-889311.68405680847</v>
      </c>
      <c r="N365" s="73">
        <f>SUM(J$6:J365)</f>
        <v>21782232.598972823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-889.31168405680842</v>
      </c>
      <c r="W365" s="71">
        <f t="shared" si="76"/>
        <v>21782.232598972823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-889311.68405680847</v>
      </c>
      <c r="N366" s="73">
        <f>SUM(J$6:J366)</f>
        <v>21782232.598972823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-889.31168405680842</v>
      </c>
      <c r="W366" s="71">
        <f t="shared" si="76"/>
        <v>21782.232598972823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-889311.68405680847</v>
      </c>
      <c r="N367" s="73">
        <f>SUM(J$6:J367)</f>
        <v>21782232.598972823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-889.31168405680842</v>
      </c>
      <c r="W367" s="71">
        <f t="shared" si="76"/>
        <v>21782.232598972823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-889311.68405680847</v>
      </c>
      <c r="N368" s="73">
        <f>SUM(J$6:J368)</f>
        <v>21782232.598972823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-889.31168405680842</v>
      </c>
      <c r="W368" s="71">
        <f t="shared" si="76"/>
        <v>21782.232598972823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-889311.68405680847</v>
      </c>
      <c r="N369" s="73">
        <f>SUM(J$6:J369)</f>
        <v>21782232.598972823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-889.31168405680842</v>
      </c>
      <c r="W369" s="71">
        <f t="shared" si="76"/>
        <v>21782.232598972823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-889311.68405680847</v>
      </c>
      <c r="N370" s="73">
        <f>SUM(J$6:J370)</f>
        <v>21782232.598972823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-889.31168405680842</v>
      </c>
      <c r="W370" s="71">
        <f t="shared" si="76"/>
        <v>21782.232598972823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-889311.68405680847</v>
      </c>
      <c r="N371" s="73">
        <f>SUM(J$6:J371)</f>
        <v>21782232.598972823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-889.31168405680842</v>
      </c>
      <c r="W371" s="71">
        <f t="shared" si="76"/>
        <v>21782.232598972823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7" sqref="B29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37179</v>
      </c>
    </row>
    <row r="3" spans="1:23">
      <c r="G3" s="145"/>
      <c r="K3" s="75">
        <f>Summary!B8</f>
        <v>37183</v>
      </c>
      <c r="L3" s="83">
        <f>SUM(L6:L371)</f>
        <v>-22.159999999999854</v>
      </c>
      <c r="P3" s="73">
        <v>1000000</v>
      </c>
      <c r="Q3" s="73"/>
      <c r="R3" s="73">
        <v>1000</v>
      </c>
      <c r="S3" s="62"/>
      <c r="T3" s="82">
        <f>SUM(T6:T371)</f>
        <v>-2.2159999999999857E-2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21342.669144585638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10395.324044885638</v>
      </c>
      <c r="N300" s="73">
        <f>SUM(J$6:J300)</f>
        <v>25412.736653754862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21.342669144585638</v>
      </c>
      <c r="V300" s="71">
        <f t="shared" si="62"/>
        <v>10.395324044885637</v>
      </c>
      <c r="W300" s="71">
        <f t="shared" si="63"/>
        <v>25.412736653754862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21342.669144585638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10395.324044885638</v>
      </c>
      <c r="N301" s="73">
        <f>SUM(J$6:J301)</f>
        <v>25412.736653754862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21.342669144585638</v>
      </c>
      <c r="V301" s="71">
        <f t="shared" si="62"/>
        <v>10.395324044885637</v>
      </c>
      <c r="W301" s="71">
        <f t="shared" si="63"/>
        <v>25.412736653754862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21342.669144585638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10395.324044885638</v>
      </c>
      <c r="N302" s="73">
        <f>SUM(J$6:J302)</f>
        <v>25412.736653754862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21.342669144585638</v>
      </c>
      <c r="V302" s="71">
        <f t="shared" si="62"/>
        <v>10.395324044885637</v>
      </c>
      <c r="W302" s="71">
        <f t="shared" si="63"/>
        <v>25.412736653754862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21342.669144585638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10395.324044885638</v>
      </c>
      <c r="N303" s="73">
        <f>SUM(J$6:J303)</f>
        <v>25412.736653754862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21.342669144585638</v>
      </c>
      <c r="V303" s="71">
        <f t="shared" si="62"/>
        <v>10.395324044885637</v>
      </c>
      <c r="W303" s="71">
        <f t="shared" si="63"/>
        <v>25.412736653754862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21342.669144585638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10395.324044885638</v>
      </c>
      <c r="N304" s="73">
        <f>SUM(J$6:J304)</f>
        <v>25412.736653754862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21.342669144585638</v>
      </c>
      <c r="V304" s="71">
        <f t="shared" si="62"/>
        <v>10.395324044885637</v>
      </c>
      <c r="W304" s="71">
        <f t="shared" si="63"/>
        <v>25.412736653754862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21342.669144585638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10395.324044885638</v>
      </c>
      <c r="N305" s="73">
        <f>SUM(J$6:J305)</f>
        <v>25412.736653754862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21.342669144585638</v>
      </c>
      <c r="V305" s="71">
        <f t="shared" si="62"/>
        <v>10.395324044885637</v>
      </c>
      <c r="W305" s="71">
        <f t="shared" si="63"/>
        <v>25.412736653754862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21342.669144585638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10395.324044885638</v>
      </c>
      <c r="N306" s="73">
        <f>SUM(J$6:J306)</f>
        <v>25412.736653754862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21.342669144585638</v>
      </c>
      <c r="V306" s="71">
        <f t="shared" si="62"/>
        <v>10.395324044885637</v>
      </c>
      <c r="W306" s="71">
        <f t="shared" si="63"/>
        <v>25.412736653754862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21342.669144585638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10395.324044885638</v>
      </c>
      <c r="N307" s="73">
        <f>SUM(J$6:J307)</f>
        <v>25412.736653754862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21.342669144585638</v>
      </c>
      <c r="V307" s="71">
        <f t="shared" si="62"/>
        <v>10.395324044885637</v>
      </c>
      <c r="W307" s="71">
        <f t="shared" si="63"/>
        <v>25.412736653754862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21342.669144585638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10395.324044885638</v>
      </c>
      <c r="N308" s="73">
        <f>SUM(J$6:J308)</f>
        <v>25412.736653754862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21.342669144585638</v>
      </c>
      <c r="V308" s="71">
        <f t="shared" si="62"/>
        <v>10.395324044885637</v>
      </c>
      <c r="W308" s="71">
        <f t="shared" si="63"/>
        <v>25.412736653754862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21342.669144585638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10395.324044885638</v>
      </c>
      <c r="N309" s="73">
        <f>SUM(J$6:J309)</f>
        <v>25412.736653754862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21.342669144585638</v>
      </c>
      <c r="V309" s="71">
        <f t="shared" si="62"/>
        <v>10.395324044885637</v>
      </c>
      <c r="W309" s="71">
        <f t="shared" si="63"/>
        <v>25.412736653754862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10395.324044885638</v>
      </c>
      <c r="N310" s="73">
        <f>SUM(J$6:J310)</f>
        <v>25412.736653754862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10.395324044885637</v>
      </c>
      <c r="W310" s="71">
        <f t="shared" si="63"/>
        <v>25.412736653754862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10395.324044885638</v>
      </c>
      <c r="N311" s="73">
        <f>SUM(J$6:J311)</f>
        <v>25412.736653754862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10.395324044885637</v>
      </c>
      <c r="W311" s="71">
        <f t="shared" si="63"/>
        <v>25.412736653754862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10395.324044885638</v>
      </c>
      <c r="N312" s="73">
        <f>SUM(J$6:J312)</f>
        <v>25412.736653754862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10.395324044885637</v>
      </c>
      <c r="W312" s="71">
        <f t="shared" si="63"/>
        <v>25.412736653754862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10395.324044885638</v>
      </c>
      <c r="N313" s="73">
        <f>SUM(J$6:J313)</f>
        <v>25412.736653754862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10.395324044885637</v>
      </c>
      <c r="W313" s="71">
        <f t="shared" si="63"/>
        <v>25.412736653754862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10395.324044885638</v>
      </c>
      <c r="N314" s="73">
        <f>SUM(J$6:J314)</f>
        <v>25412.736653754862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10.395324044885637</v>
      </c>
      <c r="W314" s="71">
        <f t="shared" si="63"/>
        <v>25.412736653754862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10395.324044885638</v>
      </c>
      <c r="N315" s="73">
        <f>SUM(J$6:J315)</f>
        <v>25412.736653754862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10.395324044885637</v>
      </c>
      <c r="W315" s="71">
        <f t="shared" si="63"/>
        <v>25.412736653754862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10395.324044885638</v>
      </c>
      <c r="N316" s="73">
        <f>SUM(J$6:J316)</f>
        <v>25412.736653754862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10.395324044885637</v>
      </c>
      <c r="W316" s="71">
        <f t="shared" si="63"/>
        <v>25.412736653754862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10395.324044885638</v>
      </c>
      <c r="N317" s="73">
        <f>SUM(J$6:J317)</f>
        <v>25412.736653754862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10.395324044885637</v>
      </c>
      <c r="W317" s="71">
        <f t="shared" si="63"/>
        <v>25.412736653754862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10395.324044885638</v>
      </c>
      <c r="N318" s="73">
        <f>SUM(J$6:J318)</f>
        <v>25412.736653754862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10.395324044885637</v>
      </c>
      <c r="W318" s="71">
        <f t="shared" si="63"/>
        <v>25.412736653754862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10395.324044885638</v>
      </c>
      <c r="N319" s="73">
        <f>SUM(J$6:J319)</f>
        <v>25412.736653754862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10.395324044885637</v>
      </c>
      <c r="W319" s="71">
        <f t="shared" si="63"/>
        <v>25.412736653754862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10395.324044885638</v>
      </c>
      <c r="N320" s="73">
        <f>SUM(J$6:J320)</f>
        <v>25412.736653754862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10.395324044885637</v>
      </c>
      <c r="W320" s="71">
        <f t="shared" si="63"/>
        <v>25.412736653754862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10395.324044885638</v>
      </c>
      <c r="N321" s="73">
        <f>SUM(J$6:J321)</f>
        <v>25412.736653754862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10.395324044885637</v>
      </c>
      <c r="W321" s="71">
        <f t="shared" si="63"/>
        <v>25.412736653754862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10395.324044885638</v>
      </c>
      <c r="N322" s="73">
        <f>SUM(J$6:J322)</f>
        <v>25412.736653754862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10.395324044885637</v>
      </c>
      <c r="W322" s="71">
        <f t="shared" si="63"/>
        <v>25.412736653754862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10395.324044885638</v>
      </c>
      <c r="N323" s="73">
        <f>SUM(J$6:J323)</f>
        <v>25412.736653754862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10.395324044885637</v>
      </c>
      <c r="W323" s="71">
        <f t="shared" si="63"/>
        <v>25.412736653754862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10395.324044885638</v>
      </c>
      <c r="N324" s="73">
        <f>SUM(J$6:J324)</f>
        <v>25412.736653754862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10.395324044885637</v>
      </c>
      <c r="W324" s="71">
        <f t="shared" si="63"/>
        <v>25.412736653754862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10395.324044885638</v>
      </c>
      <c r="N325" s="73">
        <f>SUM(J$6:J325)</f>
        <v>25412.736653754862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10.395324044885637</v>
      </c>
      <c r="W325" s="71">
        <f t="shared" si="63"/>
        <v>25.412736653754862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10395.324044885638</v>
      </c>
      <c r="N326" s="73">
        <f>SUM(J$6:J326)</f>
        <v>25412.736653754862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10.395324044885637</v>
      </c>
      <c r="W326" s="71">
        <f t="shared" ref="W326:W371" si="76">N326/$R$3</f>
        <v>25.412736653754862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10395.324044885638</v>
      </c>
      <c r="N327" s="73">
        <f>SUM(J$6:J327)</f>
        <v>25412.736653754862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10.395324044885637</v>
      </c>
      <c r="W327" s="71">
        <f t="shared" si="76"/>
        <v>25.412736653754862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10395.324044885638</v>
      </c>
      <c r="N328" s="73">
        <f>SUM(J$6:J328)</f>
        <v>25412.736653754862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10.395324044885637</v>
      </c>
      <c r="W328" s="71">
        <f t="shared" si="76"/>
        <v>25.412736653754862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10395.324044885638</v>
      </c>
      <c r="N329" s="73">
        <f>SUM(J$6:J329)</f>
        <v>25412.736653754862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10.395324044885637</v>
      </c>
      <c r="W329" s="71">
        <f t="shared" si="76"/>
        <v>25.412736653754862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10395.324044885638</v>
      </c>
      <c r="N330" s="73">
        <f>SUM(J$6:J330)</f>
        <v>25412.736653754862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10.395324044885637</v>
      </c>
      <c r="W330" s="71">
        <f t="shared" si="76"/>
        <v>25.412736653754862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10395.324044885638</v>
      </c>
      <c r="N331" s="73">
        <f>SUM(J$6:J331)</f>
        <v>25412.736653754862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10.395324044885637</v>
      </c>
      <c r="W331" s="71">
        <f t="shared" si="76"/>
        <v>25.412736653754862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10395.324044885638</v>
      </c>
      <c r="N332" s="73">
        <f>SUM(J$6:J332)</f>
        <v>25412.736653754862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10.395324044885637</v>
      </c>
      <c r="W332" s="71">
        <f t="shared" si="76"/>
        <v>25.412736653754862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10395.324044885638</v>
      </c>
      <c r="N333" s="73">
        <f>SUM(J$6:J333)</f>
        <v>25412.736653754862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10.395324044885637</v>
      </c>
      <c r="W333" s="71">
        <f t="shared" si="76"/>
        <v>25.412736653754862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10395.324044885638</v>
      </c>
      <c r="N334" s="73">
        <f>SUM(J$6:J334)</f>
        <v>25412.736653754862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10.395324044885637</v>
      </c>
      <c r="W334" s="71">
        <f t="shared" si="76"/>
        <v>25.412736653754862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10395.324044885638</v>
      </c>
      <c r="N335" s="73">
        <f>SUM(J$6:J335)</f>
        <v>25412.736653754862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10.395324044885637</v>
      </c>
      <c r="W335" s="71">
        <f t="shared" si="76"/>
        <v>25.412736653754862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10395.324044885638</v>
      </c>
      <c r="N336" s="73">
        <f>SUM(J$6:J336)</f>
        <v>25412.736653754862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10.395324044885637</v>
      </c>
      <c r="W336" s="71">
        <f t="shared" si="76"/>
        <v>25.412736653754862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10395.324044885638</v>
      </c>
      <c r="N337" s="73">
        <f>SUM(J$6:J337)</f>
        <v>25412.736653754862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10.395324044885637</v>
      </c>
      <c r="W337" s="71">
        <f t="shared" si="76"/>
        <v>25.412736653754862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10395.324044885638</v>
      </c>
      <c r="N338" s="73">
        <f>SUM(J$6:J338)</f>
        <v>25412.736653754862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10.395324044885637</v>
      </c>
      <c r="W338" s="71">
        <f t="shared" si="76"/>
        <v>25.412736653754862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10395.324044885638</v>
      </c>
      <c r="N339" s="73">
        <f>SUM(J$6:J339)</f>
        <v>25412.736653754862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10.395324044885637</v>
      </c>
      <c r="W339" s="71">
        <f t="shared" si="76"/>
        <v>25.412736653754862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10395.324044885638</v>
      </c>
      <c r="N340" s="73">
        <f>SUM(J$6:J340)</f>
        <v>25412.736653754862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10.395324044885637</v>
      </c>
      <c r="W340" s="71">
        <f t="shared" si="76"/>
        <v>25.412736653754862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10395.324044885638</v>
      </c>
      <c r="N341" s="73">
        <f>SUM(J$6:J341)</f>
        <v>25412.736653754862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10.395324044885637</v>
      </c>
      <c r="W341" s="71">
        <f t="shared" si="76"/>
        <v>25.412736653754862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10395.324044885638</v>
      </c>
      <c r="N342" s="73">
        <f>SUM(J$6:J342)</f>
        <v>25412.736653754862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10.395324044885637</v>
      </c>
      <c r="W342" s="71">
        <f t="shared" si="76"/>
        <v>25.412736653754862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10395.324044885638</v>
      </c>
      <c r="N343" s="73">
        <f>SUM(J$6:J343)</f>
        <v>25412.736653754862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10.395324044885637</v>
      </c>
      <c r="W343" s="71">
        <f t="shared" si="76"/>
        <v>25.412736653754862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10395.324044885638</v>
      </c>
      <c r="N344" s="73">
        <f>SUM(J$6:J344)</f>
        <v>25412.736653754862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10.395324044885637</v>
      </c>
      <c r="W344" s="71">
        <f t="shared" si="76"/>
        <v>25.412736653754862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10395.324044885638</v>
      </c>
      <c r="N345" s="73">
        <f>SUM(J$6:J345)</f>
        <v>25412.736653754862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10.395324044885637</v>
      </c>
      <c r="W345" s="71">
        <f t="shared" si="76"/>
        <v>25.412736653754862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10395.324044885638</v>
      </c>
      <c r="N346" s="73">
        <f>SUM(J$6:J346)</f>
        <v>25412.736653754862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10.395324044885637</v>
      </c>
      <c r="W346" s="71">
        <f t="shared" si="76"/>
        <v>25.412736653754862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10395.324044885638</v>
      </c>
      <c r="N347" s="73">
        <f>SUM(J$6:J347)</f>
        <v>25412.736653754862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10.395324044885637</v>
      </c>
      <c r="W347" s="71">
        <f t="shared" si="76"/>
        <v>25.412736653754862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10395.324044885638</v>
      </c>
      <c r="N348" s="73">
        <f>SUM(J$6:J348)</f>
        <v>25412.736653754862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10.395324044885637</v>
      </c>
      <c r="W348" s="71">
        <f t="shared" si="76"/>
        <v>25.412736653754862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10395.324044885638</v>
      </c>
      <c r="N349" s="73">
        <f>SUM(J$6:J349)</f>
        <v>25412.736653754862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10.395324044885637</v>
      </c>
      <c r="W349" s="71">
        <f t="shared" si="76"/>
        <v>25.412736653754862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10395.324044885638</v>
      </c>
      <c r="N350" s="73">
        <f>SUM(J$6:J350)</f>
        <v>25412.736653754862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10.395324044885637</v>
      </c>
      <c r="W350" s="71">
        <f t="shared" si="76"/>
        <v>25.412736653754862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10395.324044885638</v>
      </c>
      <c r="N351" s="73">
        <f>SUM(J$6:J351)</f>
        <v>25412.736653754862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10.395324044885637</v>
      </c>
      <c r="W351" s="71">
        <f t="shared" si="76"/>
        <v>25.412736653754862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10395.324044885638</v>
      </c>
      <c r="N352" s="73">
        <f>SUM(J$6:J352)</f>
        <v>25412.736653754862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10.395324044885637</v>
      </c>
      <c r="W352" s="71">
        <f t="shared" si="76"/>
        <v>25.412736653754862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10395.324044885638</v>
      </c>
      <c r="N353" s="73">
        <f>SUM(J$6:J353)</f>
        <v>25412.736653754862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10.395324044885637</v>
      </c>
      <c r="W353" s="71">
        <f t="shared" si="76"/>
        <v>25.412736653754862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10395.324044885638</v>
      </c>
      <c r="N354" s="73">
        <f>SUM(J$6:J354)</f>
        <v>25412.736653754862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10.395324044885637</v>
      </c>
      <c r="W354" s="71">
        <f t="shared" si="76"/>
        <v>25.412736653754862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10395.324044885638</v>
      </c>
      <c r="N355" s="73">
        <f>SUM(J$6:J355)</f>
        <v>25412.736653754862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10.395324044885637</v>
      </c>
      <c r="W355" s="71">
        <f t="shared" si="76"/>
        <v>25.412736653754862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10395.324044885638</v>
      </c>
      <c r="N356" s="73">
        <f>SUM(J$6:J356)</f>
        <v>25412.736653754862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10.395324044885637</v>
      </c>
      <c r="W356" s="71">
        <f t="shared" si="76"/>
        <v>25.412736653754862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10395.324044885638</v>
      </c>
      <c r="N357" s="73">
        <f>SUM(J$6:J357)</f>
        <v>25412.736653754862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10.395324044885637</v>
      </c>
      <c r="W357" s="71">
        <f t="shared" si="76"/>
        <v>25.412736653754862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10395.324044885638</v>
      </c>
      <c r="N358" s="73">
        <f>SUM(J$6:J358)</f>
        <v>25412.736653754862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10.395324044885637</v>
      </c>
      <c r="W358" s="71">
        <f t="shared" si="76"/>
        <v>25.412736653754862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10395.324044885638</v>
      </c>
      <c r="N359" s="73">
        <f>SUM(J$6:J359)</f>
        <v>25412.736653754862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10.395324044885637</v>
      </c>
      <c r="W359" s="71">
        <f t="shared" si="76"/>
        <v>25.412736653754862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10395.324044885638</v>
      </c>
      <c r="N360" s="73">
        <f>SUM(J$6:J360)</f>
        <v>25412.736653754862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10.395324044885637</v>
      </c>
      <c r="W360" s="71">
        <f t="shared" si="76"/>
        <v>25.412736653754862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10395.324044885638</v>
      </c>
      <c r="N361" s="73">
        <f>SUM(J$6:J361)</f>
        <v>25412.736653754862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10.395324044885637</v>
      </c>
      <c r="W361" s="71">
        <f t="shared" si="76"/>
        <v>25.412736653754862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10395.324044885638</v>
      </c>
      <c r="N362" s="73">
        <f>SUM(J$6:J362)</f>
        <v>25412.736653754862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10.395324044885637</v>
      </c>
      <c r="W362" s="71">
        <f t="shared" si="76"/>
        <v>25.412736653754862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10395.324044885638</v>
      </c>
      <c r="N363" s="73">
        <f>SUM(J$6:J363)</f>
        <v>25412.736653754862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10.395324044885637</v>
      </c>
      <c r="W363" s="71">
        <f t="shared" si="76"/>
        <v>25.412736653754862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10395.324044885638</v>
      </c>
      <c r="N364" s="73">
        <f>SUM(J$6:J364)</f>
        <v>25412.736653754862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10.395324044885637</v>
      </c>
      <c r="W364" s="71">
        <f t="shared" si="76"/>
        <v>25.412736653754862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10395.324044885638</v>
      </c>
      <c r="N365" s="73">
        <f>SUM(J$6:J365)</f>
        <v>25412.736653754862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10.395324044885637</v>
      </c>
      <c r="W365" s="71">
        <f t="shared" si="76"/>
        <v>25.412736653754862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10395.324044885638</v>
      </c>
      <c r="N366" s="73">
        <f>SUM(J$6:J366)</f>
        <v>25412.736653754862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10.395324044885637</v>
      </c>
      <c r="W366" s="71">
        <f t="shared" si="76"/>
        <v>25.412736653754862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10395.324044885638</v>
      </c>
      <c r="N367" s="73">
        <f>SUM(J$6:J367)</f>
        <v>25412.736653754862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10.395324044885637</v>
      </c>
      <c r="W367" s="71">
        <f t="shared" si="76"/>
        <v>25.412736653754862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10395.324044885638</v>
      </c>
      <c r="N368" s="73">
        <f>SUM(J$6:J368)</f>
        <v>25412.736653754862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10.395324044885637</v>
      </c>
      <c r="W368" s="71">
        <f t="shared" si="76"/>
        <v>25.412736653754862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10395.324044885638</v>
      </c>
      <c r="N369" s="73">
        <f>SUM(J$6:J369)</f>
        <v>25412.736653754862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10.395324044885637</v>
      </c>
      <c r="W369" s="71">
        <f t="shared" si="76"/>
        <v>25.412736653754862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10395.324044885638</v>
      </c>
      <c r="N370" s="73">
        <f>SUM(J$6:J370)</f>
        <v>25412.736653754862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10.395324044885637</v>
      </c>
      <c r="W370" s="71">
        <f t="shared" si="76"/>
        <v>25.412736653754862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10395.324044885638</v>
      </c>
      <c r="N371" s="73">
        <f>SUM(J$6:J371)</f>
        <v>25412.736653754862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10.395324044885637</v>
      </c>
      <c r="W371" s="71">
        <f t="shared" si="76"/>
        <v>25.412736653754862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37179</v>
      </c>
    </row>
    <row r="3" spans="1:23">
      <c r="K3" s="75">
        <f>Summary!B8</f>
        <v>37183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2001-10-22T15:11:21Z</cp:lastPrinted>
  <dcterms:created xsi:type="dcterms:W3CDTF">2000-04-06T17:58:31Z</dcterms:created>
  <dcterms:modified xsi:type="dcterms:W3CDTF">2023-09-11T09:58:23Z</dcterms:modified>
</cp:coreProperties>
</file>