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84C0819-3515-4B30-8B60-1C6F78B22DA4}" xr6:coauthVersionLast="47" xr6:coauthVersionMax="47" xr10:uidLastSave="{00000000-0000-0000-0000-000000000000}"/>
  <bookViews>
    <workbookView xWindow="-120" yWindow="-120" windowWidth="23280" windowHeight="12480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<sst xmlns="http://schemas.openxmlformats.org/spreadsheetml/2006/main" count="643" uniqueCount="94">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</sst>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46F5DFAB-D923-ABD0-66A1-88C558DF2367}"/>
            </a:ext>
          </a:extLst>
        </xdr:cNvPr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7442B019-628E-DB29-98C3-CD46666FEE94}"/>
            </a:ext>
          </a:extLst>
        </xdr:cNvPr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B6DCAE4F-9198-443D-B3EB-58D7B61138AB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B87DFE03-EC40-80C3-C12E-F094A2226E3F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A589F272-2DD9-C9A8-48B0-648DFA75B566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B90C6DFB-6F2B-8C1C-CD68-902A69E5C837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708A8316-E850-2FCB-BD25-EF7973696901}"/>
            </a:ext>
          </a:extLst>
        </xdr:cNvPr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5A7622DE-5C4F-04B2-A3F0-6D81CB0D0714}"/>
            </a:ext>
          </a:extLst>
        </xdr:cNvPr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2C704B95-C146-18D0-0947-1B753985FF70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FBD30AF0-8F91-52C5-CDE3-88FB14B84E20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61AC6DB5-831D-4A92-2419-1D345D5A2CC5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32200094-10F9-C1E0-69C5-2BA8D2067DA4}"/>
            </a:ext>
          </a:extLst>
        </xdr:cNvPr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FCCC3164-372C-7329-1F40-1465A5DBD028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AAF5B599-4D6E-CE73-491F-D1E67A93FEB1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3BC7BB77-BBFD-7CAC-D601-391122DB7265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931B10D3-DF96-ACFD-C5FF-8F04F8CE636A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>
          <a:extLst>
            <a:ext uri="{FF2B5EF4-FFF2-40B4-BE49-F238E27FC236}">
              <a16:creationId xmlns:a16="http://schemas.microsoft.com/office/drawing/2014/main" id="{F0C06B18-611F-313E-7966-6D508D0FF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1B45FC6A-5F98-5DE5-A5C7-402782D1D983}"/>
            </a:ext>
          </a:extLst>
        </xdr:cNvPr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574D0070-166C-269D-E7BD-10948071DA66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804C59DC-9B65-9A12-1826-F2517FDCFC99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A7341BE7-4B6A-309E-09ED-3610756268DE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07924634-0848-2E3C-2E9D-3D78B9712574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471A3854-1549-68E5-DBC4-9E971A7ECBAC}"/>
            </a:ext>
          </a:extLst>
        </xdr:cNvPr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4A252ACD-BEB1-7889-C9E8-BF1C2991FAD2}"/>
            </a:ext>
          </a:extLst>
        </xdr:cNvPr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283212E7-67A5-EF60-4E28-97CA453F26F9}"/>
            </a:ext>
          </a:extLst>
        </xdr:cNvPr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25" activePane="bottomRight" state="frozen"/>
      <selection activeCell="M23" sqref="M23"/>
      <selection pane="topRight" activeCell="M23" sqref="M23"/>
      <selection pane="bottomLeft" activeCell="M23" sqref="M23"/>
      <selection pane="bottomRight" activeCell="B9" sqref="B9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37181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8.3957700000000504</v>
      </c>
      <c r="O12" s="37">
        <f>SUM(O14+O15+O20)</f>
        <v>154.04034999999996</v>
      </c>
      <c r="P12" s="37">
        <f>SUM(P14+P15+P20)</f>
        <v>-883.63564435240392</v>
      </c>
      <c r="Q12" s="37">
        <f>SUM(Q14+Q15+Q20)</f>
        <v>-836.88344001192274</v>
      </c>
      <c r="R12" s="37">
        <f>SUM(R14+R15+R20)</f>
        <v>20569.075053231863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0</v>
      </c>
      <c r="P15" s="42">
        <f>INDEX('Plant Manager'!$A$6:$W$500,MATCH(Summary!$B$8,'Plant Manager'!$A$6:$A$500,0),21)</f>
        <v>0</v>
      </c>
      <c r="Q15" s="42">
        <f>INDEX('Plant Manager'!$A$6:$W$500,MATCH(Summary!$B$8,'Plant Manager'!$A$6:$A$500,0),22)</f>
        <v>0</v>
      </c>
      <c r="R15" s="42">
        <f>INDEX('Plant Manager'!$A$6:$W$500,MATCH(Summary!$B$8,'Plant Manager'!$A$6:$A$500,0),23)</f>
        <v>-37.226649999999999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199.47596999999999</v>
      </c>
      <c r="L20" s="116"/>
      <c r="M20" s="41"/>
      <c r="N20" s="37">
        <f>SUBTOTAL(9,N22:N24)</f>
        <v>8.3957700000000504</v>
      </c>
      <c r="O20" s="37">
        <f>SUBTOTAL(9,O22:O24)</f>
        <v>154.04034999999996</v>
      </c>
      <c r="P20" s="37">
        <f>SUBTOTAL(9,P22:P24)</f>
        <v>-883.63564435240392</v>
      </c>
      <c r="Q20" s="37">
        <f>SUBTOTAL(9,Q22:Q24)</f>
        <v>-836.88344001192274</v>
      </c>
      <c r="R20" s="37">
        <f>SUBTOTAL(9,R22:R24)</f>
        <v>22827.674456044377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-17.01410329803084</v>
      </c>
      <c r="E22" s="98" t="s">
        <v>22</v>
      </c>
      <c r="F22" s="39"/>
      <c r="G22" s="100">
        <f>G29+G32</f>
        <v>4.4963200803799781</v>
      </c>
      <c r="H22" s="99" t="s">
        <v>80</v>
      </c>
      <c r="J22" s="101">
        <f>J26</f>
        <v>62.423499999999997</v>
      </c>
      <c r="L22" s="99">
        <v>2000</v>
      </c>
      <c r="M22" s="41"/>
      <c r="N22" s="42">
        <f>N29+N32</f>
        <v>-1.8640000000000001</v>
      </c>
      <c r="O22" s="42">
        <f>O29+O32</f>
        <v>15.427</v>
      </c>
      <c r="P22" s="42">
        <f>P29+P32</f>
        <v>-87.197000000000003</v>
      </c>
      <c r="Q22" s="42">
        <f>Q29+Q32</f>
        <v>-15.464000000000013</v>
      </c>
      <c r="R22" s="42">
        <f>R29+R32</f>
        <v>-420.6095600000001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1.725098875468436</v>
      </c>
      <c r="E23" s="99" t="s">
        <v>82</v>
      </c>
      <c r="F23" s="39"/>
      <c r="G23" s="141">
        <f>INDEX('SC Total Power'!$A$6:$W$500,MATCH(Summary!$B$8,'SC Total Power'!$A$6:$A$500,0),17)</f>
        <v>0.44890075590159634</v>
      </c>
      <c r="H23" s="99" t="s">
        <v>81</v>
      </c>
      <c r="J23" s="101">
        <f>J39</f>
        <v>194.76176999999998</v>
      </c>
      <c r="L23" s="99">
        <v>5000</v>
      </c>
      <c r="M23" s="41"/>
      <c r="N23" s="42">
        <f>N39</f>
        <v>10.259770000000051</v>
      </c>
      <c r="O23" s="42">
        <f>O39</f>
        <v>138.61334999999997</v>
      </c>
      <c r="P23" s="42">
        <f>P39</f>
        <v>-796.43864435240391</v>
      </c>
      <c r="Q23" s="42">
        <f>Q39</f>
        <v>-821.41944001192269</v>
      </c>
      <c r="R23" s="42">
        <f>R39</f>
        <v>23687.271016044378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62.423499999999997</v>
      </c>
      <c r="K26" s="28"/>
      <c r="L26" s="30"/>
      <c r="M26" s="29"/>
      <c r="N26" s="37">
        <f>SUM(N28)</f>
        <v>-1.8640000000000001</v>
      </c>
      <c r="O26" s="37">
        <f>SUM(O28)</f>
        <v>15.427</v>
      </c>
      <c r="P26" s="37">
        <f>SUM(P28)</f>
        <v>-87.197000000000003</v>
      </c>
      <c r="Q26" s="37">
        <f>SUM(Q28)</f>
        <v>-15.464000000000013</v>
      </c>
      <c r="R26" s="37">
        <f>SUM(R28)</f>
        <v>-420.6095600000001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62.423499999999997</v>
      </c>
      <c r="L28" s="36"/>
      <c r="M28" s="33"/>
      <c r="N28" s="134">
        <f>SUM(+N29+N32+N34)</f>
        <v>-1.8640000000000001</v>
      </c>
      <c r="O28" s="134">
        <f>SUM(+O29+O32+O34)</f>
        <v>15.427</v>
      </c>
      <c r="P28" s="134">
        <f>SUM(+P29+P32+P34)</f>
        <v>-87.197000000000003</v>
      </c>
      <c r="Q28" s="134">
        <f>SUM(+Q29+Q32+Q34)</f>
        <v>-15.464000000000013</v>
      </c>
      <c r="R28" s="134">
        <f>SUM(+R29+R32+R34)</f>
        <v>-420.6095600000001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-17.01410329803084</v>
      </c>
      <c r="E29" s="105"/>
      <c r="F29" s="39" t="s">
        <v>65</v>
      </c>
      <c r="G29" s="100">
        <f>SUM(G30:G31)</f>
        <v>4.4963200803799781</v>
      </c>
      <c r="H29" s="116"/>
      <c r="I29" s="34" t="s">
        <v>65</v>
      </c>
      <c r="J29" s="40">
        <f>INDEX('RAC V@r Total'!$A$6:$Z$500,MATCH(Summary!$B$8,'RAC V@r Total'!$A$6:$A$500,0),20)</f>
        <v>62.423499999999997</v>
      </c>
      <c r="L29" s="46"/>
      <c r="M29" s="41"/>
      <c r="N29" s="42">
        <f>SUM(N30:N31)</f>
        <v>-1.865</v>
      </c>
      <c r="O29" s="42">
        <f>SUM(O30:O31)</f>
        <v>15.426</v>
      </c>
      <c r="P29" s="42">
        <f>SUM(P30:P31)</f>
        <v>-87.210000000000008</v>
      </c>
      <c r="Q29" s="42">
        <f>SUM(Q30:Q31)</f>
        <v>99.258999999999986</v>
      </c>
      <c r="R29" s="42">
        <f>SUM(R30:R31)</f>
        <v>1228.1814399999998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2.6120457599999803E-2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-1.8640000000000001</v>
      </c>
      <c r="O30" s="61">
        <f>'ARG Gas IM'!T3-O34</f>
        <v>15.428000000000001</v>
      </c>
      <c r="P30" s="61">
        <f>INDEX('ARG Gas IM'!$A$6:$W$500,MATCH(Summary!$B$8,'ARG Gas IM'!$A$6:$A$500,0),21)-P34</f>
        <v>-26.103000000000002</v>
      </c>
      <c r="Q30" s="61">
        <f>INDEX('ARG Gas IM'!$A$6:$W$500,MATCH(Summary!$B$8,'ARG Gas IM'!$A$6:$A$500,0),22)-Q34</f>
        <v>-19.442</v>
      </c>
      <c r="R30" s="125">
        <f>INDEX('ARG Gas IM'!$A$6:$W$500,MATCH(Summary!$B$8,'ARG Gas IM'!$A$6:$A$500,0),23)-R34</f>
        <v>-483.45456000000019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-17.040223755630841</v>
      </c>
      <c r="E31" s="58"/>
      <c r="F31" s="59"/>
      <c r="G31" s="85">
        <f>INDEX('ARG Gas Firm'!$A$6:$W$500,MATCH(Summary!$B$8,'ARG Gas Firm'!$A$6:$A$500,0),17)</f>
        <v>4.4963200803799781</v>
      </c>
      <c r="H31" s="58"/>
      <c r="J31" s="84"/>
      <c r="L31" s="58"/>
      <c r="M31" s="60"/>
      <c r="N31" s="61">
        <f>INDEX('ARG Gas Firm'!$A$6:$W$500,MATCH(Summary!$B$8,'ARG Gas Firm'!$A$6:$A$500,0),19)</f>
        <v>-1E-3</v>
      </c>
      <c r="O31" s="61">
        <f>'ARG Gas Firm'!T$3</f>
        <v>-2E-3</v>
      </c>
      <c r="P31" s="61">
        <f>INDEX('ARG Gas Firm'!$A$6:$W$500,MATCH(Summary!$B$8,'ARG Gas Firm'!$A$6:$A$500,0),21)</f>
        <v>-61.106999999999999</v>
      </c>
      <c r="Q31" s="61">
        <f>INDEX('ARG Gas Firm'!$A$6:$W$500,MATCH(Summary!$B$8,'ARG Gas Firm'!$A$6:$A$500,0),22)</f>
        <v>118.70099999999999</v>
      </c>
      <c r="R31" s="125">
        <f>INDEX('ARG Gas Firm'!$A$6:$W$500,MATCH(Summary!$B$8,'ARG Gas Firm'!$A$6:$A$500,0),23)</f>
        <v>1711.636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1E-3</v>
      </c>
      <c r="O32" s="42">
        <f>'ARG Gas Transport'!T$3</f>
        <v>1E-3</v>
      </c>
      <c r="P32" s="42">
        <f>INDEX('ARG Gas Transport'!$A$6:$W$500,MATCH(Summary!$B$8,'ARG Gas IM'!$A$6:$A$500,0),21)</f>
        <v>1.2999999999999999E-2</v>
      </c>
      <c r="Q32" s="42">
        <f>INDEX('ARG Gas Transport'!$A$6:$W$500,MATCH(Summary!$B$8,'ARG Gas Transport'!$A$6:$A$500,0),22)</f>
        <v>-114.723</v>
      </c>
      <c r="R32" s="126">
        <f>INDEX('ARG Gas Transport'!$A$6:$W$500,MATCH(Summary!$B$8,'ARG Gas Transport'!$A$6:$A$500,0),23)</f>
        <v>-1648.7909999999999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194.76176999999998</v>
      </c>
      <c r="K39" s="28"/>
      <c r="L39" s="30"/>
      <c r="M39" s="29"/>
      <c r="N39" s="37">
        <f>N41+N48</f>
        <v>10.259770000000051</v>
      </c>
      <c r="O39" s="37">
        <f>O41+O48</f>
        <v>138.61334999999997</v>
      </c>
      <c r="P39" s="37">
        <f>P41+P48</f>
        <v>-796.43864435240391</v>
      </c>
      <c r="Q39" s="37">
        <f>Q41+Q48</f>
        <v>-821.41944001192269</v>
      </c>
      <c r="R39" s="37">
        <f>R41+R48</f>
        <v>23687.271016044378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1.6554742511008895</v>
      </c>
      <c r="E41" s="116"/>
      <c r="F41" s="33"/>
      <c r="G41" s="141">
        <f>INDEX('Arg Total Power'!$A$6:$W$500,MATCH(Summary!$B$8,'Arg Total Power'!$A$6:$A$500,0),17)</f>
        <v>0.42637468595139244</v>
      </c>
      <c r="H41" s="105"/>
      <c r="J41" s="40">
        <f>INDEX('RAC V@r Total'!$A$6:$Z$500,MATCH(Summary!$B$8,'RAC V@r Total'!$A$6:$A$500,0),19)</f>
        <v>369.72955999999999</v>
      </c>
      <c r="L41" s="36"/>
      <c r="M41" s="33"/>
      <c r="N41" s="133">
        <f>N42+N45</f>
        <v>2.8010000000000002</v>
      </c>
      <c r="O41" s="133">
        <f>O42+O45</f>
        <v>87.320999999999998</v>
      </c>
      <c r="P41" s="133">
        <f>P42+P45</f>
        <v>81.262999999999991</v>
      </c>
      <c r="Q41" s="133">
        <f>Q42+Q45</f>
        <v>83.73</v>
      </c>
      <c r="R41" s="133">
        <f>R42+R45+R46</f>
        <v>1905.8587604178028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-0.21655738636677216</v>
      </c>
      <c r="E42" s="116"/>
      <c r="F42" s="113"/>
      <c r="G42" s="115"/>
      <c r="H42" s="105"/>
      <c r="J42" s="45"/>
      <c r="L42" s="46"/>
      <c r="M42" s="41"/>
      <c r="N42" s="42">
        <f>N43+N44</f>
        <v>11.388</v>
      </c>
      <c r="O42" s="42">
        <f>O43+O44</f>
        <v>39.302999999999997</v>
      </c>
      <c r="P42" s="42">
        <f>P43+P44</f>
        <v>84.051999999999992</v>
      </c>
      <c r="Q42" s="42">
        <f>Q43+Q44</f>
        <v>84.204000000000008</v>
      </c>
      <c r="R42" s="42">
        <f>R43+R44</f>
        <v>1885.3717004178029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-0.15325679081780572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1.4239999999999999</v>
      </c>
      <c r="O43" s="61">
        <f>'EZE Power Trading'!T$3</f>
        <v>9.16</v>
      </c>
      <c r="P43" s="61">
        <f>INDEX('EZE Power Trading'!$A$6:$W$500,MATCH(Summary!$B$8,'EZE Power Trading'!$A$6:$A$500,0),21)</f>
        <v>24.515999999999998</v>
      </c>
      <c r="Q43" s="61">
        <f>INDEX('EZE Power Trading'!$A$6:$W$500,MATCH(Summary!$B$8,'EZE Power Trading'!$A$6:$A$500,0),22)</f>
        <v>24.795999999999999</v>
      </c>
      <c r="R43" s="125">
        <f>(INDEX('EZE Power Trading'!$A$6:$W$500,MATCH(Summary!$B$8,'EZE Power Trading'!$A$6:$A$500,0),23))-R46</f>
        <v>755.54083041780291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-6.3300595548966443E-2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9.9640000000000004</v>
      </c>
      <c r="O44" s="61">
        <f>'Rio Cuarto Power Trading'!T$3</f>
        <v>30.143000000000001</v>
      </c>
      <c r="P44" s="61">
        <f>INDEX('Rio Cuarto Power Trading'!$A$6:$W$500,MATCH(Summary!$B$8,'Rio Cuarto Power Trading'!$A$6:$A$500,0),21)</f>
        <v>59.536000000000001</v>
      </c>
      <c r="Q44" s="61">
        <f>INDEX('Rio Cuarto Power Trading'!$A$6:$W$500,MATCH(Summary!$B$8,'Rio Cuarto Power Trading'!$A$6:$A$500,0),22)</f>
        <v>59.408000000000001</v>
      </c>
      <c r="R44" s="125">
        <f>INDEX('Rio Cuarto Power Trading'!$A$6:$W$500,MATCH(Summary!$B$8,'Rio Cuarto Power Trading'!$A$6:$A$500,0),23)</f>
        <v>1129.83087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1.8720316374676618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-8.5869999999999997</v>
      </c>
      <c r="O45" s="42">
        <f>'Modesto Maranzana Power'!T$3</f>
        <v>48.018000000000001</v>
      </c>
      <c r="P45" s="42">
        <f>INDEX('Modesto Maranzana Power'!$A$6:$W$500,MATCH(Summary!$B$8,'Modesto Maranzana Power'!$A$6:$A$500,0),21)</f>
        <v>-2.7890000000000001</v>
      </c>
      <c r="Q45" s="42">
        <f>INDEX('Modesto Maranzana Power'!$A$6:$W$500,MATCH(Summary!$B$8,'Modesto Maranzana Power'!$A$6:$A$500,0),22)</f>
        <v>-0.47399999999999998</v>
      </c>
      <c r="R45" s="42">
        <f>INDEX('Modesto Maranzana Power'!$A$6:$W$500,MATCH(Summary!$B$8,'Modesto Maranzana Power'!$A$6:$A$500,0),23)</f>
        <v>-214.22805000000005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489.22497999999996</v>
      </c>
      <c r="L48" s="46"/>
      <c r="M48" s="41"/>
      <c r="N48" s="133">
        <f>N49+N50+N51</f>
        <v>7.458770000000051</v>
      </c>
      <c r="O48" s="133">
        <f>O49+O50+O51</f>
        <v>51.292349999999985</v>
      </c>
      <c r="P48" s="133">
        <f>P49+P50+P51</f>
        <v>-877.70164435240395</v>
      </c>
      <c r="Q48" s="133">
        <f>Q49+Q50+Q51</f>
        <v>-905.14944001192271</v>
      </c>
      <c r="R48" s="133">
        <f>R49+R50+R51</f>
        <v>21781.412255626576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-2.0013756324534044E-3</v>
      </c>
      <c r="E49" s="105"/>
      <c r="F49" s="39"/>
      <c r="G49" s="141">
        <f>INDEX('BRA Power'!$A$6:$W$500,MATCH(Summary!$B$8,'BRA Power'!$A$6:$A$500,0),17)</f>
        <v>0.12341553993781361</v>
      </c>
      <c r="H49" s="105"/>
      <c r="J49" s="45"/>
      <c r="L49" s="44"/>
      <c r="M49" s="41"/>
      <c r="N49" s="42">
        <f>INDEX('BRA Power'!$A$6:$W$500,MATCH(Summary!$B$8,'BRA Power'!$A$6:$A$500,0),19)</f>
        <v>7.4619300000000512</v>
      </c>
      <c r="O49" s="42">
        <f>'BRA Power'!T$3</f>
        <v>51.314479999999982</v>
      </c>
      <c r="P49" s="42">
        <f>INDEX('BRA Power'!$A$6:$W$500,MATCH(Summary!$B$8,'BRA Power'!$A$6:$A$500,0),21)</f>
        <v>-899.05065349698953</v>
      </c>
      <c r="Q49" s="42">
        <f>INDEX('BRA Power'!$A$6:$W$500,MATCH(Summary!$B$8,'BRA Power'!$A$6:$A$500,0),22)</f>
        <v>-915.5511040568083</v>
      </c>
      <c r="R49" s="42">
        <f>(INDEX('BRA Power'!$A$6:$W$500,MATCH(Summary!$B$8,'BRA Power'!$A$6:$A$500,0),23))-R51</f>
        <v>3137.401140791022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-3.1599999999998543E-3</v>
      </c>
      <c r="O50" s="42">
        <f>'BRA PWR Certificates'!T$3</f>
        <v>-2.2129999999997381E-2</v>
      </c>
      <c r="P50" s="42">
        <f>INDEX('BRA PWR Certificates'!$A$6:$W$500,MATCH(Summary!$B$8,'BRA PWR Certificates'!$A$6:$A$500,0),21)</f>
        <v>21.349009144585636</v>
      </c>
      <c r="Q50" s="42">
        <f>INDEX('BRA PWR Certificates'!$A$6:$W$500,MATCH(Summary!$B$8,'BRA PWR Certificates'!$A$6:$A$500,0),22)</f>
        <v>10.401664044885639</v>
      </c>
      <c r="R50" s="42">
        <f>(INDEX('BRA PWR Certificates'!$A$6:$W$500,MATCH(Summary!$B$8,'BRA PWR Certificates'!$A$6:$A$500,0),23))</f>
        <v>25.419076653754864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topLeftCell="A4"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1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topLeftCell="A5"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1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64" activePane="bottomRight" state="frozen"/>
      <selection pane="topRight" activeCell="D1" sqref="D1"/>
      <selection pane="bottomLeft" activeCell="A36" sqref="A36"/>
      <selection pane="bottomRight" activeCell="A295" sqref="A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H296" s="73">
        <v>0</v>
      </c>
      <c r="I296" s="73">
        <v>0</v>
      </c>
      <c r="J296" s="73">
        <v>0</v>
      </c>
      <c r="K296" s="73">
        <v>0</v>
      </c>
      <c r="L296" s="73">
        <v>0</v>
      </c>
      <c r="M296" s="73">
        <v>0</v>
      </c>
      <c r="N296" s="73">
        <v>0</v>
      </c>
      <c r="P296" s="73">
        <f t="shared" si="63"/>
        <v>0</v>
      </c>
      <c r="Q296" s="73">
        <f t="shared" si="64"/>
        <v>0</v>
      </c>
      <c r="R296" s="73">
        <f t="shared" si="65"/>
        <v>0</v>
      </c>
      <c r="S296" s="73">
        <f t="shared" si="66"/>
        <v>0</v>
      </c>
      <c r="T296" s="73">
        <f t="shared" si="67"/>
        <v>0</v>
      </c>
      <c r="U296" s="73">
        <f t="shared" si="68"/>
        <v>0</v>
      </c>
      <c r="V296" s="73">
        <f t="shared" si="69"/>
        <v>0</v>
      </c>
      <c r="W296" s="73">
        <f t="shared" si="70"/>
        <v>0</v>
      </c>
      <c r="X296" s="73">
        <f t="shared" si="71"/>
        <v>0</v>
      </c>
      <c r="Y296" s="73">
        <f t="shared" si="72"/>
        <v>0</v>
      </c>
      <c r="Z296" s="73">
        <f t="shared" si="73"/>
        <v>0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H297" s="73">
        <v>0</v>
      </c>
      <c r="I297" s="73">
        <v>0</v>
      </c>
      <c r="J297" s="73">
        <v>0</v>
      </c>
      <c r="K297" s="73">
        <v>0</v>
      </c>
      <c r="L297" s="73">
        <v>0</v>
      </c>
      <c r="M297" s="73">
        <v>0</v>
      </c>
      <c r="N297" s="73">
        <v>0</v>
      </c>
      <c r="P297" s="73">
        <f t="shared" si="63"/>
        <v>0</v>
      </c>
      <c r="Q297" s="73">
        <f t="shared" si="64"/>
        <v>0</v>
      </c>
      <c r="R297" s="73">
        <f t="shared" si="65"/>
        <v>0</v>
      </c>
      <c r="S297" s="73">
        <f t="shared" si="66"/>
        <v>0</v>
      </c>
      <c r="T297" s="73">
        <f t="shared" si="67"/>
        <v>0</v>
      </c>
      <c r="U297" s="73">
        <f t="shared" si="68"/>
        <v>0</v>
      </c>
      <c r="V297" s="73">
        <f t="shared" si="69"/>
        <v>0</v>
      </c>
      <c r="W297" s="73">
        <f t="shared" si="70"/>
        <v>0</v>
      </c>
      <c r="X297" s="73">
        <f t="shared" si="71"/>
        <v>0</v>
      </c>
      <c r="Y297" s="73">
        <f t="shared" si="72"/>
        <v>0</v>
      </c>
      <c r="Z297" s="73">
        <f t="shared" si="73"/>
        <v>0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P300" s="73">
        <f t="shared" si="63"/>
        <v>0</v>
      </c>
      <c r="Q300" s="73">
        <f t="shared" si="64"/>
        <v>0</v>
      </c>
      <c r="R300" s="73">
        <f t="shared" si="65"/>
        <v>0</v>
      </c>
      <c r="S300" s="73">
        <f t="shared" si="66"/>
        <v>0</v>
      </c>
      <c r="T300" s="73">
        <f t="shared" si="67"/>
        <v>0</v>
      </c>
      <c r="U300" s="73">
        <f t="shared" si="68"/>
        <v>0</v>
      </c>
      <c r="V300" s="73">
        <f t="shared" si="69"/>
        <v>0</v>
      </c>
      <c r="W300" s="73">
        <f t="shared" si="70"/>
        <v>0</v>
      </c>
      <c r="X300" s="73">
        <f t="shared" si="71"/>
        <v>0</v>
      </c>
      <c r="Y300" s="73">
        <f t="shared" si="72"/>
        <v>0</v>
      </c>
      <c r="Z300" s="73">
        <f t="shared" si="73"/>
        <v>0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1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1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1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0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0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0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1</v>
      </c>
      <c r="L289" s="73">
        <f t="shared" si="68"/>
        <v>1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1E-3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1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1</v>
      </c>
      <c r="L293" s="73">
        <f t="shared" si="68"/>
        <v>-2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-2E-3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/>
      <c r="E296" s="73"/>
      <c r="F296" s="73"/>
      <c r="G296" s="73"/>
      <c r="I296" s="73">
        <f t="shared" si="69"/>
        <v>-61107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0</v>
      </c>
      <c r="Q296" s="73">
        <f t="shared" si="62"/>
        <v>0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/>
      <c r="E297" s="73"/>
      <c r="F297" s="73"/>
      <c r="G297" s="73"/>
      <c r="I297" s="73">
        <f t="shared" si="69"/>
        <v>-61107</v>
      </c>
      <c r="J297" s="73">
        <f t="shared" si="66"/>
        <v>0</v>
      </c>
      <c r="K297" s="73">
        <f t="shared" si="67"/>
        <v>0</v>
      </c>
      <c r="L297" s="73">
        <f t="shared" si="68"/>
        <v>0</v>
      </c>
      <c r="M297" s="73">
        <f>SUM(J$188:J297)</f>
        <v>118701</v>
      </c>
      <c r="N297" s="73">
        <f>SUM(J$6:J297)</f>
        <v>1711636</v>
      </c>
      <c r="P297" s="73">
        <f t="shared" si="57"/>
        <v>0</v>
      </c>
      <c r="Q297" s="73">
        <f t="shared" si="62"/>
        <v>0</v>
      </c>
      <c r="R297" s="73">
        <f t="shared" si="63"/>
        <v>0</v>
      </c>
      <c r="S297" s="71">
        <f t="shared" si="58"/>
        <v>0</v>
      </c>
      <c r="T297" s="71">
        <f t="shared" si="59"/>
        <v>0</v>
      </c>
      <c r="U297" s="71">
        <f t="shared" si="64"/>
        <v>-61.106999999999999</v>
      </c>
      <c r="V297" s="71">
        <f t="shared" si="60"/>
        <v>118.70099999999999</v>
      </c>
      <c r="W297" s="71">
        <f t="shared" si="61"/>
        <v>1711.636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-61107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118701</v>
      </c>
      <c r="N298" s="73">
        <f>SUM(J$6:J298)</f>
        <v>1711636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-61.106999999999999</v>
      </c>
      <c r="V298" s="71">
        <f t="shared" si="60"/>
        <v>118.70099999999999</v>
      </c>
      <c r="W298" s="71">
        <f t="shared" si="61"/>
        <v>1711.636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-61107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118701</v>
      </c>
      <c r="N299" s="73">
        <f>SUM(J$6:J299)</f>
        <v>1711636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-61.106999999999999</v>
      </c>
      <c r="V299" s="71">
        <f t="shared" si="60"/>
        <v>118.70099999999999</v>
      </c>
      <c r="W299" s="71">
        <f t="shared" si="61"/>
        <v>1711.636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/>
      <c r="E300" s="73"/>
      <c r="F300" s="73"/>
      <c r="G300" s="73"/>
      <c r="I300" s="73">
        <f t="shared" si="69"/>
        <v>-61107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118701</v>
      </c>
      <c r="N300" s="73">
        <f>SUM(J$6:J300)</f>
        <v>1711636</v>
      </c>
      <c r="P300" s="73">
        <f t="shared" si="57"/>
        <v>0</v>
      </c>
      <c r="Q300" s="73">
        <f t="shared" si="62"/>
        <v>0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-61.106999999999999</v>
      </c>
      <c r="V300" s="71">
        <f t="shared" si="60"/>
        <v>118.70099999999999</v>
      </c>
      <c r="W300" s="71">
        <f t="shared" si="61"/>
        <v>1711.636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-61107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118701</v>
      </c>
      <c r="N301" s="73">
        <f>SUM(J$6:J301)</f>
        <v>1711636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-61.106999999999999</v>
      </c>
      <c r="V301" s="71">
        <f t="shared" si="60"/>
        <v>118.70099999999999</v>
      </c>
      <c r="W301" s="71">
        <f t="shared" si="61"/>
        <v>1711.636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-61107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118701</v>
      </c>
      <c r="N302" s="73">
        <f>SUM(J$6:J302)</f>
        <v>1711636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-61.106999999999999</v>
      </c>
      <c r="V302" s="71">
        <f t="shared" si="60"/>
        <v>118.70099999999999</v>
      </c>
      <c r="W302" s="71">
        <f t="shared" si="61"/>
        <v>1711.636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-61107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118701</v>
      </c>
      <c r="N303" s="73">
        <f>SUM(J$6:J303)</f>
        <v>1711636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-61.106999999999999</v>
      </c>
      <c r="V303" s="71">
        <f t="shared" si="60"/>
        <v>118.70099999999999</v>
      </c>
      <c r="W303" s="71">
        <f t="shared" si="61"/>
        <v>1711.636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-61107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118701</v>
      </c>
      <c r="N304" s="73">
        <f>SUM(J$6:J304)</f>
        <v>1711636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-61.106999999999999</v>
      </c>
      <c r="V304" s="71">
        <f t="shared" si="60"/>
        <v>118.70099999999999</v>
      </c>
      <c r="W304" s="71">
        <f t="shared" si="61"/>
        <v>1711.636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-61107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118701</v>
      </c>
      <c r="N305" s="73">
        <f>SUM(J$6:J305)</f>
        <v>1711636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-61.106999999999999</v>
      </c>
      <c r="V305" s="71">
        <f t="shared" si="60"/>
        <v>118.70099999999999</v>
      </c>
      <c r="W305" s="71">
        <f t="shared" si="61"/>
        <v>1711.636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-61107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118701</v>
      </c>
      <c r="N306" s="73">
        <f>SUM(J$6:J306)</f>
        <v>1711636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-61.106999999999999</v>
      </c>
      <c r="V306" s="71">
        <f t="shared" si="60"/>
        <v>118.70099999999999</v>
      </c>
      <c r="W306" s="71">
        <f t="shared" si="61"/>
        <v>1711.636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-61107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118701</v>
      </c>
      <c r="N307" s="73">
        <f>SUM(J$6:J307)</f>
        <v>1711636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-61.106999999999999</v>
      </c>
      <c r="V307" s="71">
        <f t="shared" si="60"/>
        <v>118.70099999999999</v>
      </c>
      <c r="W307" s="71">
        <f t="shared" si="61"/>
        <v>1711.636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-61107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118701</v>
      </c>
      <c r="N308" s="73">
        <f>SUM(J$6:J308)</f>
        <v>1711636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-61.106999999999999</v>
      </c>
      <c r="V308" s="71">
        <f t="shared" si="60"/>
        <v>118.70099999999999</v>
      </c>
      <c r="W308" s="71">
        <f t="shared" si="61"/>
        <v>1711.636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-61107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118701</v>
      </c>
      <c r="N309" s="73">
        <f>SUM(J$6:J309)</f>
        <v>1711636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-61.106999999999999</v>
      </c>
      <c r="V309" s="71">
        <f t="shared" si="60"/>
        <v>118.70099999999999</v>
      </c>
      <c r="W309" s="71">
        <f t="shared" si="61"/>
        <v>1711.636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118701</v>
      </c>
      <c r="N310" s="73">
        <f>SUM(J$6:J310)</f>
        <v>1711636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118.70099999999999</v>
      </c>
      <c r="W310" s="71">
        <f t="shared" si="61"/>
        <v>1711.636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118701</v>
      </c>
      <c r="N311" s="73">
        <f>SUM(J$6:J311)</f>
        <v>1711636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118.70099999999999</v>
      </c>
      <c r="W311" s="71">
        <f t="shared" si="61"/>
        <v>1711.636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118701</v>
      </c>
      <c r="N312" s="73">
        <f>SUM(J$6:J312)</f>
        <v>1711636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118.70099999999999</v>
      </c>
      <c r="W312" s="71">
        <f t="shared" si="61"/>
        <v>1711.636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118701</v>
      </c>
      <c r="N313" s="73">
        <f>SUM(J$6:J313)</f>
        <v>1711636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118.70099999999999</v>
      </c>
      <c r="W313" s="71">
        <f t="shared" si="61"/>
        <v>1711.636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118701</v>
      </c>
      <c r="N314" s="73">
        <f>SUM(J$6:J314)</f>
        <v>1711636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118.70099999999999</v>
      </c>
      <c r="W314" s="71">
        <f t="shared" si="61"/>
        <v>1711.636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118701</v>
      </c>
      <c r="N315" s="73">
        <f>SUM(J$6:J315)</f>
        <v>1711636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118.70099999999999</v>
      </c>
      <c r="W315" s="71">
        <f t="shared" si="61"/>
        <v>1711.636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118701</v>
      </c>
      <c r="N316" s="73">
        <f>SUM(J$6:J316)</f>
        <v>1711636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118.70099999999999</v>
      </c>
      <c r="W316" s="71">
        <f t="shared" si="61"/>
        <v>1711.636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118701</v>
      </c>
      <c r="N317" s="73">
        <f>SUM(J$6:J317)</f>
        <v>1711636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118.70099999999999</v>
      </c>
      <c r="W317" s="71">
        <f t="shared" si="61"/>
        <v>1711.636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118701</v>
      </c>
      <c r="N318" s="73">
        <f>SUM(J$6:J318)</f>
        <v>1711636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118.70099999999999</v>
      </c>
      <c r="W318" s="71">
        <f t="shared" si="61"/>
        <v>1711.636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118701</v>
      </c>
      <c r="N319" s="73">
        <f>SUM(J$6:J319)</f>
        <v>1711636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118.70099999999999</v>
      </c>
      <c r="W319" s="71">
        <f t="shared" si="61"/>
        <v>1711.636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118701</v>
      </c>
      <c r="N320" s="73">
        <f>SUM(J$6:J320)</f>
        <v>1711636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118.70099999999999</v>
      </c>
      <c r="W320" s="71">
        <f t="shared" si="61"/>
        <v>1711.636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118701</v>
      </c>
      <c r="N321" s="73">
        <f>SUM(J$6:J321)</f>
        <v>1711636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118.70099999999999</v>
      </c>
      <c r="W321" s="71">
        <f t="shared" si="61"/>
        <v>1711.636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118701</v>
      </c>
      <c r="N322" s="73">
        <f>SUM(J$6:J322)</f>
        <v>1711636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118.70099999999999</v>
      </c>
      <c r="W322" s="71">
        <f t="shared" si="61"/>
        <v>1711.636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118701</v>
      </c>
      <c r="N323" s="73">
        <f>SUM(J$6:J323)</f>
        <v>1711636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118.70099999999999</v>
      </c>
      <c r="W323" s="71">
        <f t="shared" si="61"/>
        <v>1711.636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118701</v>
      </c>
      <c r="N324" s="73">
        <f>SUM(J$6:J324)</f>
        <v>1711636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118.70099999999999</v>
      </c>
      <c r="W324" s="71">
        <f t="shared" si="61"/>
        <v>1711.636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118701</v>
      </c>
      <c r="N325" s="73">
        <f>SUM(J$6:J325)</f>
        <v>1711636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118.70099999999999</v>
      </c>
      <c r="W325" s="71">
        <f t="shared" si="61"/>
        <v>1711.636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118701</v>
      </c>
      <c r="N326" s="73">
        <f>SUM(J$6:J326)</f>
        <v>1711636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118.70099999999999</v>
      </c>
      <c r="W326" s="71">
        <f t="shared" ref="W326:W371" si="76">N326/$R$3</f>
        <v>1711.636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118701</v>
      </c>
      <c r="N327" s="73">
        <f>SUM(J$6:J327)</f>
        <v>1711636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118.70099999999999</v>
      </c>
      <c r="W327" s="71">
        <f t="shared" si="76"/>
        <v>1711.636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118701</v>
      </c>
      <c r="N328" s="73">
        <f>SUM(J$6:J328)</f>
        <v>1711636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118.70099999999999</v>
      </c>
      <c r="W328" s="71">
        <f t="shared" si="76"/>
        <v>1711.636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118701</v>
      </c>
      <c r="N329" s="73">
        <f>SUM(J$6:J329)</f>
        <v>1711636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118.70099999999999</v>
      </c>
      <c r="W329" s="71">
        <f t="shared" si="76"/>
        <v>1711.636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118701</v>
      </c>
      <c r="N330" s="73">
        <f>SUM(J$6:J330)</f>
        <v>1711636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118.70099999999999</v>
      </c>
      <c r="W330" s="71">
        <f t="shared" si="76"/>
        <v>1711.636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118701</v>
      </c>
      <c r="N331" s="73">
        <f>SUM(J$6:J331)</f>
        <v>1711636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118.70099999999999</v>
      </c>
      <c r="W331" s="71">
        <f t="shared" si="76"/>
        <v>1711.636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118701</v>
      </c>
      <c r="N332" s="73">
        <f>SUM(J$6:J332)</f>
        <v>1711636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118.70099999999999</v>
      </c>
      <c r="W332" s="71">
        <f t="shared" si="76"/>
        <v>1711.636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118701</v>
      </c>
      <c r="N333" s="73">
        <f>SUM(J$6:J333)</f>
        <v>1711636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118.70099999999999</v>
      </c>
      <c r="W333" s="71">
        <f t="shared" si="76"/>
        <v>1711.636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118701</v>
      </c>
      <c r="N334" s="73">
        <f>SUM(J$6:J334)</f>
        <v>1711636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118.70099999999999</v>
      </c>
      <c r="W334" s="71">
        <f t="shared" si="76"/>
        <v>1711.636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118701</v>
      </c>
      <c r="N335" s="73">
        <f>SUM(J$6:J335)</f>
        <v>1711636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118.70099999999999</v>
      </c>
      <c r="W335" s="71">
        <f t="shared" si="76"/>
        <v>1711.636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118701</v>
      </c>
      <c r="N336" s="73">
        <f>SUM(J$6:J336)</f>
        <v>1711636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118.70099999999999</v>
      </c>
      <c r="W336" s="71">
        <f t="shared" si="76"/>
        <v>1711.636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118701</v>
      </c>
      <c r="N337" s="73">
        <f>SUM(J$6:J337)</f>
        <v>1711636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118.70099999999999</v>
      </c>
      <c r="W337" s="71">
        <f t="shared" si="76"/>
        <v>1711.636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118701</v>
      </c>
      <c r="N338" s="73">
        <f>SUM(J$6:J338)</f>
        <v>1711636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118.70099999999999</v>
      </c>
      <c r="W338" s="71">
        <f t="shared" si="76"/>
        <v>1711.636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118701</v>
      </c>
      <c r="N339" s="73">
        <f>SUM(J$6:J339)</f>
        <v>1711636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118.70099999999999</v>
      </c>
      <c r="W339" s="71">
        <f t="shared" si="76"/>
        <v>1711.636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118701</v>
      </c>
      <c r="N340" s="73">
        <f>SUM(J$6:J340)</f>
        <v>1711636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118.70099999999999</v>
      </c>
      <c r="W340" s="71">
        <f t="shared" si="76"/>
        <v>1711.636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118701</v>
      </c>
      <c r="N341" s="73">
        <f>SUM(J$6:J341)</f>
        <v>1711636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118.70099999999999</v>
      </c>
      <c r="W341" s="71">
        <f t="shared" si="76"/>
        <v>1711.636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118701</v>
      </c>
      <c r="N342" s="73">
        <f>SUM(J$6:J342)</f>
        <v>1711636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118.70099999999999</v>
      </c>
      <c r="W342" s="71">
        <f t="shared" si="76"/>
        <v>1711.636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118701</v>
      </c>
      <c r="N343" s="73">
        <f>SUM(J$6:J343)</f>
        <v>1711636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118.70099999999999</v>
      </c>
      <c r="W343" s="71">
        <f t="shared" si="76"/>
        <v>1711.636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118701</v>
      </c>
      <c r="N344" s="73">
        <f>SUM(J$6:J344)</f>
        <v>1711636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118.70099999999999</v>
      </c>
      <c r="W344" s="71">
        <f t="shared" si="76"/>
        <v>1711.636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118701</v>
      </c>
      <c r="N345" s="73">
        <f>SUM(J$6:J345)</f>
        <v>1711636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118.70099999999999</v>
      </c>
      <c r="W345" s="71">
        <f t="shared" si="76"/>
        <v>1711.636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118701</v>
      </c>
      <c r="N346" s="73">
        <f>SUM(J$6:J346)</f>
        <v>1711636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118.70099999999999</v>
      </c>
      <c r="W346" s="71">
        <f t="shared" si="76"/>
        <v>1711.636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118701</v>
      </c>
      <c r="N347" s="73">
        <f>SUM(J$6:J347)</f>
        <v>1711636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118.70099999999999</v>
      </c>
      <c r="W347" s="71">
        <f t="shared" si="76"/>
        <v>1711.636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118701</v>
      </c>
      <c r="N348" s="73">
        <f>SUM(J$6:J348)</f>
        <v>1711636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118.70099999999999</v>
      </c>
      <c r="W348" s="71">
        <f t="shared" si="76"/>
        <v>1711.636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118701</v>
      </c>
      <c r="N349" s="73">
        <f>SUM(J$6:J349)</f>
        <v>1711636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118.70099999999999</v>
      </c>
      <c r="W349" s="71">
        <f t="shared" si="76"/>
        <v>1711.636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118701</v>
      </c>
      <c r="N350" s="73">
        <f>SUM(J$6:J350)</f>
        <v>1711636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118.70099999999999</v>
      </c>
      <c r="W350" s="71">
        <f t="shared" si="76"/>
        <v>1711.636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118701</v>
      </c>
      <c r="N351" s="73">
        <f>SUM(J$6:J351)</f>
        <v>1711636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118.70099999999999</v>
      </c>
      <c r="W351" s="71">
        <f t="shared" si="76"/>
        <v>1711.636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118701</v>
      </c>
      <c r="N352" s="73">
        <f>SUM(J$6:J352)</f>
        <v>1711636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118.70099999999999</v>
      </c>
      <c r="W352" s="71">
        <f t="shared" si="76"/>
        <v>1711.636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118701</v>
      </c>
      <c r="N353" s="73">
        <f>SUM(J$6:J353)</f>
        <v>1711636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118.70099999999999</v>
      </c>
      <c r="W353" s="71">
        <f t="shared" si="76"/>
        <v>1711.636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118701</v>
      </c>
      <c r="N354" s="73">
        <f>SUM(J$6:J354)</f>
        <v>1711636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118.70099999999999</v>
      </c>
      <c r="W354" s="71">
        <f t="shared" si="76"/>
        <v>1711.636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118701</v>
      </c>
      <c r="N355" s="73">
        <f>SUM(J$6:J355)</f>
        <v>1711636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118.70099999999999</v>
      </c>
      <c r="W355" s="71">
        <f t="shared" si="76"/>
        <v>1711.636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118701</v>
      </c>
      <c r="N356" s="73">
        <f>SUM(J$6:J356)</f>
        <v>1711636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118.70099999999999</v>
      </c>
      <c r="W356" s="71">
        <f t="shared" si="76"/>
        <v>1711.636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118701</v>
      </c>
      <c r="N357" s="73">
        <f>SUM(J$6:J357)</f>
        <v>1711636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118.70099999999999</v>
      </c>
      <c r="W357" s="71">
        <f t="shared" si="76"/>
        <v>1711.636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118701</v>
      </c>
      <c r="N358" s="73">
        <f>SUM(J$6:J358)</f>
        <v>1711636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118.70099999999999</v>
      </c>
      <c r="W358" s="71">
        <f t="shared" si="76"/>
        <v>1711.636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118701</v>
      </c>
      <c r="N359" s="73">
        <f>SUM(J$6:J359)</f>
        <v>1711636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118.70099999999999</v>
      </c>
      <c r="W359" s="71">
        <f t="shared" si="76"/>
        <v>1711.636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118701</v>
      </c>
      <c r="N360" s="73">
        <f>SUM(J$6:J360)</f>
        <v>1711636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118.70099999999999</v>
      </c>
      <c r="W360" s="71">
        <f t="shared" si="76"/>
        <v>1711.636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118701</v>
      </c>
      <c r="N361" s="73">
        <f>SUM(J$6:J361)</f>
        <v>1711636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118.70099999999999</v>
      </c>
      <c r="W361" s="71">
        <f t="shared" si="76"/>
        <v>1711.636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118701</v>
      </c>
      <c r="N362" s="73">
        <f>SUM(J$6:J362)</f>
        <v>1711636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118.70099999999999</v>
      </c>
      <c r="W362" s="71">
        <f t="shared" si="76"/>
        <v>1711.636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118701</v>
      </c>
      <c r="N363" s="73">
        <f>SUM(J$6:J363)</f>
        <v>1711636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118.70099999999999</v>
      </c>
      <c r="W363" s="71">
        <f t="shared" si="76"/>
        <v>1711.636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118701</v>
      </c>
      <c r="N364" s="73">
        <f>SUM(J$6:J364)</f>
        <v>1711636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118.70099999999999</v>
      </c>
      <c r="W364" s="71">
        <f t="shared" si="76"/>
        <v>1711.636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118701</v>
      </c>
      <c r="N365" s="73">
        <f>SUM(J$6:J365)</f>
        <v>1711636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118.70099999999999</v>
      </c>
      <c r="W365" s="71">
        <f t="shared" si="76"/>
        <v>1711.636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118701</v>
      </c>
      <c r="N366" s="73">
        <f>SUM(J$6:J366)</f>
        <v>1711636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118.70099999999999</v>
      </c>
      <c r="W366" s="71">
        <f t="shared" si="76"/>
        <v>1711.636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118701</v>
      </c>
      <c r="N367" s="73">
        <f>SUM(J$6:J367)</f>
        <v>1711636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118.70099999999999</v>
      </c>
      <c r="W367" s="71">
        <f t="shared" si="76"/>
        <v>1711.636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118701</v>
      </c>
      <c r="N368" s="73">
        <f>SUM(J$6:J368)</f>
        <v>1711636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118.70099999999999</v>
      </c>
      <c r="W368" s="71">
        <f t="shared" si="76"/>
        <v>1711.636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118701</v>
      </c>
      <c r="N369" s="73">
        <f>SUM(J$6:J369)</f>
        <v>1711636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118.70099999999999</v>
      </c>
      <c r="W369" s="71">
        <f t="shared" si="76"/>
        <v>1711.636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118701</v>
      </c>
      <c r="N370" s="73">
        <f>SUM(J$6:J370)</f>
        <v>1711636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118.70099999999999</v>
      </c>
      <c r="W370" s="71">
        <f t="shared" si="76"/>
        <v>1711.636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118701</v>
      </c>
      <c r="N371" s="73">
        <f>SUM(J$6:J371)</f>
        <v>1711636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118.70099999999999</v>
      </c>
      <c r="W371" s="71">
        <f t="shared" si="76"/>
        <v>1711.636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1</v>
      </c>
      <c r="P3" s="73">
        <v>1000000</v>
      </c>
      <c r="Q3" s="73"/>
      <c r="R3" s="73">
        <v>1000</v>
      </c>
      <c r="S3" s="62"/>
      <c r="T3" s="82">
        <f>SUM(T6:T371)</f>
        <v>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1</v>
      </c>
      <c r="L289" s="73">
        <f t="shared" si="55"/>
        <v>-1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-1E-3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1</v>
      </c>
      <c r="L293" s="73">
        <f t="shared" si="55"/>
        <v>1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1E-3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/>
      <c r="I296" s="73">
        <f t="shared" si="66"/>
        <v>13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/>
      <c r="I297" s="73">
        <f t="shared" si="66"/>
        <v>13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/>
      <c r="I300" s="73">
        <f t="shared" si="66"/>
        <v>13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SUM(J$188:J300)</f>
        <v>-114723</v>
      </c>
      <c r="N300" s="73">
        <f>SUM(J$6:J300)</f>
        <v>-1648791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1.2999999999999999E-2</v>
      </c>
      <c r="V300" s="71">
        <f t="shared" si="62"/>
        <v>-114.723</v>
      </c>
      <c r="W300" s="71">
        <f t="shared" si="63"/>
        <v>-1648.7909999999999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13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-114723</v>
      </c>
      <c r="N301" s="73">
        <f>SUM(J$6:J301)</f>
        <v>-1648791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1.2999999999999999E-2</v>
      </c>
      <c r="V301" s="71">
        <f t="shared" si="62"/>
        <v>-114.723</v>
      </c>
      <c r="W301" s="71">
        <f t="shared" si="63"/>
        <v>-1648.7909999999999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13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-114723</v>
      </c>
      <c r="N302" s="73">
        <f>SUM(J$6:J302)</f>
        <v>-1648791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1.2999999999999999E-2</v>
      </c>
      <c r="V302" s="71">
        <f t="shared" si="62"/>
        <v>-114.723</v>
      </c>
      <c r="W302" s="71">
        <f t="shared" si="63"/>
        <v>-1648.7909999999999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-114723</v>
      </c>
      <c r="N303" s="73">
        <f>SUM(J$6:J303)</f>
        <v>-1648791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1.2999999999999999E-2</v>
      </c>
      <c r="V303" s="71">
        <f t="shared" si="62"/>
        <v>-114.723</v>
      </c>
      <c r="W303" s="71">
        <f t="shared" si="63"/>
        <v>-1648.7909999999999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-114723</v>
      </c>
      <c r="N304" s="73">
        <f>SUM(J$6:J304)</f>
        <v>-1648791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1.2999999999999999E-2</v>
      </c>
      <c r="V304" s="71">
        <f t="shared" si="62"/>
        <v>-114.723</v>
      </c>
      <c r="W304" s="71">
        <f t="shared" si="63"/>
        <v>-1648.7909999999999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-114723</v>
      </c>
      <c r="N305" s="73">
        <f>SUM(J$6:J305)</f>
        <v>-1648791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1.2999999999999999E-2</v>
      </c>
      <c r="V305" s="71">
        <f t="shared" si="62"/>
        <v>-114.723</v>
      </c>
      <c r="W305" s="71">
        <f t="shared" si="63"/>
        <v>-1648.7909999999999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-114723</v>
      </c>
      <c r="N306" s="73">
        <f>SUM(J$6:J306)</f>
        <v>-1648791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1.2999999999999999E-2</v>
      </c>
      <c r="V306" s="71">
        <f t="shared" si="62"/>
        <v>-114.723</v>
      </c>
      <c r="W306" s="71">
        <f t="shared" si="63"/>
        <v>-1648.7909999999999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-114723</v>
      </c>
      <c r="N307" s="73">
        <f>SUM(J$6:J307)</f>
        <v>-1648791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1.2999999999999999E-2</v>
      </c>
      <c r="V307" s="71">
        <f t="shared" si="62"/>
        <v>-114.723</v>
      </c>
      <c r="W307" s="71">
        <f t="shared" si="63"/>
        <v>-1648.7909999999999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-114723</v>
      </c>
      <c r="N308" s="73">
        <f>SUM(J$6:J308)</f>
        <v>-1648791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1.2999999999999999E-2</v>
      </c>
      <c r="V308" s="71">
        <f t="shared" si="62"/>
        <v>-114.723</v>
      </c>
      <c r="W308" s="71">
        <f t="shared" si="63"/>
        <v>-1648.7909999999999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-114723</v>
      </c>
      <c r="N309" s="73">
        <f>SUM(J$6:J309)</f>
        <v>-1648791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1.2999999999999999E-2</v>
      </c>
      <c r="V309" s="71">
        <f t="shared" si="62"/>
        <v>-114.723</v>
      </c>
      <c r="W309" s="71">
        <f t="shared" si="63"/>
        <v>-1648.7909999999999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-114723</v>
      </c>
      <c r="N310" s="73">
        <f>SUM(J$6:J310)</f>
        <v>-1648791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-114.723</v>
      </c>
      <c r="W310" s="71">
        <f t="shared" si="63"/>
        <v>-1648.7909999999999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-114723</v>
      </c>
      <c r="N311" s="73">
        <f>SUM(J$6:J311)</f>
        <v>-1648791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-114.723</v>
      </c>
      <c r="W311" s="71">
        <f t="shared" si="63"/>
        <v>-1648.7909999999999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-114723</v>
      </c>
      <c r="N312" s="73">
        <f>SUM(J$6:J312)</f>
        <v>-1648791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-114.723</v>
      </c>
      <c r="W312" s="71">
        <f t="shared" si="63"/>
        <v>-1648.7909999999999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-114723</v>
      </c>
      <c r="N313" s="73">
        <f>SUM(J$6:J313)</f>
        <v>-1648791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-114.723</v>
      </c>
      <c r="W313" s="71">
        <f t="shared" si="63"/>
        <v>-1648.7909999999999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-114723</v>
      </c>
      <c r="N314" s="73">
        <f>SUM(J$6:J314)</f>
        <v>-1648791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-114.723</v>
      </c>
      <c r="W314" s="71">
        <f t="shared" si="63"/>
        <v>-1648.7909999999999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-114723</v>
      </c>
      <c r="N315" s="73">
        <f>SUM(J$6:J315)</f>
        <v>-1648791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-114.723</v>
      </c>
      <c r="W315" s="71">
        <f t="shared" si="63"/>
        <v>-1648.7909999999999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-114723</v>
      </c>
      <c r="N316" s="73">
        <f>SUM(J$6:J316)</f>
        <v>-1648791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-114.723</v>
      </c>
      <c r="W316" s="71">
        <f t="shared" si="63"/>
        <v>-1648.7909999999999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-114723</v>
      </c>
      <c r="N317" s="73">
        <f>SUM(J$6:J317)</f>
        <v>-1648791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-114.723</v>
      </c>
      <c r="W317" s="71">
        <f t="shared" si="63"/>
        <v>-1648.7909999999999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-114723</v>
      </c>
      <c r="N318" s="73">
        <f>SUM(J$6:J318)</f>
        <v>-1648791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-114.723</v>
      </c>
      <c r="W318" s="71">
        <f t="shared" si="63"/>
        <v>-1648.7909999999999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-114723</v>
      </c>
      <c r="N319" s="73">
        <f>SUM(J$6:J319)</f>
        <v>-1648791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-114.723</v>
      </c>
      <c r="W319" s="71">
        <f t="shared" si="63"/>
        <v>-1648.7909999999999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-114723</v>
      </c>
      <c r="N320" s="73">
        <f>SUM(J$6:J320)</f>
        <v>-1648791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-114.723</v>
      </c>
      <c r="W320" s="71">
        <f t="shared" si="63"/>
        <v>-1648.7909999999999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-114723</v>
      </c>
      <c r="N321" s="73">
        <f>SUM(J$6:J321)</f>
        <v>-1648791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-114.723</v>
      </c>
      <c r="W321" s="71">
        <f t="shared" si="63"/>
        <v>-1648.7909999999999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-114723</v>
      </c>
      <c r="N322" s="73">
        <f>SUM(J$6:J322)</f>
        <v>-1648791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-114.723</v>
      </c>
      <c r="W322" s="71">
        <f t="shared" si="63"/>
        <v>-1648.7909999999999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-114723</v>
      </c>
      <c r="N323" s="73">
        <f>SUM(J$6:J323)</f>
        <v>-1648791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-114.723</v>
      </c>
      <c r="W323" s="71">
        <f t="shared" si="63"/>
        <v>-1648.7909999999999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-114723</v>
      </c>
      <c r="N324" s="73">
        <f>SUM(J$6:J324)</f>
        <v>-1648791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-114.723</v>
      </c>
      <c r="W324" s="71">
        <f t="shared" si="63"/>
        <v>-1648.7909999999999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-114723</v>
      </c>
      <c r="N325" s="73">
        <f>SUM(J$6:J325)</f>
        <v>-1648791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-114.723</v>
      </c>
      <c r="W325" s="71">
        <f t="shared" si="63"/>
        <v>-1648.7909999999999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-114723</v>
      </c>
      <c r="N326" s="73">
        <f>SUM(J$6:J326)</f>
        <v>-1648791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-114.723</v>
      </c>
      <c r="W326" s="71">
        <f t="shared" ref="W326:W371" si="76">N326/$R$3</f>
        <v>-1648.7909999999999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-114723</v>
      </c>
      <c r="N327" s="73">
        <f>SUM(J$6:J327)</f>
        <v>-1648791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-114.723</v>
      </c>
      <c r="W327" s="71">
        <f t="shared" si="76"/>
        <v>-1648.7909999999999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-114723</v>
      </c>
      <c r="N328" s="73">
        <f>SUM(J$6:J328)</f>
        <v>-1648791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-114.723</v>
      </c>
      <c r="W328" s="71">
        <f t="shared" si="76"/>
        <v>-1648.7909999999999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-114723</v>
      </c>
      <c r="N329" s="73">
        <f>SUM(J$6:J329)</f>
        <v>-1648791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-114.723</v>
      </c>
      <c r="W329" s="71">
        <f t="shared" si="76"/>
        <v>-1648.7909999999999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-114723</v>
      </c>
      <c r="N330" s="73">
        <f>SUM(J$6:J330)</f>
        <v>-1648791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-114.723</v>
      </c>
      <c r="W330" s="71">
        <f t="shared" si="76"/>
        <v>-1648.7909999999999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-114723</v>
      </c>
      <c r="N331" s="73">
        <f>SUM(J$6:J331)</f>
        <v>-1648791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-114.723</v>
      </c>
      <c r="W331" s="71">
        <f t="shared" si="76"/>
        <v>-1648.7909999999999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-114723</v>
      </c>
      <c r="N332" s="73">
        <f>SUM(J$6:J332)</f>
        <v>-1648791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-114.723</v>
      </c>
      <c r="W332" s="71">
        <f t="shared" si="76"/>
        <v>-1648.7909999999999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-114723</v>
      </c>
      <c r="N333" s="73">
        <f>SUM(J$6:J333)</f>
        <v>-1648791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-114.723</v>
      </c>
      <c r="W333" s="71">
        <f t="shared" si="76"/>
        <v>-1648.7909999999999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-114723</v>
      </c>
      <c r="N334" s="73">
        <f>SUM(J$6:J334)</f>
        <v>-1648791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-114.723</v>
      </c>
      <c r="W334" s="71">
        <f t="shared" si="76"/>
        <v>-1648.7909999999999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-114723</v>
      </c>
      <c r="N335" s="73">
        <f>SUM(J$6:J335)</f>
        <v>-1648791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-114.723</v>
      </c>
      <c r="W335" s="71">
        <f t="shared" si="76"/>
        <v>-1648.7909999999999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-114723</v>
      </c>
      <c r="N336" s="73">
        <f>SUM(J$6:J336)</f>
        <v>-1648791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-114.723</v>
      </c>
      <c r="W336" s="71">
        <f t="shared" si="76"/>
        <v>-1648.7909999999999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-114723</v>
      </c>
      <c r="N337" s="73">
        <f>SUM(J$6:J337)</f>
        <v>-1648791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-114.723</v>
      </c>
      <c r="W337" s="71">
        <f t="shared" si="76"/>
        <v>-1648.7909999999999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-114723</v>
      </c>
      <c r="N338" s="73">
        <f>SUM(J$6:J338)</f>
        <v>-1648791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-114.723</v>
      </c>
      <c r="W338" s="71">
        <f t="shared" si="76"/>
        <v>-1648.7909999999999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-114723</v>
      </c>
      <c r="N339" s="73">
        <f>SUM(J$6:J339)</f>
        <v>-1648791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-114.723</v>
      </c>
      <c r="W339" s="71">
        <f t="shared" si="76"/>
        <v>-1648.7909999999999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-114723</v>
      </c>
      <c r="N340" s="73">
        <f>SUM(J$6:J340)</f>
        <v>-1648791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-114.723</v>
      </c>
      <c r="W340" s="71">
        <f t="shared" si="76"/>
        <v>-1648.7909999999999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-114723</v>
      </c>
      <c r="N341" s="73">
        <f>SUM(J$6:J341)</f>
        <v>-1648791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-114.723</v>
      </c>
      <c r="W341" s="71">
        <f t="shared" si="76"/>
        <v>-1648.7909999999999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-114723</v>
      </c>
      <c r="N342" s="73">
        <f>SUM(J$6:J342)</f>
        <v>-1648791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-114.723</v>
      </c>
      <c r="W342" s="71">
        <f t="shared" si="76"/>
        <v>-1648.7909999999999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-114723</v>
      </c>
      <c r="N343" s="73">
        <f>SUM(J$6:J343)</f>
        <v>-1648791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-114.723</v>
      </c>
      <c r="W343" s="71">
        <f t="shared" si="76"/>
        <v>-1648.7909999999999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-114723</v>
      </c>
      <c r="N344" s="73">
        <f>SUM(J$6:J344)</f>
        <v>-1648791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-114.723</v>
      </c>
      <c r="W344" s="71">
        <f t="shared" si="76"/>
        <v>-1648.7909999999999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-114723</v>
      </c>
      <c r="N345" s="73">
        <f>SUM(J$6:J345)</f>
        <v>-1648791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-114.723</v>
      </c>
      <c r="W345" s="71">
        <f t="shared" si="76"/>
        <v>-1648.7909999999999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-114723</v>
      </c>
      <c r="N346" s="73">
        <f>SUM(J$6:J346)</f>
        <v>-1648791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-114.723</v>
      </c>
      <c r="W346" s="71">
        <f t="shared" si="76"/>
        <v>-1648.7909999999999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-114723</v>
      </c>
      <c r="N347" s="73">
        <f>SUM(J$6:J347)</f>
        <v>-1648791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-114.723</v>
      </c>
      <c r="W347" s="71">
        <f t="shared" si="76"/>
        <v>-1648.7909999999999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-114723</v>
      </c>
      <c r="N348" s="73">
        <f>SUM(J$6:J348)</f>
        <v>-1648791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-114.723</v>
      </c>
      <c r="W348" s="71">
        <f t="shared" si="76"/>
        <v>-1648.7909999999999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-114723</v>
      </c>
      <c r="N349" s="73">
        <f>SUM(J$6:J349)</f>
        <v>-1648791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-114.723</v>
      </c>
      <c r="W349" s="71">
        <f t="shared" si="76"/>
        <v>-1648.7909999999999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-114723</v>
      </c>
      <c r="N350" s="73">
        <f>SUM(J$6:J350)</f>
        <v>-1648791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-114.723</v>
      </c>
      <c r="W350" s="71">
        <f t="shared" si="76"/>
        <v>-1648.7909999999999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-114723</v>
      </c>
      <c r="N351" s="73">
        <f>SUM(J$6:J351)</f>
        <v>-1648791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-114.723</v>
      </c>
      <c r="W351" s="71">
        <f t="shared" si="76"/>
        <v>-1648.7909999999999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-114723</v>
      </c>
      <c r="N352" s="73">
        <f>SUM(J$6:J352)</f>
        <v>-1648791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-114.723</v>
      </c>
      <c r="W352" s="71">
        <f t="shared" si="76"/>
        <v>-1648.7909999999999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-114723</v>
      </c>
      <c r="N353" s="73">
        <f>SUM(J$6:J353)</f>
        <v>-1648791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-114.723</v>
      </c>
      <c r="W353" s="71">
        <f t="shared" si="76"/>
        <v>-1648.7909999999999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-114723</v>
      </c>
      <c r="N354" s="73">
        <f>SUM(J$6:J354)</f>
        <v>-1648791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-114.723</v>
      </c>
      <c r="W354" s="71">
        <f t="shared" si="76"/>
        <v>-1648.7909999999999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-114723</v>
      </c>
      <c r="N355" s="73">
        <f>SUM(J$6:J355)</f>
        <v>-1648791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-114.723</v>
      </c>
      <c r="W355" s="71">
        <f t="shared" si="76"/>
        <v>-1648.7909999999999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-114723</v>
      </c>
      <c r="N356" s="73">
        <f>SUM(J$6:J356)</f>
        <v>-1648791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-114.723</v>
      </c>
      <c r="W356" s="71">
        <f t="shared" si="76"/>
        <v>-1648.7909999999999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-114723</v>
      </c>
      <c r="N357" s="73">
        <f>SUM(J$6:J357)</f>
        <v>-1648791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-114.723</v>
      </c>
      <c r="W357" s="71">
        <f t="shared" si="76"/>
        <v>-1648.7909999999999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-114723</v>
      </c>
      <c r="N358" s="73">
        <f>SUM(J$6:J358)</f>
        <v>-1648791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-114.723</v>
      </c>
      <c r="W358" s="71">
        <f t="shared" si="76"/>
        <v>-1648.7909999999999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-114723</v>
      </c>
      <c r="N359" s="73">
        <f>SUM(J$6:J359)</f>
        <v>-1648791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-114.723</v>
      </c>
      <c r="W359" s="71">
        <f t="shared" si="76"/>
        <v>-1648.7909999999999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-114723</v>
      </c>
      <c r="N360" s="73">
        <f>SUM(J$6:J360)</f>
        <v>-1648791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-114.723</v>
      </c>
      <c r="W360" s="71">
        <f t="shared" si="76"/>
        <v>-1648.7909999999999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-114723</v>
      </c>
      <c r="N361" s="73">
        <f>SUM(J$6:J361)</f>
        <v>-1648791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-114.723</v>
      </c>
      <c r="W361" s="71">
        <f t="shared" si="76"/>
        <v>-1648.7909999999999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-114723</v>
      </c>
      <c r="N362" s="73">
        <f>SUM(J$6:J362)</f>
        <v>-1648791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-114.723</v>
      </c>
      <c r="W362" s="71">
        <f t="shared" si="76"/>
        <v>-1648.7909999999999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-114723</v>
      </c>
      <c r="N363" s="73">
        <f>SUM(J$6:J363)</f>
        <v>-1648791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-114.723</v>
      </c>
      <c r="W363" s="71">
        <f t="shared" si="76"/>
        <v>-1648.7909999999999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-114723</v>
      </c>
      <c r="N364" s="73">
        <f>SUM(J$6:J364)</f>
        <v>-1648791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-114.723</v>
      </c>
      <c r="W364" s="71">
        <f t="shared" si="76"/>
        <v>-1648.7909999999999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-114723</v>
      </c>
      <c r="N365" s="73">
        <f>SUM(J$6:J365)</f>
        <v>-1648791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-114.723</v>
      </c>
      <c r="W365" s="71">
        <f t="shared" si="76"/>
        <v>-1648.7909999999999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-114723</v>
      </c>
      <c r="N366" s="73">
        <f>SUM(J$6:J366)</f>
        <v>-1648791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-114.723</v>
      </c>
      <c r="W366" s="71">
        <f t="shared" si="76"/>
        <v>-1648.7909999999999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-114723</v>
      </c>
      <c r="N367" s="73">
        <f>SUM(J$6:J367)</f>
        <v>-1648791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-114.723</v>
      </c>
      <c r="W367" s="71">
        <f t="shared" si="76"/>
        <v>-1648.7909999999999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-114723</v>
      </c>
      <c r="N368" s="73">
        <f>SUM(J$6:J368)</f>
        <v>-1648791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-114.723</v>
      </c>
      <c r="W368" s="71">
        <f t="shared" si="76"/>
        <v>-1648.7909999999999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-114723</v>
      </c>
      <c r="N369" s="73">
        <f>SUM(J$6:J369)</f>
        <v>-1648791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-114.723</v>
      </c>
      <c r="W369" s="71">
        <f t="shared" si="76"/>
        <v>-1648.7909999999999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-114723</v>
      </c>
      <c r="N370" s="73">
        <f>SUM(J$6:J370)</f>
        <v>-1648791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-114.723</v>
      </c>
      <c r="W370" s="71">
        <f t="shared" si="76"/>
        <v>-1648.7909999999999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-114723</v>
      </c>
      <c r="N371" s="73">
        <f>SUM(J$6:J371)</f>
        <v>-1648791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-114.723</v>
      </c>
      <c r="W371" s="71">
        <f t="shared" si="76"/>
        <v>-1648.7909999999999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15428</v>
      </c>
      <c r="P3" s="73">
        <v>1000000</v>
      </c>
      <c r="Q3" s="73"/>
      <c r="R3" s="73">
        <v>1000</v>
      </c>
      <c r="S3" s="62"/>
      <c r="T3" s="82">
        <f>SUM(T6:T371)</f>
        <v>15.428000000000001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1</v>
      </c>
      <c r="L289" s="73">
        <f t="shared" si="55"/>
        <v>712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0.71199999999999997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1</v>
      </c>
      <c r="L290" s="73">
        <f t="shared" si="55"/>
        <v>-1356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-1.3560000000000001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1</v>
      </c>
      <c r="L293" s="73">
        <f t="shared" si="55"/>
        <v>15753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15.753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/>
      <c r="E296" s="73"/>
      <c r="F296" s="73"/>
      <c r="G296" s="73"/>
      <c r="I296" s="73">
        <f t="shared" si="66"/>
        <v>-26103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-19442</v>
      </c>
      <c r="N296" s="73">
        <f>SUM(J$6:J296)</f>
        <v>-483454.56000000017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-26.103000000000002</v>
      </c>
      <c r="V296" s="71">
        <f t="shared" si="62"/>
        <v>-19.442</v>
      </c>
      <c r="W296" s="71">
        <f t="shared" si="63"/>
        <v>-483.45456000000019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/>
      <c r="E297" s="73"/>
      <c r="F297" s="73"/>
      <c r="G297" s="73"/>
      <c r="I297" s="73">
        <f t="shared" si="66"/>
        <v>-26103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-19442</v>
      </c>
      <c r="N297" s="73">
        <f>SUM(J$6:J297)</f>
        <v>-483454.56000000017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-26.103000000000002</v>
      </c>
      <c r="V297" s="71">
        <f t="shared" si="62"/>
        <v>-19.442</v>
      </c>
      <c r="W297" s="71">
        <f t="shared" si="63"/>
        <v>-483.45456000000019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-26103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-19442</v>
      </c>
      <c r="N298" s="73">
        <f>SUM(J$6:J298)</f>
        <v>-483454.56000000017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-26.103000000000002</v>
      </c>
      <c r="V298" s="71">
        <f t="shared" si="62"/>
        <v>-19.442</v>
      </c>
      <c r="W298" s="71">
        <f t="shared" si="63"/>
        <v>-483.45456000000019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-26103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-19442</v>
      </c>
      <c r="N299" s="73">
        <f>SUM(J$6:J299)</f>
        <v>-483454.56000000017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-26.103000000000002</v>
      </c>
      <c r="V299" s="71">
        <f t="shared" si="62"/>
        <v>-19.442</v>
      </c>
      <c r="W299" s="71">
        <f t="shared" si="63"/>
        <v>-483.45456000000019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/>
      <c r="E300" s="73"/>
      <c r="F300" s="73"/>
      <c r="G300" s="73"/>
      <c r="I300" s="73">
        <f t="shared" si="66"/>
        <v>-26103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-19442</v>
      </c>
      <c r="N300" s="73">
        <f>SUM(J$6:J300)</f>
        <v>-483454.56000000017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-26.103000000000002</v>
      </c>
      <c r="V300" s="71">
        <f t="shared" si="62"/>
        <v>-19.442</v>
      </c>
      <c r="W300" s="71">
        <f t="shared" si="63"/>
        <v>-483.45456000000019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-26103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-19442</v>
      </c>
      <c r="N301" s="73">
        <f>SUM(J$6:J301)</f>
        <v>-483454.56000000017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-26.103000000000002</v>
      </c>
      <c r="V301" s="71">
        <f t="shared" si="62"/>
        <v>-19.442</v>
      </c>
      <c r="W301" s="71">
        <f t="shared" si="63"/>
        <v>-483.45456000000019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-26103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-19442</v>
      </c>
      <c r="N302" s="73">
        <f>SUM(J$6:J302)</f>
        <v>-483454.56000000017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-26.103000000000002</v>
      </c>
      <c r="V302" s="71">
        <f t="shared" si="62"/>
        <v>-19.442</v>
      </c>
      <c r="W302" s="71">
        <f t="shared" si="63"/>
        <v>-483.45456000000019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-26103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-19442</v>
      </c>
      <c r="N303" s="73">
        <f>SUM(J$6:J303)</f>
        <v>-483454.56000000017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-26.103000000000002</v>
      </c>
      <c r="V303" s="71">
        <f t="shared" si="62"/>
        <v>-19.442</v>
      </c>
      <c r="W303" s="71">
        <f t="shared" si="63"/>
        <v>-483.45456000000019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-26103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-19442</v>
      </c>
      <c r="N304" s="73">
        <f>SUM(J$6:J304)</f>
        <v>-483454.56000000017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-26.103000000000002</v>
      </c>
      <c r="V304" s="71">
        <f t="shared" si="62"/>
        <v>-19.442</v>
      </c>
      <c r="W304" s="71">
        <f t="shared" si="63"/>
        <v>-483.45456000000019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-26103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-19442</v>
      </c>
      <c r="N305" s="73">
        <f>SUM(J$6:J305)</f>
        <v>-483454.56000000017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-26.103000000000002</v>
      </c>
      <c r="V305" s="71">
        <f t="shared" si="62"/>
        <v>-19.442</v>
      </c>
      <c r="W305" s="71">
        <f t="shared" si="63"/>
        <v>-483.45456000000019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-26103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-19442</v>
      </c>
      <c r="N306" s="73">
        <f>SUM(J$6:J306)</f>
        <v>-483454.56000000017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-26.103000000000002</v>
      </c>
      <c r="V306" s="71">
        <f t="shared" si="62"/>
        <v>-19.442</v>
      </c>
      <c r="W306" s="71">
        <f t="shared" si="63"/>
        <v>-483.45456000000019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-26103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-19442</v>
      </c>
      <c r="N307" s="73">
        <f>SUM(J$6:J307)</f>
        <v>-483454.56000000017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-26.103000000000002</v>
      </c>
      <c r="V307" s="71">
        <f t="shared" si="62"/>
        <v>-19.442</v>
      </c>
      <c r="W307" s="71">
        <f t="shared" si="63"/>
        <v>-483.45456000000019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-26103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-19442</v>
      </c>
      <c r="N308" s="73">
        <f>SUM(J$6:J308)</f>
        <v>-483454.56000000017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-26.103000000000002</v>
      </c>
      <c r="V308" s="71">
        <f t="shared" si="62"/>
        <v>-19.442</v>
      </c>
      <c r="W308" s="71">
        <f t="shared" si="63"/>
        <v>-483.45456000000019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-26103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-19442</v>
      </c>
      <c r="N309" s="73">
        <f>SUM(J$6:J309)</f>
        <v>-483454.56000000017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-26.103000000000002</v>
      </c>
      <c r="V309" s="71">
        <f t="shared" si="62"/>
        <v>-19.442</v>
      </c>
      <c r="W309" s="71">
        <f t="shared" si="63"/>
        <v>-483.45456000000019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-19442</v>
      </c>
      <c r="N310" s="73">
        <f>SUM(J$6:J310)</f>
        <v>-483454.56000000017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-19.442</v>
      </c>
      <c r="W310" s="71">
        <f t="shared" si="63"/>
        <v>-483.45456000000019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-19442</v>
      </c>
      <c r="N311" s="73">
        <f>SUM(J$6:J311)</f>
        <v>-483454.56000000017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-19.442</v>
      </c>
      <c r="W311" s="71">
        <f t="shared" si="63"/>
        <v>-483.45456000000019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-19442</v>
      </c>
      <c r="N312" s="73">
        <f>SUM(J$6:J312)</f>
        <v>-483454.56000000017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-19.442</v>
      </c>
      <c r="W312" s="71">
        <f t="shared" si="63"/>
        <v>-483.45456000000019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-19442</v>
      </c>
      <c r="N313" s="73">
        <f>SUM(J$6:J313)</f>
        <v>-483454.56000000017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-19.442</v>
      </c>
      <c r="W313" s="71">
        <f t="shared" si="63"/>
        <v>-483.45456000000019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-19442</v>
      </c>
      <c r="N314" s="73">
        <f>SUM(J$6:J314)</f>
        <v>-483454.56000000017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-19.442</v>
      </c>
      <c r="W314" s="71">
        <f t="shared" si="63"/>
        <v>-483.45456000000019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-19442</v>
      </c>
      <c r="N315" s="73">
        <f>SUM(J$6:J315)</f>
        <v>-483454.56000000017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-19.442</v>
      </c>
      <c r="W315" s="71">
        <f t="shared" si="63"/>
        <v>-483.45456000000019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-19442</v>
      </c>
      <c r="N316" s="73">
        <f>SUM(J$6:J316)</f>
        <v>-483454.56000000017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-19.442</v>
      </c>
      <c r="W316" s="71">
        <f t="shared" si="63"/>
        <v>-483.45456000000019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-19442</v>
      </c>
      <c r="N317" s="73">
        <f>SUM(J$6:J317)</f>
        <v>-483454.56000000017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-19.442</v>
      </c>
      <c r="W317" s="71">
        <f t="shared" si="63"/>
        <v>-483.45456000000019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-19442</v>
      </c>
      <c r="N318" s="73">
        <f>SUM(J$6:J318)</f>
        <v>-483454.56000000017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-19.442</v>
      </c>
      <c r="W318" s="71">
        <f t="shared" si="63"/>
        <v>-483.45456000000019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-19442</v>
      </c>
      <c r="N319" s="73">
        <f>SUM(J$6:J319)</f>
        <v>-483454.56000000017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-19.442</v>
      </c>
      <c r="W319" s="71">
        <f t="shared" si="63"/>
        <v>-483.45456000000019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-19442</v>
      </c>
      <c r="N320" s="73">
        <f>SUM(J$6:J320)</f>
        <v>-483454.56000000017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-19.442</v>
      </c>
      <c r="W320" s="71">
        <f t="shared" si="63"/>
        <v>-483.45456000000019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-19442</v>
      </c>
      <c r="N321" s="73">
        <f>SUM(J$6:J321)</f>
        <v>-483454.56000000017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-19.442</v>
      </c>
      <c r="W321" s="71">
        <f t="shared" si="63"/>
        <v>-483.45456000000019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-19442</v>
      </c>
      <c r="N322" s="73">
        <f>SUM(J$6:J322)</f>
        <v>-483454.56000000017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-19.442</v>
      </c>
      <c r="W322" s="71">
        <f t="shared" si="63"/>
        <v>-483.45456000000019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-19442</v>
      </c>
      <c r="N323" s="73">
        <f>SUM(J$6:J323)</f>
        <v>-483454.56000000017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-19.442</v>
      </c>
      <c r="W323" s="71">
        <f t="shared" si="63"/>
        <v>-483.45456000000019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-19442</v>
      </c>
      <c r="N324" s="73">
        <f>SUM(J$6:J324)</f>
        <v>-483454.56000000017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-19.442</v>
      </c>
      <c r="W324" s="71">
        <f t="shared" si="63"/>
        <v>-483.45456000000019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-19442</v>
      </c>
      <c r="N325" s="73">
        <f>SUM(J$6:J325)</f>
        <v>-483454.56000000017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-19.442</v>
      </c>
      <c r="W325" s="71">
        <f t="shared" si="63"/>
        <v>-483.45456000000019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-19442</v>
      </c>
      <c r="N326" s="73">
        <f>SUM(J$6:J326)</f>
        <v>-483454.56000000017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-19.442</v>
      </c>
      <c r="W326" s="71">
        <f t="shared" ref="W326:W371" si="76">N326/$R$3</f>
        <v>-483.45456000000019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-19442</v>
      </c>
      <c r="N327" s="73">
        <f>SUM(J$6:J327)</f>
        <v>-483454.56000000017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-19.442</v>
      </c>
      <c r="W327" s="71">
        <f t="shared" si="76"/>
        <v>-483.45456000000019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-19442</v>
      </c>
      <c r="N328" s="73">
        <f>SUM(J$6:J328)</f>
        <v>-483454.56000000017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-19.442</v>
      </c>
      <c r="W328" s="71">
        <f t="shared" si="76"/>
        <v>-483.45456000000019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-19442</v>
      </c>
      <c r="N329" s="73">
        <f>SUM(J$6:J329)</f>
        <v>-483454.56000000017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-19.442</v>
      </c>
      <c r="W329" s="71">
        <f t="shared" si="76"/>
        <v>-483.45456000000019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-19442</v>
      </c>
      <c r="N330" s="73">
        <f>SUM(J$6:J330)</f>
        <v>-483454.56000000017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-19.442</v>
      </c>
      <c r="W330" s="71">
        <f t="shared" si="76"/>
        <v>-483.45456000000019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-19442</v>
      </c>
      <c r="N331" s="73">
        <f>SUM(J$6:J331)</f>
        <v>-483454.56000000017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-19.442</v>
      </c>
      <c r="W331" s="71">
        <f t="shared" si="76"/>
        <v>-483.45456000000019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-19442</v>
      </c>
      <c r="N332" s="73">
        <f>SUM(J$6:J332)</f>
        <v>-483454.56000000017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-19.442</v>
      </c>
      <c r="W332" s="71">
        <f t="shared" si="76"/>
        <v>-483.45456000000019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-19442</v>
      </c>
      <c r="N333" s="73">
        <f>SUM(J$6:J333)</f>
        <v>-483454.56000000017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-19.442</v>
      </c>
      <c r="W333" s="71">
        <f t="shared" si="76"/>
        <v>-483.45456000000019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-19442</v>
      </c>
      <c r="N334" s="73">
        <f>SUM(J$6:J334)</f>
        <v>-483454.56000000017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-19.442</v>
      </c>
      <c r="W334" s="71">
        <f t="shared" si="76"/>
        <v>-483.45456000000019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-19442</v>
      </c>
      <c r="N335" s="73">
        <f>SUM(J$6:J335)</f>
        <v>-483454.56000000017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-19.442</v>
      </c>
      <c r="W335" s="71">
        <f t="shared" si="76"/>
        <v>-483.45456000000019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-19442</v>
      </c>
      <c r="N336" s="73">
        <f>SUM(J$6:J336)</f>
        <v>-483454.56000000017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-19.442</v>
      </c>
      <c r="W336" s="71">
        <f t="shared" si="76"/>
        <v>-483.45456000000019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-19442</v>
      </c>
      <c r="N337" s="73">
        <f>SUM(J$6:J337)</f>
        <v>-483454.56000000017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-19.442</v>
      </c>
      <c r="W337" s="71">
        <f t="shared" si="76"/>
        <v>-483.45456000000019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-19442</v>
      </c>
      <c r="N338" s="73">
        <f>SUM(J$6:J338)</f>
        <v>-483454.56000000017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-19.442</v>
      </c>
      <c r="W338" s="71">
        <f t="shared" si="76"/>
        <v>-483.45456000000019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-19442</v>
      </c>
      <c r="N339" s="73">
        <f>SUM(J$6:J339)</f>
        <v>-483454.56000000017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-19.442</v>
      </c>
      <c r="W339" s="71">
        <f t="shared" si="76"/>
        <v>-483.45456000000019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-19442</v>
      </c>
      <c r="N340" s="73">
        <f>SUM(J$6:J340)</f>
        <v>-483454.56000000017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-19.442</v>
      </c>
      <c r="W340" s="71">
        <f t="shared" si="76"/>
        <v>-483.45456000000019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-19442</v>
      </c>
      <c r="N341" s="73">
        <f>SUM(J$6:J341)</f>
        <v>-483454.56000000017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-19.442</v>
      </c>
      <c r="W341" s="71">
        <f t="shared" si="76"/>
        <v>-483.45456000000019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-19442</v>
      </c>
      <c r="N342" s="73">
        <f>SUM(J$6:J342)</f>
        <v>-483454.56000000017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-19.442</v>
      </c>
      <c r="W342" s="71">
        <f t="shared" si="76"/>
        <v>-483.45456000000019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-19442</v>
      </c>
      <c r="N343" s="73">
        <f>SUM(J$6:J343)</f>
        <v>-483454.56000000017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-19.442</v>
      </c>
      <c r="W343" s="71">
        <f t="shared" si="76"/>
        <v>-483.45456000000019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-19442</v>
      </c>
      <c r="N344" s="73">
        <f>SUM(J$6:J344)</f>
        <v>-483454.56000000017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-19.442</v>
      </c>
      <c r="W344" s="71">
        <f t="shared" si="76"/>
        <v>-483.45456000000019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-19442</v>
      </c>
      <c r="N345" s="73">
        <f>SUM(J$6:J345)</f>
        <v>-483454.56000000017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-19.442</v>
      </c>
      <c r="W345" s="71">
        <f t="shared" si="76"/>
        <v>-483.45456000000019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-19442</v>
      </c>
      <c r="N346" s="73">
        <f>SUM(J$6:J346)</f>
        <v>-483454.56000000017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-19.442</v>
      </c>
      <c r="W346" s="71">
        <f t="shared" si="76"/>
        <v>-483.45456000000019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-19442</v>
      </c>
      <c r="N347" s="73">
        <f>SUM(J$6:J347)</f>
        <v>-483454.56000000017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-19.442</v>
      </c>
      <c r="W347" s="71">
        <f t="shared" si="76"/>
        <v>-483.45456000000019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-19442</v>
      </c>
      <c r="N348" s="73">
        <f>SUM(J$6:J348)</f>
        <v>-483454.56000000017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-19.442</v>
      </c>
      <c r="W348" s="71">
        <f t="shared" si="76"/>
        <v>-483.45456000000019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-19442</v>
      </c>
      <c r="N349" s="73">
        <f>SUM(J$6:J349)</f>
        <v>-483454.56000000017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-19.442</v>
      </c>
      <c r="W349" s="71">
        <f t="shared" si="76"/>
        <v>-483.45456000000019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-19442</v>
      </c>
      <c r="N350" s="73">
        <f>SUM(J$6:J350)</f>
        <v>-483454.56000000017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-19.442</v>
      </c>
      <c r="W350" s="71">
        <f t="shared" si="76"/>
        <v>-483.45456000000019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-19442</v>
      </c>
      <c r="N351" s="73">
        <f>SUM(J$6:J351)</f>
        <v>-483454.56000000017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-19.442</v>
      </c>
      <c r="W351" s="71">
        <f t="shared" si="76"/>
        <v>-483.45456000000019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-19442</v>
      </c>
      <c r="N352" s="73">
        <f>SUM(J$6:J352)</f>
        <v>-483454.56000000017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-19.442</v>
      </c>
      <c r="W352" s="71">
        <f t="shared" si="76"/>
        <v>-483.45456000000019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-19442</v>
      </c>
      <c r="N353" s="73">
        <f>SUM(J$6:J353)</f>
        <v>-483454.56000000017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-19.442</v>
      </c>
      <c r="W353" s="71">
        <f t="shared" si="76"/>
        <v>-483.45456000000019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-19442</v>
      </c>
      <c r="N354" s="73">
        <f>SUM(J$6:J354)</f>
        <v>-483454.56000000017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-19.442</v>
      </c>
      <c r="W354" s="71">
        <f t="shared" si="76"/>
        <v>-483.45456000000019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-19442</v>
      </c>
      <c r="N355" s="73">
        <f>SUM(J$6:J355)</f>
        <v>-483454.56000000017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-19.442</v>
      </c>
      <c r="W355" s="71">
        <f t="shared" si="76"/>
        <v>-483.45456000000019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-19442</v>
      </c>
      <c r="N356" s="73">
        <f>SUM(J$6:J356)</f>
        <v>-483454.56000000017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-19.442</v>
      </c>
      <c r="W356" s="71">
        <f t="shared" si="76"/>
        <v>-483.45456000000019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-19442</v>
      </c>
      <c r="N357" s="73">
        <f>SUM(J$6:J357)</f>
        <v>-483454.56000000017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-19.442</v>
      </c>
      <c r="W357" s="71">
        <f t="shared" si="76"/>
        <v>-483.45456000000019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-19442</v>
      </c>
      <c r="N358" s="73">
        <f>SUM(J$6:J358)</f>
        <v>-483454.56000000017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-19.442</v>
      </c>
      <c r="W358" s="71">
        <f t="shared" si="76"/>
        <v>-483.45456000000019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-19442</v>
      </c>
      <c r="N359" s="73">
        <f>SUM(J$6:J359)</f>
        <v>-483454.56000000017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-19.442</v>
      </c>
      <c r="W359" s="71">
        <f t="shared" si="76"/>
        <v>-483.45456000000019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-19442</v>
      </c>
      <c r="N360" s="73">
        <f>SUM(J$6:J360)</f>
        <v>-483454.56000000017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-19.442</v>
      </c>
      <c r="W360" s="71">
        <f t="shared" si="76"/>
        <v>-483.45456000000019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-19442</v>
      </c>
      <c r="N361" s="73">
        <f>SUM(J$6:J361)</f>
        <v>-483454.56000000017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-19.442</v>
      </c>
      <c r="W361" s="71">
        <f t="shared" si="76"/>
        <v>-483.45456000000019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-19442</v>
      </c>
      <c r="N362" s="73">
        <f>SUM(J$6:J362)</f>
        <v>-483454.56000000017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-19.442</v>
      </c>
      <c r="W362" s="71">
        <f t="shared" si="76"/>
        <v>-483.45456000000019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-19442</v>
      </c>
      <c r="N363" s="73">
        <f>SUM(J$6:J363)</f>
        <v>-483454.56000000017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-19.442</v>
      </c>
      <c r="W363" s="71">
        <f t="shared" si="76"/>
        <v>-483.45456000000019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-19442</v>
      </c>
      <c r="N364" s="73">
        <f>SUM(J$6:J364)</f>
        <v>-483454.56000000017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-19.442</v>
      </c>
      <c r="W364" s="71">
        <f t="shared" si="76"/>
        <v>-483.45456000000019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-19442</v>
      </c>
      <c r="N365" s="73">
        <f>SUM(J$6:J365)</f>
        <v>-483454.56000000017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-19.442</v>
      </c>
      <c r="W365" s="71">
        <f t="shared" si="76"/>
        <v>-483.45456000000019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-19442</v>
      </c>
      <c r="N366" s="73">
        <f>SUM(J$6:J366)</f>
        <v>-483454.56000000017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-19.442</v>
      </c>
      <c r="W366" s="71">
        <f t="shared" si="76"/>
        <v>-483.45456000000019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-19442</v>
      </c>
      <c r="N367" s="73">
        <f>SUM(J$6:J367)</f>
        <v>-483454.56000000017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-19.442</v>
      </c>
      <c r="W367" s="71">
        <f t="shared" si="76"/>
        <v>-483.45456000000019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-19442</v>
      </c>
      <c r="N368" s="73">
        <f>SUM(J$6:J368)</f>
        <v>-483454.56000000017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-19.442</v>
      </c>
      <c r="W368" s="71">
        <f t="shared" si="76"/>
        <v>-483.45456000000019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-19442</v>
      </c>
      <c r="N369" s="73">
        <f>SUM(J$6:J369)</f>
        <v>-483454.56000000017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-19.442</v>
      </c>
      <c r="W369" s="71">
        <f t="shared" si="76"/>
        <v>-483.45456000000019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-19442</v>
      </c>
      <c r="N370" s="73">
        <f>SUM(J$6:J370)</f>
        <v>-483454.56000000017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-19.442</v>
      </c>
      <c r="W370" s="71">
        <f t="shared" si="76"/>
        <v>-483.45456000000019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-19442</v>
      </c>
      <c r="N371" s="73">
        <f>SUM(J$6:J371)</f>
        <v>-483454.56000000017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-19.442</v>
      </c>
      <c r="W371" s="71">
        <f t="shared" si="76"/>
        <v>-483.45456000000019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37175</v>
      </c>
    </row>
    <row r="3" spans="1:23">
      <c r="G3" s="147"/>
      <c r="I3" s="110"/>
      <c r="K3" s="75">
        <f>Summary!B8</f>
        <v>37181</v>
      </c>
      <c r="L3" s="83">
        <f>SUM(L6:L371)</f>
        <v>9160</v>
      </c>
      <c r="P3" s="73">
        <v>1000000</v>
      </c>
      <c r="Q3" s="73"/>
      <c r="R3" s="73">
        <v>1000</v>
      </c>
      <c r="S3" s="62"/>
      <c r="T3" s="82">
        <f>SUM(T6:T371)</f>
        <v>9.16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1</v>
      </c>
      <c r="L289" s="73">
        <f t="shared" si="55"/>
        <v>861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0.86099999999999999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1</v>
      </c>
      <c r="L290" s="73">
        <f t="shared" si="55"/>
        <v>584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0.58399999999999996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1</v>
      </c>
      <c r="L293" s="73">
        <f t="shared" si="55"/>
        <v>4362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4.3620000000000001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24516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24796</v>
      </c>
      <c r="N296" s="73">
        <f>SUM(J$6:J296)</f>
        <v>990255.94041780289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24.515999999999998</v>
      </c>
      <c r="V296" s="71">
        <f t="shared" si="62"/>
        <v>24.795999999999999</v>
      </c>
      <c r="W296" s="71">
        <f t="shared" si="63"/>
        <v>990.25594041780289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24516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24796</v>
      </c>
      <c r="N297" s="73">
        <f>SUM(J$6:J297)</f>
        <v>990255.94041780289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24.515999999999998</v>
      </c>
      <c r="V297" s="71">
        <f t="shared" si="62"/>
        <v>24.795999999999999</v>
      </c>
      <c r="W297" s="71">
        <f t="shared" si="63"/>
        <v>990.25594041780289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24516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24796</v>
      </c>
      <c r="N298" s="73">
        <f>SUM(J$6:J298)</f>
        <v>990255.94041780289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24.515999999999998</v>
      </c>
      <c r="V298" s="71">
        <f t="shared" si="62"/>
        <v>24.795999999999999</v>
      </c>
      <c r="W298" s="71">
        <f t="shared" si="63"/>
        <v>990.25594041780289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24516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24796</v>
      </c>
      <c r="N299" s="73">
        <f>SUM(J$6:J299)</f>
        <v>990255.94041780289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24.515999999999998</v>
      </c>
      <c r="V299" s="71">
        <f t="shared" si="62"/>
        <v>24.795999999999999</v>
      </c>
      <c r="W299" s="71">
        <f t="shared" si="63"/>
        <v>990.25594041780289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24516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24796</v>
      </c>
      <c r="N300" s="73">
        <f>SUM(J$6:J300)</f>
        <v>990255.94041780289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24.515999999999998</v>
      </c>
      <c r="V300" s="71">
        <f t="shared" si="62"/>
        <v>24.795999999999999</v>
      </c>
      <c r="W300" s="71">
        <f t="shared" si="63"/>
        <v>990.25594041780289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24516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24796</v>
      </c>
      <c r="N301" s="73">
        <f>SUM(J$6:J301)</f>
        <v>990255.94041780289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24.515999999999998</v>
      </c>
      <c r="V301" s="71">
        <f t="shared" si="62"/>
        <v>24.795999999999999</v>
      </c>
      <c r="W301" s="71">
        <f t="shared" si="63"/>
        <v>990.25594041780289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24516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24796</v>
      </c>
      <c r="N302" s="73">
        <f>SUM(J$6:J302)</f>
        <v>990255.94041780289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24.515999999999998</v>
      </c>
      <c r="V302" s="71">
        <f t="shared" si="62"/>
        <v>24.795999999999999</v>
      </c>
      <c r="W302" s="71">
        <f t="shared" si="63"/>
        <v>990.25594041780289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24516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24796</v>
      </c>
      <c r="N303" s="73">
        <f>SUM(J$6:J303)</f>
        <v>990255.94041780289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24.515999999999998</v>
      </c>
      <c r="V303" s="71">
        <f t="shared" si="62"/>
        <v>24.795999999999999</v>
      </c>
      <c r="W303" s="71">
        <f t="shared" si="63"/>
        <v>990.25594041780289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24516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24796</v>
      </c>
      <c r="N304" s="73">
        <f>SUM(J$6:J304)</f>
        <v>990255.94041780289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24.515999999999998</v>
      </c>
      <c r="V304" s="71">
        <f t="shared" si="62"/>
        <v>24.795999999999999</v>
      </c>
      <c r="W304" s="71">
        <f t="shared" si="63"/>
        <v>990.25594041780289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24516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24796</v>
      </c>
      <c r="N305" s="73">
        <f>SUM(J$6:J305)</f>
        <v>990255.94041780289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24.515999999999998</v>
      </c>
      <c r="V305" s="71">
        <f t="shared" si="62"/>
        <v>24.795999999999999</v>
      </c>
      <c r="W305" s="71">
        <f t="shared" si="63"/>
        <v>990.25594041780289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24516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24796</v>
      </c>
      <c r="N306" s="73">
        <f>SUM(J$6:J306)</f>
        <v>990255.94041780289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24.515999999999998</v>
      </c>
      <c r="V306" s="71">
        <f t="shared" si="62"/>
        <v>24.795999999999999</v>
      </c>
      <c r="W306" s="71">
        <f t="shared" si="63"/>
        <v>990.25594041780289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24516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24796</v>
      </c>
      <c r="N307" s="73">
        <f>SUM(J$6:J307)</f>
        <v>990255.94041780289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24.515999999999998</v>
      </c>
      <c r="V307" s="71">
        <f t="shared" si="62"/>
        <v>24.795999999999999</v>
      </c>
      <c r="W307" s="71">
        <f t="shared" si="63"/>
        <v>990.25594041780289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24516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24796</v>
      </c>
      <c r="N308" s="73">
        <f>SUM(J$6:J308)</f>
        <v>990255.94041780289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24.515999999999998</v>
      </c>
      <c r="V308" s="71">
        <f t="shared" si="62"/>
        <v>24.795999999999999</v>
      </c>
      <c r="W308" s="71">
        <f t="shared" si="63"/>
        <v>990.25594041780289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24516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24796</v>
      </c>
      <c r="N309" s="73">
        <f>SUM(J$6:J309)</f>
        <v>990255.94041780289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24.515999999999998</v>
      </c>
      <c r="V309" s="71">
        <f t="shared" si="62"/>
        <v>24.795999999999999</v>
      </c>
      <c r="W309" s="71">
        <f t="shared" si="63"/>
        <v>990.25594041780289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24796</v>
      </c>
      <c r="N310" s="73">
        <f>SUM(J$6:J310)</f>
        <v>990255.94041780289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24.795999999999999</v>
      </c>
      <c r="W310" s="71">
        <f t="shared" si="63"/>
        <v>990.25594041780289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24796</v>
      </c>
      <c r="N311" s="73">
        <f>SUM(J$6:J311)</f>
        <v>990255.94041780289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24.795999999999999</v>
      </c>
      <c r="W311" s="71">
        <f t="shared" si="63"/>
        <v>990.25594041780289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24796</v>
      </c>
      <c r="N312" s="73">
        <f>SUM(J$6:J312)</f>
        <v>990255.94041780289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24.795999999999999</v>
      </c>
      <c r="W312" s="71">
        <f t="shared" si="63"/>
        <v>990.25594041780289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24796</v>
      </c>
      <c r="N313" s="73">
        <f>SUM(J$6:J313)</f>
        <v>990255.94041780289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24.795999999999999</v>
      </c>
      <c r="W313" s="71">
        <f t="shared" si="63"/>
        <v>990.25594041780289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24796</v>
      </c>
      <c r="N314" s="73">
        <f>SUM(J$6:J314)</f>
        <v>990255.94041780289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24.795999999999999</v>
      </c>
      <c r="W314" s="71">
        <f t="shared" si="63"/>
        <v>990.25594041780289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24796</v>
      </c>
      <c r="N315" s="73">
        <f>SUM(J$6:J315)</f>
        <v>990255.94041780289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24.795999999999999</v>
      </c>
      <c r="W315" s="71">
        <f t="shared" si="63"/>
        <v>990.25594041780289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24796</v>
      </c>
      <c r="N316" s="73">
        <f>SUM(J$6:J316)</f>
        <v>990255.94041780289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24.795999999999999</v>
      </c>
      <c r="W316" s="71">
        <f t="shared" si="63"/>
        <v>990.25594041780289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24796</v>
      </c>
      <c r="N317" s="73">
        <f>SUM(J$6:J317)</f>
        <v>990255.94041780289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24.795999999999999</v>
      </c>
      <c r="W317" s="71">
        <f t="shared" si="63"/>
        <v>990.25594041780289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24796</v>
      </c>
      <c r="N318" s="73">
        <f>SUM(J$6:J318)</f>
        <v>990255.94041780289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24.795999999999999</v>
      </c>
      <c r="W318" s="71">
        <f t="shared" si="63"/>
        <v>990.25594041780289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24796</v>
      </c>
      <c r="N319" s="73">
        <f>SUM(J$6:J319)</f>
        <v>990255.94041780289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24.795999999999999</v>
      </c>
      <c r="W319" s="71">
        <f t="shared" si="63"/>
        <v>990.25594041780289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24796</v>
      </c>
      <c r="N320" s="73">
        <f>SUM(J$6:J320)</f>
        <v>990255.94041780289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24.795999999999999</v>
      </c>
      <c r="W320" s="71">
        <f t="shared" si="63"/>
        <v>990.25594041780289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24796</v>
      </c>
      <c r="N321" s="73">
        <f>SUM(J$6:J321)</f>
        <v>990255.94041780289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24.795999999999999</v>
      </c>
      <c r="W321" s="71">
        <f t="shared" si="63"/>
        <v>990.25594041780289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24796</v>
      </c>
      <c r="N322" s="73">
        <f>SUM(J$6:J322)</f>
        <v>990255.94041780289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24.795999999999999</v>
      </c>
      <c r="W322" s="71">
        <f t="shared" si="63"/>
        <v>990.25594041780289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24796</v>
      </c>
      <c r="N323" s="73">
        <f>SUM(J$6:J323)</f>
        <v>990255.94041780289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24.795999999999999</v>
      </c>
      <c r="W323" s="71">
        <f t="shared" si="63"/>
        <v>990.25594041780289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24796</v>
      </c>
      <c r="N324" s="73">
        <f>SUM(J$6:J324)</f>
        <v>990255.94041780289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24.795999999999999</v>
      </c>
      <c r="W324" s="71">
        <f t="shared" si="63"/>
        <v>990.25594041780289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24796</v>
      </c>
      <c r="N325" s="73">
        <f>SUM(J$6:J325)</f>
        <v>990255.94041780289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24.795999999999999</v>
      </c>
      <c r="W325" s="71">
        <f t="shared" si="63"/>
        <v>990.25594041780289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24796</v>
      </c>
      <c r="N326" s="73">
        <f>SUM(J$6:J326)</f>
        <v>990255.94041780289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24.795999999999999</v>
      </c>
      <c r="W326" s="71">
        <f t="shared" ref="W326:W371" si="76">N326/$R$3</f>
        <v>990.25594041780289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24796</v>
      </c>
      <c r="N327" s="73">
        <f>SUM(J$6:J327)</f>
        <v>990255.94041780289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24.795999999999999</v>
      </c>
      <c r="W327" s="71">
        <f t="shared" si="76"/>
        <v>990.25594041780289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24796</v>
      </c>
      <c r="N328" s="73">
        <f>SUM(J$6:J328)</f>
        <v>990255.94041780289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24.795999999999999</v>
      </c>
      <c r="W328" s="71">
        <f t="shared" si="76"/>
        <v>990.25594041780289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24796</v>
      </c>
      <c r="N329" s="73">
        <f>SUM(J$6:J329)</f>
        <v>990255.94041780289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24.795999999999999</v>
      </c>
      <c r="W329" s="71">
        <f t="shared" si="76"/>
        <v>990.25594041780289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24796</v>
      </c>
      <c r="N330" s="73">
        <f>SUM(J$6:J330)</f>
        <v>990255.94041780289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24.795999999999999</v>
      </c>
      <c r="W330" s="71">
        <f t="shared" si="76"/>
        <v>990.25594041780289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24796</v>
      </c>
      <c r="N331" s="73">
        <f>SUM(J$6:J331)</f>
        <v>990255.94041780289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24.795999999999999</v>
      </c>
      <c r="W331" s="71">
        <f t="shared" si="76"/>
        <v>990.25594041780289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24796</v>
      </c>
      <c r="N332" s="73">
        <f>SUM(J$6:J332)</f>
        <v>990255.94041780289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24.795999999999999</v>
      </c>
      <c r="W332" s="71">
        <f t="shared" si="76"/>
        <v>990.25594041780289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24796</v>
      </c>
      <c r="N333" s="73">
        <f>SUM(J$6:J333)</f>
        <v>990255.94041780289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24.795999999999999</v>
      </c>
      <c r="W333" s="71">
        <f t="shared" si="76"/>
        <v>990.25594041780289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24796</v>
      </c>
      <c r="N334" s="73">
        <f>SUM(J$6:J334)</f>
        <v>990255.94041780289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24.795999999999999</v>
      </c>
      <c r="W334" s="71">
        <f t="shared" si="76"/>
        <v>990.25594041780289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24796</v>
      </c>
      <c r="N335" s="73">
        <f>SUM(J$6:J335)</f>
        <v>990255.94041780289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24.795999999999999</v>
      </c>
      <c r="W335" s="71">
        <f t="shared" si="76"/>
        <v>990.25594041780289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24796</v>
      </c>
      <c r="N336" s="73">
        <f>SUM(J$6:J336)</f>
        <v>990255.94041780289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24.795999999999999</v>
      </c>
      <c r="W336" s="71">
        <f t="shared" si="76"/>
        <v>990.25594041780289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24796</v>
      </c>
      <c r="N337" s="73">
        <f>SUM(J$6:J337)</f>
        <v>990255.94041780289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24.795999999999999</v>
      </c>
      <c r="W337" s="71">
        <f t="shared" si="76"/>
        <v>990.25594041780289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24796</v>
      </c>
      <c r="N338" s="73">
        <f>SUM(J$6:J338)</f>
        <v>990255.94041780289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24.795999999999999</v>
      </c>
      <c r="W338" s="71">
        <f t="shared" si="76"/>
        <v>990.25594041780289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24796</v>
      </c>
      <c r="N339" s="73">
        <f>SUM(J$6:J339)</f>
        <v>990255.94041780289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24.795999999999999</v>
      </c>
      <c r="W339" s="71">
        <f t="shared" si="76"/>
        <v>990.25594041780289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24796</v>
      </c>
      <c r="N340" s="73">
        <f>SUM(J$6:J340)</f>
        <v>990255.94041780289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24.795999999999999</v>
      </c>
      <c r="W340" s="71">
        <f t="shared" si="76"/>
        <v>990.25594041780289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24796</v>
      </c>
      <c r="N341" s="73">
        <f>SUM(J$6:J341)</f>
        <v>990255.94041780289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24.795999999999999</v>
      </c>
      <c r="W341" s="71">
        <f t="shared" si="76"/>
        <v>990.25594041780289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24796</v>
      </c>
      <c r="N342" s="73">
        <f>SUM(J$6:J342)</f>
        <v>990255.94041780289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24.795999999999999</v>
      </c>
      <c r="W342" s="71">
        <f t="shared" si="76"/>
        <v>990.25594041780289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24796</v>
      </c>
      <c r="N343" s="73">
        <f>SUM(J$6:J343)</f>
        <v>990255.94041780289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24.795999999999999</v>
      </c>
      <c r="W343" s="71">
        <f t="shared" si="76"/>
        <v>990.25594041780289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24796</v>
      </c>
      <c r="N344" s="73">
        <f>SUM(J$6:J344)</f>
        <v>990255.94041780289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24.795999999999999</v>
      </c>
      <c r="W344" s="71">
        <f t="shared" si="76"/>
        <v>990.25594041780289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24796</v>
      </c>
      <c r="N345" s="73">
        <f>SUM(J$6:J345)</f>
        <v>990255.94041780289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24.795999999999999</v>
      </c>
      <c r="W345" s="71">
        <f t="shared" si="76"/>
        <v>990.25594041780289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24796</v>
      </c>
      <c r="N346" s="73">
        <f>SUM(J$6:J346)</f>
        <v>990255.94041780289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24.795999999999999</v>
      </c>
      <c r="W346" s="71">
        <f t="shared" si="76"/>
        <v>990.25594041780289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24796</v>
      </c>
      <c r="N347" s="73">
        <f>SUM(J$6:J347)</f>
        <v>990255.94041780289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24.795999999999999</v>
      </c>
      <c r="W347" s="71">
        <f t="shared" si="76"/>
        <v>990.25594041780289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24796</v>
      </c>
      <c r="N348" s="73">
        <f>SUM(J$6:J348)</f>
        <v>990255.94041780289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24.795999999999999</v>
      </c>
      <c r="W348" s="71">
        <f t="shared" si="76"/>
        <v>990.25594041780289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24796</v>
      </c>
      <c r="N349" s="73">
        <f>SUM(J$6:J349)</f>
        <v>990255.94041780289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24.795999999999999</v>
      </c>
      <c r="W349" s="71">
        <f t="shared" si="76"/>
        <v>990.25594041780289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24796</v>
      </c>
      <c r="N350" s="73">
        <f>SUM(J$6:J350)</f>
        <v>990255.94041780289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24.795999999999999</v>
      </c>
      <c r="W350" s="71">
        <f t="shared" si="76"/>
        <v>990.25594041780289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24796</v>
      </c>
      <c r="N351" s="73">
        <f>SUM(J$6:J351)</f>
        <v>990255.94041780289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24.795999999999999</v>
      </c>
      <c r="W351" s="71">
        <f t="shared" si="76"/>
        <v>990.25594041780289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24796</v>
      </c>
      <c r="N352" s="73">
        <f>SUM(J$6:J352)</f>
        <v>990255.94041780289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24.795999999999999</v>
      </c>
      <c r="W352" s="71">
        <f t="shared" si="76"/>
        <v>990.25594041780289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24796</v>
      </c>
      <c r="N353" s="73">
        <f>SUM(J$6:J353)</f>
        <v>990255.94041780289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24.795999999999999</v>
      </c>
      <c r="W353" s="71">
        <f t="shared" si="76"/>
        <v>990.25594041780289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24796</v>
      </c>
      <c r="N354" s="73">
        <f>SUM(J$6:J354)</f>
        <v>990255.94041780289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24.795999999999999</v>
      </c>
      <c r="W354" s="71">
        <f t="shared" si="76"/>
        <v>990.25594041780289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24796</v>
      </c>
      <c r="N355" s="73">
        <f>SUM(J$6:J355)</f>
        <v>990255.94041780289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24.795999999999999</v>
      </c>
      <c r="W355" s="71">
        <f t="shared" si="76"/>
        <v>990.25594041780289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24796</v>
      </c>
      <c r="N356" s="73">
        <f>SUM(J$6:J356)</f>
        <v>990255.94041780289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24.795999999999999</v>
      </c>
      <c r="W356" s="71">
        <f t="shared" si="76"/>
        <v>990.25594041780289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24796</v>
      </c>
      <c r="N357" s="73">
        <f>SUM(J$6:J357)</f>
        <v>990255.94041780289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24.795999999999999</v>
      </c>
      <c r="W357" s="71">
        <f t="shared" si="76"/>
        <v>990.25594041780289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24796</v>
      </c>
      <c r="N358" s="73">
        <f>SUM(J$6:J358)</f>
        <v>990255.94041780289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24.795999999999999</v>
      </c>
      <c r="W358" s="71">
        <f t="shared" si="76"/>
        <v>990.25594041780289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24796</v>
      </c>
      <c r="N359" s="73">
        <f>SUM(J$6:J359)</f>
        <v>990255.94041780289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24.795999999999999</v>
      </c>
      <c r="W359" s="71">
        <f t="shared" si="76"/>
        <v>990.25594041780289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24796</v>
      </c>
      <c r="N360" s="73">
        <f>SUM(J$6:J360)</f>
        <v>990255.94041780289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24.795999999999999</v>
      </c>
      <c r="W360" s="71">
        <f t="shared" si="76"/>
        <v>990.25594041780289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24796</v>
      </c>
      <c r="N361" s="73">
        <f>SUM(J$6:J361)</f>
        <v>990255.94041780289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24.795999999999999</v>
      </c>
      <c r="W361" s="71">
        <f t="shared" si="76"/>
        <v>990.25594041780289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24796</v>
      </c>
      <c r="N362" s="73">
        <f>SUM(J$6:J362)</f>
        <v>990255.94041780289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24.795999999999999</v>
      </c>
      <c r="W362" s="71">
        <f t="shared" si="76"/>
        <v>990.25594041780289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24796</v>
      </c>
      <c r="N363" s="73">
        <f>SUM(J$6:J363)</f>
        <v>990255.94041780289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24.795999999999999</v>
      </c>
      <c r="W363" s="71">
        <f t="shared" si="76"/>
        <v>990.25594041780289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24796</v>
      </c>
      <c r="N364" s="73">
        <f>SUM(J$6:J364)</f>
        <v>990255.94041780289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24.795999999999999</v>
      </c>
      <c r="W364" s="71">
        <f t="shared" si="76"/>
        <v>990.25594041780289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24796</v>
      </c>
      <c r="N365" s="73">
        <f>SUM(J$6:J365)</f>
        <v>990255.94041780289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24.795999999999999</v>
      </c>
      <c r="W365" s="71">
        <f t="shared" si="76"/>
        <v>990.25594041780289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24796</v>
      </c>
      <c r="N366" s="73">
        <f>SUM(J$6:J366)</f>
        <v>990255.94041780289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24.795999999999999</v>
      </c>
      <c r="W366" s="71">
        <f t="shared" si="76"/>
        <v>990.25594041780289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24796</v>
      </c>
      <c r="N367" s="73">
        <f>SUM(J$6:J367)</f>
        <v>990255.94041780289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24.795999999999999</v>
      </c>
      <c r="W367" s="71">
        <f t="shared" si="76"/>
        <v>990.25594041780289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24796</v>
      </c>
      <c r="N368" s="73">
        <f>SUM(J$6:J368)</f>
        <v>990255.94041780289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24.795999999999999</v>
      </c>
      <c r="W368" s="71">
        <f t="shared" si="76"/>
        <v>990.25594041780289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24796</v>
      </c>
      <c r="N369" s="73">
        <f>SUM(J$6:J369)</f>
        <v>990255.94041780289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24.795999999999999</v>
      </c>
      <c r="W369" s="71">
        <f t="shared" si="76"/>
        <v>990.25594041780289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24796</v>
      </c>
      <c r="N370" s="73">
        <f>SUM(J$6:J370)</f>
        <v>990255.94041780289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24.795999999999999</v>
      </c>
      <c r="W370" s="71">
        <f t="shared" si="76"/>
        <v>990.25594041780289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24796</v>
      </c>
      <c r="N371" s="73">
        <f>SUM(J$6:J371)</f>
        <v>990255.94041780289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24.795999999999999</v>
      </c>
      <c r="W371" s="71">
        <f t="shared" si="76"/>
        <v>990.25594041780289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I3" s="110"/>
      <c r="K3" s="75">
        <f>Summary!B8</f>
        <v>37181</v>
      </c>
      <c r="L3" s="83">
        <f>SUM(L6:L371)</f>
        <v>30143</v>
      </c>
      <c r="P3" s="73">
        <v>1000000</v>
      </c>
      <c r="Q3" s="73"/>
      <c r="R3" s="73">
        <v>1000</v>
      </c>
      <c r="S3" s="62"/>
      <c r="T3" s="82">
        <f>SUM(T6:T371)</f>
        <v>30.143000000000001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1</v>
      </c>
      <c r="L289" s="73">
        <f t="shared" si="55"/>
        <v>3596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3.5960000000000001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1</v>
      </c>
      <c r="L290" s="73">
        <f t="shared" si="55"/>
        <v>2361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2.3610000000000002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1</v>
      </c>
      <c r="L293" s="73">
        <f t="shared" si="55"/>
        <v>3719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3.7189999999999999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59536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59408</v>
      </c>
      <c r="N296" s="73">
        <f>SUM(J$6:J296)</f>
        <v>1129830.8700000001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59.536000000000001</v>
      </c>
      <c r="V296" s="71">
        <f t="shared" si="62"/>
        <v>59.408000000000001</v>
      </c>
      <c r="W296" s="71">
        <f t="shared" si="63"/>
        <v>1129.83087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59536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59408</v>
      </c>
      <c r="N297" s="73">
        <f>SUM(J$6:J297)</f>
        <v>1129830.8700000001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59.536000000000001</v>
      </c>
      <c r="V297" s="71">
        <f t="shared" si="62"/>
        <v>59.408000000000001</v>
      </c>
      <c r="W297" s="71">
        <f t="shared" si="63"/>
        <v>1129.83087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59536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59408</v>
      </c>
      <c r="N298" s="73">
        <f>SUM(J$6:J298)</f>
        <v>1129830.8700000001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59.536000000000001</v>
      </c>
      <c r="V298" s="71">
        <f t="shared" si="62"/>
        <v>59.408000000000001</v>
      </c>
      <c r="W298" s="71">
        <f t="shared" si="63"/>
        <v>1129.83087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59536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59408</v>
      </c>
      <c r="N299" s="73">
        <f>SUM(J$6:J299)</f>
        <v>1129830.8700000001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59.536000000000001</v>
      </c>
      <c r="V299" s="71">
        <f t="shared" si="62"/>
        <v>59.408000000000001</v>
      </c>
      <c r="W299" s="71">
        <f t="shared" si="63"/>
        <v>1129.83087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59536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59408</v>
      </c>
      <c r="N300" s="73">
        <f>SUM(J$6:J300)</f>
        <v>1129830.8700000001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59.536000000000001</v>
      </c>
      <c r="V300" s="71">
        <f t="shared" si="62"/>
        <v>59.408000000000001</v>
      </c>
      <c r="W300" s="71">
        <f t="shared" si="63"/>
        <v>1129.83087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59536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59408</v>
      </c>
      <c r="N301" s="73">
        <f>SUM(J$6:J301)</f>
        <v>1129830.8700000001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59.536000000000001</v>
      </c>
      <c r="V301" s="71">
        <f t="shared" si="62"/>
        <v>59.408000000000001</v>
      </c>
      <c r="W301" s="71">
        <f t="shared" si="63"/>
        <v>1129.83087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59536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59408</v>
      </c>
      <c r="N302" s="73">
        <f>SUM(J$6:J302)</f>
        <v>1129830.8700000001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59.536000000000001</v>
      </c>
      <c r="V302" s="71">
        <f t="shared" si="62"/>
        <v>59.408000000000001</v>
      </c>
      <c r="W302" s="71">
        <f t="shared" si="63"/>
        <v>1129.83087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59536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59408</v>
      </c>
      <c r="N303" s="73">
        <f>SUM(J$6:J303)</f>
        <v>1129830.8700000001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59.536000000000001</v>
      </c>
      <c r="V303" s="71">
        <f t="shared" si="62"/>
        <v>59.408000000000001</v>
      </c>
      <c r="W303" s="71">
        <f t="shared" si="63"/>
        <v>1129.83087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59536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59408</v>
      </c>
      <c r="N304" s="73">
        <f>SUM(J$6:J304)</f>
        <v>1129830.8700000001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59.536000000000001</v>
      </c>
      <c r="V304" s="71">
        <f t="shared" si="62"/>
        <v>59.408000000000001</v>
      </c>
      <c r="W304" s="71">
        <f t="shared" si="63"/>
        <v>1129.83087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59536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59408</v>
      </c>
      <c r="N305" s="73">
        <f>SUM(J$6:J305)</f>
        <v>1129830.8700000001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59.536000000000001</v>
      </c>
      <c r="V305" s="71">
        <f t="shared" si="62"/>
        <v>59.408000000000001</v>
      </c>
      <c r="W305" s="71">
        <f t="shared" si="63"/>
        <v>1129.83087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59536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59408</v>
      </c>
      <c r="N306" s="73">
        <f>SUM(J$6:J306)</f>
        <v>1129830.8700000001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59.536000000000001</v>
      </c>
      <c r="V306" s="71">
        <f t="shared" si="62"/>
        <v>59.408000000000001</v>
      </c>
      <c r="W306" s="71">
        <f t="shared" si="63"/>
        <v>1129.83087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59536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59408</v>
      </c>
      <c r="N307" s="73">
        <f>SUM(J$6:J307)</f>
        <v>1129830.8700000001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59.536000000000001</v>
      </c>
      <c r="V307" s="71">
        <f t="shared" si="62"/>
        <v>59.408000000000001</v>
      </c>
      <c r="W307" s="71">
        <f t="shared" si="63"/>
        <v>1129.83087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59536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59408</v>
      </c>
      <c r="N308" s="73">
        <f>SUM(J$6:J308)</f>
        <v>1129830.8700000001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59.536000000000001</v>
      </c>
      <c r="V308" s="71">
        <f t="shared" si="62"/>
        <v>59.408000000000001</v>
      </c>
      <c r="W308" s="71">
        <f t="shared" si="63"/>
        <v>1129.83087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59536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59408</v>
      </c>
      <c r="N309" s="73">
        <f>SUM(J$6:J309)</f>
        <v>1129830.8700000001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59.536000000000001</v>
      </c>
      <c r="V309" s="71">
        <f t="shared" si="62"/>
        <v>59.408000000000001</v>
      </c>
      <c r="W309" s="71">
        <f t="shared" si="63"/>
        <v>1129.83087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59408</v>
      </c>
      <c r="N310" s="73">
        <f>SUM(J$6:J310)</f>
        <v>1129830.8700000001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59.408000000000001</v>
      </c>
      <c r="W310" s="71">
        <f t="shared" si="63"/>
        <v>1129.83087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59408</v>
      </c>
      <c r="N311" s="73">
        <f>SUM(J$6:J311)</f>
        <v>1129830.8700000001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59.408000000000001</v>
      </c>
      <c r="W311" s="71">
        <f t="shared" si="63"/>
        <v>1129.83087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59408</v>
      </c>
      <c r="N312" s="73">
        <f>SUM(J$6:J312)</f>
        <v>1129830.8700000001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59.408000000000001</v>
      </c>
      <c r="W312" s="71">
        <f t="shared" si="63"/>
        <v>1129.83087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59408</v>
      </c>
      <c r="N313" s="73">
        <f>SUM(J$6:J313)</f>
        <v>1129830.8700000001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59.408000000000001</v>
      </c>
      <c r="W313" s="71">
        <f t="shared" si="63"/>
        <v>1129.83087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59408</v>
      </c>
      <c r="N314" s="73">
        <f>SUM(J$6:J314)</f>
        <v>1129830.8700000001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59.408000000000001</v>
      </c>
      <c r="W314" s="71">
        <f t="shared" si="63"/>
        <v>1129.83087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59408</v>
      </c>
      <c r="N315" s="73">
        <f>SUM(J$6:J315)</f>
        <v>1129830.8700000001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59.408000000000001</v>
      </c>
      <c r="W315" s="71">
        <f t="shared" si="63"/>
        <v>1129.83087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59408</v>
      </c>
      <c r="N316" s="73">
        <f>SUM(J$6:J316)</f>
        <v>1129830.8700000001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59.408000000000001</v>
      </c>
      <c r="W316" s="71">
        <f t="shared" si="63"/>
        <v>1129.83087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59408</v>
      </c>
      <c r="N317" s="73">
        <f>SUM(J$6:J317)</f>
        <v>1129830.8700000001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59.408000000000001</v>
      </c>
      <c r="W317" s="71">
        <f t="shared" si="63"/>
        <v>1129.83087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59408</v>
      </c>
      <c r="N318" s="73">
        <f>SUM(J$6:J318)</f>
        <v>1129830.8700000001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59.408000000000001</v>
      </c>
      <c r="W318" s="71">
        <f t="shared" si="63"/>
        <v>1129.83087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59408</v>
      </c>
      <c r="N319" s="73">
        <f>SUM(J$6:J319)</f>
        <v>1129830.8700000001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59.408000000000001</v>
      </c>
      <c r="W319" s="71">
        <f t="shared" si="63"/>
        <v>1129.83087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59408</v>
      </c>
      <c r="N320" s="73">
        <f>SUM(J$6:J320)</f>
        <v>1129830.8700000001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59.408000000000001</v>
      </c>
      <c r="W320" s="71">
        <f t="shared" si="63"/>
        <v>1129.83087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59408</v>
      </c>
      <c r="N321" s="73">
        <f>SUM(J$6:J321)</f>
        <v>1129830.8700000001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59.408000000000001</v>
      </c>
      <c r="W321" s="71">
        <f t="shared" si="63"/>
        <v>1129.83087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59408</v>
      </c>
      <c r="N322" s="73">
        <f>SUM(J$6:J322)</f>
        <v>1129830.8700000001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59.408000000000001</v>
      </c>
      <c r="W322" s="71">
        <f t="shared" si="63"/>
        <v>1129.83087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59408</v>
      </c>
      <c r="N323" s="73">
        <f>SUM(J$6:J323)</f>
        <v>1129830.8700000001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59.408000000000001</v>
      </c>
      <c r="W323" s="71">
        <f t="shared" si="63"/>
        <v>1129.83087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59408</v>
      </c>
      <c r="N324" s="73">
        <f>SUM(J$6:J324)</f>
        <v>1129830.8700000001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59.408000000000001</v>
      </c>
      <c r="W324" s="71">
        <f t="shared" si="63"/>
        <v>1129.83087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59408</v>
      </c>
      <c r="N325" s="73">
        <f>SUM(J$6:J325)</f>
        <v>1129830.8700000001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59.408000000000001</v>
      </c>
      <c r="W325" s="71">
        <f t="shared" si="63"/>
        <v>1129.83087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59408</v>
      </c>
      <c r="N326" s="73">
        <f>SUM(J$6:J326)</f>
        <v>1129830.8700000001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59.408000000000001</v>
      </c>
      <c r="W326" s="71">
        <f t="shared" ref="W326:W371" si="76">N326/$R$3</f>
        <v>1129.83087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59408</v>
      </c>
      <c r="N327" s="73">
        <f>SUM(J$6:J327)</f>
        <v>1129830.8700000001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59.408000000000001</v>
      </c>
      <c r="W327" s="71">
        <f t="shared" si="76"/>
        <v>1129.83087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59408</v>
      </c>
      <c r="N328" s="73">
        <f>SUM(J$6:J328)</f>
        <v>1129830.8700000001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59.408000000000001</v>
      </c>
      <c r="W328" s="71">
        <f t="shared" si="76"/>
        <v>1129.83087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59408</v>
      </c>
      <c r="N329" s="73">
        <f>SUM(J$6:J329)</f>
        <v>1129830.8700000001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59.408000000000001</v>
      </c>
      <c r="W329" s="71">
        <f t="shared" si="76"/>
        <v>1129.83087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59408</v>
      </c>
      <c r="N330" s="73">
        <f>SUM(J$6:J330)</f>
        <v>1129830.8700000001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59.408000000000001</v>
      </c>
      <c r="W330" s="71">
        <f t="shared" si="76"/>
        <v>1129.83087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59408</v>
      </c>
      <c r="N331" s="73">
        <f>SUM(J$6:J331)</f>
        <v>1129830.8700000001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59.408000000000001</v>
      </c>
      <c r="W331" s="71">
        <f t="shared" si="76"/>
        <v>1129.83087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59408</v>
      </c>
      <c r="N332" s="73">
        <f>SUM(J$6:J332)</f>
        <v>1129830.8700000001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59.408000000000001</v>
      </c>
      <c r="W332" s="71">
        <f t="shared" si="76"/>
        <v>1129.83087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59408</v>
      </c>
      <c r="N333" s="73">
        <f>SUM(J$6:J333)</f>
        <v>1129830.8700000001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59.408000000000001</v>
      </c>
      <c r="W333" s="71">
        <f t="shared" si="76"/>
        <v>1129.83087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59408</v>
      </c>
      <c r="N334" s="73">
        <f>SUM(J$6:J334)</f>
        <v>1129830.8700000001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59.408000000000001</v>
      </c>
      <c r="W334" s="71">
        <f t="shared" si="76"/>
        <v>1129.83087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59408</v>
      </c>
      <c r="N335" s="73">
        <f>SUM(J$6:J335)</f>
        <v>1129830.8700000001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59.408000000000001</v>
      </c>
      <c r="W335" s="71">
        <f t="shared" si="76"/>
        <v>1129.83087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59408</v>
      </c>
      <c r="N336" s="73">
        <f>SUM(J$6:J336)</f>
        <v>1129830.8700000001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59.408000000000001</v>
      </c>
      <c r="W336" s="71">
        <f t="shared" si="76"/>
        <v>1129.83087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59408</v>
      </c>
      <c r="N337" s="73">
        <f>SUM(J$6:J337)</f>
        <v>1129830.8700000001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59.408000000000001</v>
      </c>
      <c r="W337" s="71">
        <f t="shared" si="76"/>
        <v>1129.83087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59408</v>
      </c>
      <c r="N338" s="73">
        <f>SUM(J$6:J338)</f>
        <v>1129830.8700000001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59.408000000000001</v>
      </c>
      <c r="W338" s="71">
        <f t="shared" si="76"/>
        <v>1129.83087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59408</v>
      </c>
      <c r="N339" s="73">
        <f>SUM(J$6:J339)</f>
        <v>1129830.8700000001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59.408000000000001</v>
      </c>
      <c r="W339" s="71">
        <f t="shared" si="76"/>
        <v>1129.83087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59408</v>
      </c>
      <c r="N340" s="73">
        <f>SUM(J$6:J340)</f>
        <v>1129830.8700000001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59.408000000000001</v>
      </c>
      <c r="W340" s="71">
        <f t="shared" si="76"/>
        <v>1129.83087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59408</v>
      </c>
      <c r="N341" s="73">
        <f>SUM(J$6:J341)</f>
        <v>1129830.8700000001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59.408000000000001</v>
      </c>
      <c r="W341" s="71">
        <f t="shared" si="76"/>
        <v>1129.83087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59408</v>
      </c>
      <c r="N342" s="73">
        <f>SUM(J$6:J342)</f>
        <v>1129830.8700000001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59.408000000000001</v>
      </c>
      <c r="W342" s="71">
        <f t="shared" si="76"/>
        <v>1129.83087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59408</v>
      </c>
      <c r="N343" s="73">
        <f>SUM(J$6:J343)</f>
        <v>1129830.8700000001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59.408000000000001</v>
      </c>
      <c r="W343" s="71">
        <f t="shared" si="76"/>
        <v>1129.83087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59408</v>
      </c>
      <c r="N344" s="73">
        <f>SUM(J$6:J344)</f>
        <v>1129830.8700000001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59.408000000000001</v>
      </c>
      <c r="W344" s="71">
        <f t="shared" si="76"/>
        <v>1129.83087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59408</v>
      </c>
      <c r="N345" s="73">
        <f>SUM(J$6:J345)</f>
        <v>1129830.8700000001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59.408000000000001</v>
      </c>
      <c r="W345" s="71">
        <f t="shared" si="76"/>
        <v>1129.83087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59408</v>
      </c>
      <c r="N346" s="73">
        <f>SUM(J$6:J346)</f>
        <v>1129830.8700000001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59.408000000000001</v>
      </c>
      <c r="W346" s="71">
        <f t="shared" si="76"/>
        <v>1129.83087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59408</v>
      </c>
      <c r="N347" s="73">
        <f>SUM(J$6:J347)</f>
        <v>1129830.8700000001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59.408000000000001</v>
      </c>
      <c r="W347" s="71">
        <f t="shared" si="76"/>
        <v>1129.83087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59408</v>
      </c>
      <c r="N348" s="73">
        <f>SUM(J$6:J348)</f>
        <v>1129830.8700000001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59.408000000000001</v>
      </c>
      <c r="W348" s="71">
        <f t="shared" si="76"/>
        <v>1129.83087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59408</v>
      </c>
      <c r="N349" s="73">
        <f>SUM(J$6:J349)</f>
        <v>1129830.8700000001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59.408000000000001</v>
      </c>
      <c r="W349" s="71">
        <f t="shared" si="76"/>
        <v>1129.83087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59408</v>
      </c>
      <c r="N350" s="73">
        <f>SUM(J$6:J350)</f>
        <v>1129830.8700000001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59.408000000000001</v>
      </c>
      <c r="W350" s="71">
        <f t="shared" si="76"/>
        <v>1129.83087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59408</v>
      </c>
      <c r="N351" s="73">
        <f>SUM(J$6:J351)</f>
        <v>1129830.8700000001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59.408000000000001</v>
      </c>
      <c r="W351" s="71">
        <f t="shared" si="76"/>
        <v>1129.83087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59408</v>
      </c>
      <c r="N352" s="73">
        <f>SUM(J$6:J352)</f>
        <v>1129830.8700000001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59.408000000000001</v>
      </c>
      <c r="W352" s="71">
        <f t="shared" si="76"/>
        <v>1129.83087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59408</v>
      </c>
      <c r="N353" s="73">
        <f>SUM(J$6:J353)</f>
        <v>1129830.8700000001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59.408000000000001</v>
      </c>
      <c r="W353" s="71">
        <f t="shared" si="76"/>
        <v>1129.83087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59408</v>
      </c>
      <c r="N354" s="73">
        <f>SUM(J$6:J354)</f>
        <v>1129830.8700000001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59.408000000000001</v>
      </c>
      <c r="W354" s="71">
        <f t="shared" si="76"/>
        <v>1129.83087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59408</v>
      </c>
      <c r="N355" s="73">
        <f>SUM(J$6:J355)</f>
        <v>1129830.8700000001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59.408000000000001</v>
      </c>
      <c r="W355" s="71">
        <f t="shared" si="76"/>
        <v>1129.83087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59408</v>
      </c>
      <c r="N356" s="73">
        <f>SUM(J$6:J356)</f>
        <v>1129830.8700000001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59.408000000000001</v>
      </c>
      <c r="W356" s="71">
        <f t="shared" si="76"/>
        <v>1129.83087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59408</v>
      </c>
      <c r="N357" s="73">
        <f>SUM(J$6:J357)</f>
        <v>1129830.8700000001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59.408000000000001</v>
      </c>
      <c r="W357" s="71">
        <f t="shared" si="76"/>
        <v>1129.83087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59408</v>
      </c>
      <c r="N358" s="73">
        <f>SUM(J$6:J358)</f>
        <v>1129830.8700000001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59.408000000000001</v>
      </c>
      <c r="W358" s="71">
        <f t="shared" si="76"/>
        <v>1129.83087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59408</v>
      </c>
      <c r="N359" s="73">
        <f>SUM(J$6:J359)</f>
        <v>1129830.8700000001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59.408000000000001</v>
      </c>
      <c r="W359" s="71">
        <f t="shared" si="76"/>
        <v>1129.83087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59408</v>
      </c>
      <c r="N360" s="73">
        <f>SUM(J$6:J360)</f>
        <v>1129830.8700000001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59.408000000000001</v>
      </c>
      <c r="W360" s="71">
        <f t="shared" si="76"/>
        <v>1129.83087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59408</v>
      </c>
      <c r="N361" s="73">
        <f>SUM(J$6:J361)</f>
        <v>1129830.8700000001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59.408000000000001</v>
      </c>
      <c r="W361" s="71">
        <f t="shared" si="76"/>
        <v>1129.83087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59408</v>
      </c>
      <c r="N362" s="73">
        <f>SUM(J$6:J362)</f>
        <v>1129830.8700000001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59.408000000000001</v>
      </c>
      <c r="W362" s="71">
        <f t="shared" si="76"/>
        <v>1129.83087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59408</v>
      </c>
      <c r="N363" s="73">
        <f>SUM(J$6:J363)</f>
        <v>1129830.8700000001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59.408000000000001</v>
      </c>
      <c r="W363" s="71">
        <f t="shared" si="76"/>
        <v>1129.83087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59408</v>
      </c>
      <c r="N364" s="73">
        <f>SUM(J$6:J364)</f>
        <v>1129830.8700000001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59.408000000000001</v>
      </c>
      <c r="W364" s="71">
        <f t="shared" si="76"/>
        <v>1129.83087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59408</v>
      </c>
      <c r="N365" s="73">
        <f>SUM(J$6:J365)</f>
        <v>1129830.8700000001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59.408000000000001</v>
      </c>
      <c r="W365" s="71">
        <f t="shared" si="76"/>
        <v>1129.83087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59408</v>
      </c>
      <c r="N366" s="73">
        <f>SUM(J$6:J366)</f>
        <v>1129830.8700000001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59.408000000000001</v>
      </c>
      <c r="W366" s="71">
        <f t="shared" si="76"/>
        <v>1129.83087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59408</v>
      </c>
      <c r="N367" s="73">
        <f>SUM(J$6:J367)</f>
        <v>1129830.8700000001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59.408000000000001</v>
      </c>
      <c r="W367" s="71">
        <f t="shared" si="76"/>
        <v>1129.83087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59408</v>
      </c>
      <c r="N368" s="73">
        <f>SUM(J$6:J368)</f>
        <v>1129830.8700000001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59.408000000000001</v>
      </c>
      <c r="W368" s="71">
        <f t="shared" si="76"/>
        <v>1129.83087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59408</v>
      </c>
      <c r="N369" s="73">
        <f>SUM(J$6:J369)</f>
        <v>1129830.8700000001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59.408000000000001</v>
      </c>
      <c r="W369" s="71">
        <f t="shared" si="76"/>
        <v>1129.83087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59408</v>
      </c>
      <c r="N370" s="73">
        <f>SUM(J$6:J370)</f>
        <v>1129830.8700000001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59.408000000000001</v>
      </c>
      <c r="W370" s="71">
        <f t="shared" si="76"/>
        <v>1129.83087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59408</v>
      </c>
      <c r="N371" s="73">
        <f>SUM(J$6:J371)</f>
        <v>1129830.8700000001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59.408000000000001</v>
      </c>
      <c r="W371" s="71">
        <f t="shared" si="76"/>
        <v>1129.83087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I3" s="110"/>
      <c r="K3" s="75">
        <f>Summary!B8</f>
        <v>37181</v>
      </c>
      <c r="L3" s="83">
        <f>SUM(L6:L371)</f>
        <v>48018</v>
      </c>
      <c r="P3" s="73">
        <v>1000000</v>
      </c>
      <c r="Q3" s="73"/>
      <c r="R3" s="73">
        <v>1000</v>
      </c>
      <c r="S3" s="62"/>
      <c r="T3" s="82">
        <f>SUM(T6:T371)</f>
        <v>48.018000000000001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1</v>
      </c>
      <c r="L289" s="73">
        <f t="shared" si="55"/>
        <v>-7117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-7.117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1</v>
      </c>
      <c r="L290" s="73">
        <f t="shared" si="55"/>
        <v>54718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54.718000000000004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1</v>
      </c>
      <c r="L293" s="73">
        <f t="shared" si="55"/>
        <v>-7617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-7.617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-2789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-474</v>
      </c>
      <c r="N296" s="73">
        <f>SUM(J$6:J296)</f>
        <v>-214228.05000000005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-2.7890000000000001</v>
      </c>
      <c r="V296" s="71">
        <f t="shared" si="62"/>
        <v>-0.47399999999999998</v>
      </c>
      <c r="W296" s="71">
        <f t="shared" si="63"/>
        <v>-214.22805000000005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-2789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-474</v>
      </c>
      <c r="N297" s="73">
        <f>SUM(J$6:J297)</f>
        <v>-214228.05000000005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-2.7890000000000001</v>
      </c>
      <c r="V297" s="71">
        <f t="shared" si="62"/>
        <v>-0.47399999999999998</v>
      </c>
      <c r="W297" s="71">
        <f t="shared" si="63"/>
        <v>-214.22805000000005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-2789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-474</v>
      </c>
      <c r="N298" s="73">
        <f>SUM(J$6:J298)</f>
        <v>-214228.05000000005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-2.7890000000000001</v>
      </c>
      <c r="V298" s="71">
        <f t="shared" si="62"/>
        <v>-0.47399999999999998</v>
      </c>
      <c r="W298" s="71">
        <f t="shared" si="63"/>
        <v>-214.22805000000005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-2789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-474</v>
      </c>
      <c r="N299" s="73">
        <f>SUM(J$6:J299)</f>
        <v>-214228.05000000005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-2.7890000000000001</v>
      </c>
      <c r="V299" s="71">
        <f t="shared" si="62"/>
        <v>-0.47399999999999998</v>
      </c>
      <c r="W299" s="71">
        <f t="shared" si="63"/>
        <v>-214.22805000000005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-2789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-474</v>
      </c>
      <c r="N300" s="73">
        <f>SUM(J$6:J300)</f>
        <v>-214228.05000000005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-2.7890000000000001</v>
      </c>
      <c r="V300" s="71">
        <f t="shared" si="62"/>
        <v>-0.47399999999999998</v>
      </c>
      <c r="W300" s="71">
        <f t="shared" si="63"/>
        <v>-214.22805000000005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-2789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-474</v>
      </c>
      <c r="N301" s="73">
        <f>SUM(J$6:J301)</f>
        <v>-214228.05000000005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-2.7890000000000001</v>
      </c>
      <c r="V301" s="71">
        <f t="shared" si="62"/>
        <v>-0.47399999999999998</v>
      </c>
      <c r="W301" s="71">
        <f t="shared" si="63"/>
        <v>-214.22805000000005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-2789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-474</v>
      </c>
      <c r="N302" s="73">
        <f>SUM(J$6:J302)</f>
        <v>-214228.05000000005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-2.7890000000000001</v>
      </c>
      <c r="V302" s="71">
        <f t="shared" si="62"/>
        <v>-0.47399999999999998</v>
      </c>
      <c r="W302" s="71">
        <f t="shared" si="63"/>
        <v>-214.22805000000005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-2789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-474</v>
      </c>
      <c r="N303" s="73">
        <f>SUM(J$6:J303)</f>
        <v>-214228.05000000005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-2.7890000000000001</v>
      </c>
      <c r="V303" s="71">
        <f t="shared" si="62"/>
        <v>-0.47399999999999998</v>
      </c>
      <c r="W303" s="71">
        <f t="shared" si="63"/>
        <v>-214.22805000000005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-2789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-474</v>
      </c>
      <c r="N304" s="73">
        <f>SUM(J$6:J304)</f>
        <v>-214228.05000000005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-2.7890000000000001</v>
      </c>
      <c r="V304" s="71">
        <f t="shared" si="62"/>
        <v>-0.47399999999999998</v>
      </c>
      <c r="W304" s="71">
        <f t="shared" si="63"/>
        <v>-214.22805000000005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-2789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-474</v>
      </c>
      <c r="N305" s="73">
        <f>SUM(J$6:J305)</f>
        <v>-214228.05000000005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-2.7890000000000001</v>
      </c>
      <c r="V305" s="71">
        <f t="shared" si="62"/>
        <v>-0.47399999999999998</v>
      </c>
      <c r="W305" s="71">
        <f t="shared" si="63"/>
        <v>-214.22805000000005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-2789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-474</v>
      </c>
      <c r="N306" s="73">
        <f>SUM(J$6:J306)</f>
        <v>-214228.05000000005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-2.7890000000000001</v>
      </c>
      <c r="V306" s="71">
        <f t="shared" si="62"/>
        <v>-0.47399999999999998</v>
      </c>
      <c r="W306" s="71">
        <f t="shared" si="63"/>
        <v>-214.22805000000005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-2789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-474</v>
      </c>
      <c r="N307" s="73">
        <f>SUM(J$6:J307)</f>
        <v>-214228.05000000005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-2.7890000000000001</v>
      </c>
      <c r="V307" s="71">
        <f t="shared" si="62"/>
        <v>-0.47399999999999998</v>
      </c>
      <c r="W307" s="71">
        <f t="shared" si="63"/>
        <v>-214.22805000000005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-2789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-474</v>
      </c>
      <c r="N308" s="73">
        <f>SUM(J$6:J308)</f>
        <v>-214228.05000000005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-2.7890000000000001</v>
      </c>
      <c r="V308" s="71">
        <f t="shared" si="62"/>
        <v>-0.47399999999999998</v>
      </c>
      <c r="W308" s="71">
        <f t="shared" si="63"/>
        <v>-214.22805000000005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-2789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-474</v>
      </c>
      <c r="N309" s="73">
        <f>SUM(J$6:J309)</f>
        <v>-214228.05000000005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-2.7890000000000001</v>
      </c>
      <c r="V309" s="71">
        <f t="shared" si="62"/>
        <v>-0.47399999999999998</v>
      </c>
      <c r="W309" s="71">
        <f t="shared" si="63"/>
        <v>-214.22805000000005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-474</v>
      </c>
      <c r="N310" s="73">
        <f>SUM(J$6:J310)</f>
        <v>-214228.05000000005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-0.47399999999999998</v>
      </c>
      <c r="W310" s="71">
        <f t="shared" si="63"/>
        <v>-214.22805000000005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-474</v>
      </c>
      <c r="N311" s="73">
        <f>SUM(J$6:J311)</f>
        <v>-214228.05000000005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-0.47399999999999998</v>
      </c>
      <c r="W311" s="71">
        <f t="shared" si="63"/>
        <v>-214.22805000000005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-474</v>
      </c>
      <c r="N312" s="73">
        <f>SUM(J$6:J312)</f>
        <v>-214228.05000000005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-0.47399999999999998</v>
      </c>
      <c r="W312" s="71">
        <f t="shared" si="63"/>
        <v>-214.22805000000005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-474</v>
      </c>
      <c r="N313" s="73">
        <f>SUM(J$6:J313)</f>
        <v>-214228.05000000005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-0.47399999999999998</v>
      </c>
      <c r="W313" s="71">
        <f t="shared" si="63"/>
        <v>-214.22805000000005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-474</v>
      </c>
      <c r="N314" s="73">
        <f>SUM(J$6:J314)</f>
        <v>-214228.05000000005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-0.47399999999999998</v>
      </c>
      <c r="W314" s="71">
        <f t="shared" si="63"/>
        <v>-214.22805000000005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-474</v>
      </c>
      <c r="N315" s="73">
        <f>SUM(J$6:J315)</f>
        <v>-214228.05000000005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-0.47399999999999998</v>
      </c>
      <c r="W315" s="71">
        <f t="shared" si="63"/>
        <v>-214.22805000000005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-474</v>
      </c>
      <c r="N316" s="73">
        <f>SUM(J$6:J316)</f>
        <v>-214228.05000000005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-0.47399999999999998</v>
      </c>
      <c r="W316" s="71">
        <f t="shared" si="63"/>
        <v>-214.22805000000005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-474</v>
      </c>
      <c r="N317" s="73">
        <f>SUM(J$6:J317)</f>
        <v>-214228.05000000005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-0.47399999999999998</v>
      </c>
      <c r="W317" s="71">
        <f t="shared" si="63"/>
        <v>-214.22805000000005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-474</v>
      </c>
      <c r="N318" s="73">
        <f>SUM(J$6:J318)</f>
        <v>-214228.05000000005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-0.47399999999999998</v>
      </c>
      <c r="W318" s="71">
        <f t="shared" si="63"/>
        <v>-214.22805000000005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-474</v>
      </c>
      <c r="N319" s="73">
        <f>SUM(J$6:J319)</f>
        <v>-214228.05000000005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-0.47399999999999998</v>
      </c>
      <c r="W319" s="71">
        <f t="shared" si="63"/>
        <v>-214.22805000000005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-474</v>
      </c>
      <c r="N320" s="73">
        <f>SUM(J$6:J320)</f>
        <v>-214228.05000000005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-0.47399999999999998</v>
      </c>
      <c r="W320" s="71">
        <f t="shared" si="63"/>
        <v>-214.22805000000005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-474</v>
      </c>
      <c r="N321" s="73">
        <f>SUM(J$6:J321)</f>
        <v>-214228.05000000005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-0.47399999999999998</v>
      </c>
      <c r="W321" s="71">
        <f t="shared" si="63"/>
        <v>-214.22805000000005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-474</v>
      </c>
      <c r="N322" s="73">
        <f>SUM(J$6:J322)</f>
        <v>-214228.05000000005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-0.47399999999999998</v>
      </c>
      <c r="W322" s="71">
        <f t="shared" si="63"/>
        <v>-214.22805000000005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-474</v>
      </c>
      <c r="N323" s="73">
        <f>SUM(J$6:J323)</f>
        <v>-214228.05000000005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-0.47399999999999998</v>
      </c>
      <c r="W323" s="71">
        <f t="shared" si="63"/>
        <v>-214.22805000000005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-474</v>
      </c>
      <c r="N324" s="73">
        <f>SUM(J$6:J324)</f>
        <v>-214228.05000000005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-0.47399999999999998</v>
      </c>
      <c r="W324" s="71">
        <f t="shared" si="63"/>
        <v>-214.22805000000005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-474</v>
      </c>
      <c r="N325" s="73">
        <f>SUM(J$6:J325)</f>
        <v>-214228.05000000005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-0.47399999999999998</v>
      </c>
      <c r="W325" s="71">
        <f t="shared" si="63"/>
        <v>-214.22805000000005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-474</v>
      </c>
      <c r="N326" s="73">
        <f>SUM(J$6:J326)</f>
        <v>-214228.05000000005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-0.47399999999999998</v>
      </c>
      <c r="W326" s="71">
        <f t="shared" ref="W326:W371" si="76">N326/$R$3</f>
        <v>-214.22805000000005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-474</v>
      </c>
      <c r="N327" s="73">
        <f>SUM(J$6:J327)</f>
        <v>-214228.05000000005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-0.47399999999999998</v>
      </c>
      <c r="W327" s="71">
        <f t="shared" si="76"/>
        <v>-214.22805000000005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-474</v>
      </c>
      <c r="N328" s="73">
        <f>SUM(J$6:J328)</f>
        <v>-214228.05000000005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-0.47399999999999998</v>
      </c>
      <c r="W328" s="71">
        <f t="shared" si="76"/>
        <v>-214.22805000000005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-474</v>
      </c>
      <c r="N329" s="73">
        <f>SUM(J$6:J329)</f>
        <v>-214228.05000000005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-0.47399999999999998</v>
      </c>
      <c r="W329" s="71">
        <f t="shared" si="76"/>
        <v>-214.22805000000005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-474</v>
      </c>
      <c r="N330" s="73">
        <f>SUM(J$6:J330)</f>
        <v>-214228.05000000005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-0.47399999999999998</v>
      </c>
      <c r="W330" s="71">
        <f t="shared" si="76"/>
        <v>-214.22805000000005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-474</v>
      </c>
      <c r="N331" s="73">
        <f>SUM(J$6:J331)</f>
        <v>-214228.05000000005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-0.47399999999999998</v>
      </c>
      <c r="W331" s="71">
        <f t="shared" si="76"/>
        <v>-214.22805000000005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-474</v>
      </c>
      <c r="N332" s="73">
        <f>SUM(J$6:J332)</f>
        <v>-214228.05000000005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-0.47399999999999998</v>
      </c>
      <c r="W332" s="71">
        <f t="shared" si="76"/>
        <v>-214.22805000000005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-474</v>
      </c>
      <c r="N333" s="73">
        <f>SUM(J$6:J333)</f>
        <v>-214228.05000000005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-0.47399999999999998</v>
      </c>
      <c r="W333" s="71">
        <f t="shared" si="76"/>
        <v>-214.22805000000005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-474</v>
      </c>
      <c r="N334" s="73">
        <f>SUM(J$6:J334)</f>
        <v>-214228.05000000005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-0.47399999999999998</v>
      </c>
      <c r="W334" s="71">
        <f t="shared" si="76"/>
        <v>-214.22805000000005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-474</v>
      </c>
      <c r="N335" s="73">
        <f>SUM(J$6:J335)</f>
        <v>-214228.05000000005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-0.47399999999999998</v>
      </c>
      <c r="W335" s="71">
        <f t="shared" si="76"/>
        <v>-214.22805000000005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-474</v>
      </c>
      <c r="N336" s="73">
        <f>SUM(J$6:J336)</f>
        <v>-214228.05000000005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-0.47399999999999998</v>
      </c>
      <c r="W336" s="71">
        <f t="shared" si="76"/>
        <v>-214.22805000000005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-474</v>
      </c>
      <c r="N337" s="73">
        <f>SUM(J$6:J337)</f>
        <v>-214228.05000000005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-0.47399999999999998</v>
      </c>
      <c r="W337" s="71">
        <f t="shared" si="76"/>
        <v>-214.22805000000005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-474</v>
      </c>
      <c r="N338" s="73">
        <f>SUM(J$6:J338)</f>
        <v>-214228.05000000005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-0.47399999999999998</v>
      </c>
      <c r="W338" s="71">
        <f t="shared" si="76"/>
        <v>-214.22805000000005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-474</v>
      </c>
      <c r="N339" s="73">
        <f>SUM(J$6:J339)</f>
        <v>-214228.05000000005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-0.47399999999999998</v>
      </c>
      <c r="W339" s="71">
        <f t="shared" si="76"/>
        <v>-214.22805000000005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-474</v>
      </c>
      <c r="N340" s="73">
        <f>SUM(J$6:J340)</f>
        <v>-214228.05000000005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-0.47399999999999998</v>
      </c>
      <c r="W340" s="71">
        <f t="shared" si="76"/>
        <v>-214.22805000000005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-474</v>
      </c>
      <c r="N341" s="73">
        <f>SUM(J$6:J341)</f>
        <v>-214228.05000000005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-0.47399999999999998</v>
      </c>
      <c r="W341" s="71">
        <f t="shared" si="76"/>
        <v>-214.22805000000005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-474</v>
      </c>
      <c r="N342" s="73">
        <f>SUM(J$6:J342)</f>
        <v>-214228.05000000005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-0.47399999999999998</v>
      </c>
      <c r="W342" s="71">
        <f t="shared" si="76"/>
        <v>-214.22805000000005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-474</v>
      </c>
      <c r="N343" s="73">
        <f>SUM(J$6:J343)</f>
        <v>-214228.05000000005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-0.47399999999999998</v>
      </c>
      <c r="W343" s="71">
        <f t="shared" si="76"/>
        <v>-214.22805000000005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-474</v>
      </c>
      <c r="N344" s="73">
        <f>SUM(J$6:J344)</f>
        <v>-214228.05000000005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-0.47399999999999998</v>
      </c>
      <c r="W344" s="71">
        <f t="shared" si="76"/>
        <v>-214.22805000000005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-474</v>
      </c>
      <c r="N345" s="73">
        <f>SUM(J$6:J345)</f>
        <v>-214228.05000000005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-0.47399999999999998</v>
      </c>
      <c r="W345" s="71">
        <f t="shared" si="76"/>
        <v>-214.22805000000005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-474</v>
      </c>
      <c r="N346" s="73">
        <f>SUM(J$6:J346)</f>
        <v>-214228.05000000005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-0.47399999999999998</v>
      </c>
      <c r="W346" s="71">
        <f t="shared" si="76"/>
        <v>-214.22805000000005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-474</v>
      </c>
      <c r="N347" s="73">
        <f>SUM(J$6:J347)</f>
        <v>-214228.05000000005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-0.47399999999999998</v>
      </c>
      <c r="W347" s="71">
        <f t="shared" si="76"/>
        <v>-214.22805000000005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-474</v>
      </c>
      <c r="N348" s="73">
        <f>SUM(J$6:J348)</f>
        <v>-214228.05000000005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-0.47399999999999998</v>
      </c>
      <c r="W348" s="71">
        <f t="shared" si="76"/>
        <v>-214.22805000000005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-474</v>
      </c>
      <c r="N349" s="73">
        <f>SUM(J$6:J349)</f>
        <v>-214228.05000000005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-0.47399999999999998</v>
      </c>
      <c r="W349" s="71">
        <f t="shared" si="76"/>
        <v>-214.22805000000005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-474</v>
      </c>
      <c r="N350" s="73">
        <f>SUM(J$6:J350)</f>
        <v>-214228.05000000005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-0.47399999999999998</v>
      </c>
      <c r="W350" s="71">
        <f t="shared" si="76"/>
        <v>-214.22805000000005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-474</v>
      </c>
      <c r="N351" s="73">
        <f>SUM(J$6:J351)</f>
        <v>-214228.05000000005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-0.47399999999999998</v>
      </c>
      <c r="W351" s="71">
        <f t="shared" si="76"/>
        <v>-214.22805000000005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-474</v>
      </c>
      <c r="N352" s="73">
        <f>SUM(J$6:J352)</f>
        <v>-214228.05000000005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-0.47399999999999998</v>
      </c>
      <c r="W352" s="71">
        <f t="shared" si="76"/>
        <v>-214.22805000000005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-474</v>
      </c>
      <c r="N353" s="73">
        <f>SUM(J$6:J353)</f>
        <v>-214228.05000000005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-0.47399999999999998</v>
      </c>
      <c r="W353" s="71">
        <f t="shared" si="76"/>
        <v>-214.22805000000005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-474</v>
      </c>
      <c r="N354" s="73">
        <f>SUM(J$6:J354)</f>
        <v>-214228.05000000005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-0.47399999999999998</v>
      </c>
      <c r="W354" s="71">
        <f t="shared" si="76"/>
        <v>-214.22805000000005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-474</v>
      </c>
      <c r="N355" s="73">
        <f>SUM(J$6:J355)</f>
        <v>-214228.05000000005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-0.47399999999999998</v>
      </c>
      <c r="W355" s="71">
        <f t="shared" si="76"/>
        <v>-214.22805000000005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-474</v>
      </c>
      <c r="N356" s="73">
        <f>SUM(J$6:J356)</f>
        <v>-214228.05000000005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-0.47399999999999998</v>
      </c>
      <c r="W356" s="71">
        <f t="shared" si="76"/>
        <v>-214.22805000000005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-474</v>
      </c>
      <c r="N357" s="73">
        <f>SUM(J$6:J357)</f>
        <v>-214228.05000000005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-0.47399999999999998</v>
      </c>
      <c r="W357" s="71">
        <f t="shared" si="76"/>
        <v>-214.22805000000005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-474</v>
      </c>
      <c r="N358" s="73">
        <f>SUM(J$6:J358)</f>
        <v>-214228.05000000005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-0.47399999999999998</v>
      </c>
      <c r="W358" s="71">
        <f t="shared" si="76"/>
        <v>-214.22805000000005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-474</v>
      </c>
      <c r="N359" s="73">
        <f>SUM(J$6:J359)</f>
        <v>-214228.05000000005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-0.47399999999999998</v>
      </c>
      <c r="W359" s="71">
        <f t="shared" si="76"/>
        <v>-214.22805000000005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-474</v>
      </c>
      <c r="N360" s="73">
        <f>SUM(J$6:J360)</f>
        <v>-214228.05000000005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-0.47399999999999998</v>
      </c>
      <c r="W360" s="71">
        <f t="shared" si="76"/>
        <v>-214.22805000000005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-474</v>
      </c>
      <c r="N361" s="73">
        <f>SUM(J$6:J361)</f>
        <v>-214228.05000000005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-0.47399999999999998</v>
      </c>
      <c r="W361" s="71">
        <f t="shared" si="76"/>
        <v>-214.22805000000005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-474</v>
      </c>
      <c r="N362" s="73">
        <f>SUM(J$6:J362)</f>
        <v>-214228.05000000005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-0.47399999999999998</v>
      </c>
      <c r="W362" s="71">
        <f t="shared" si="76"/>
        <v>-214.22805000000005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-474</v>
      </c>
      <c r="N363" s="73">
        <f>SUM(J$6:J363)</f>
        <v>-214228.05000000005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-0.47399999999999998</v>
      </c>
      <c r="W363" s="71">
        <f t="shared" si="76"/>
        <v>-214.22805000000005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-474</v>
      </c>
      <c r="N364" s="73">
        <f>SUM(J$6:J364)</f>
        <v>-214228.05000000005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-0.47399999999999998</v>
      </c>
      <c r="W364" s="71">
        <f t="shared" si="76"/>
        <v>-214.22805000000005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-474</v>
      </c>
      <c r="N365" s="73">
        <f>SUM(J$6:J365)</f>
        <v>-214228.05000000005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-0.47399999999999998</v>
      </c>
      <c r="W365" s="71">
        <f t="shared" si="76"/>
        <v>-214.22805000000005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-474</v>
      </c>
      <c r="N366" s="73">
        <f>SUM(J$6:J366)</f>
        <v>-214228.05000000005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-0.47399999999999998</v>
      </c>
      <c r="W366" s="71">
        <f t="shared" si="76"/>
        <v>-214.22805000000005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-474</v>
      </c>
      <c r="N367" s="73">
        <f>SUM(J$6:J367)</f>
        <v>-214228.05000000005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-0.47399999999999998</v>
      </c>
      <c r="W367" s="71">
        <f t="shared" si="76"/>
        <v>-214.22805000000005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-474</v>
      </c>
      <c r="N368" s="73">
        <f>SUM(J$6:J368)</f>
        <v>-214228.05000000005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-0.47399999999999998</v>
      </c>
      <c r="W368" s="71">
        <f t="shared" si="76"/>
        <v>-214.22805000000005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-474</v>
      </c>
      <c r="N369" s="73">
        <f>SUM(J$6:J369)</f>
        <v>-214228.05000000005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-0.47399999999999998</v>
      </c>
      <c r="W369" s="71">
        <f t="shared" si="76"/>
        <v>-214.22805000000005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-474</v>
      </c>
      <c r="N370" s="73">
        <f>SUM(J$6:J370)</f>
        <v>-214228.05000000005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-0.47399999999999998</v>
      </c>
      <c r="W370" s="71">
        <f t="shared" si="76"/>
        <v>-214.22805000000005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-474</v>
      </c>
      <c r="N371" s="73">
        <f>SUM(J$6:J371)</f>
        <v>-214228.05000000005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-0.47399999999999998</v>
      </c>
      <c r="W371" s="71">
        <f t="shared" si="76"/>
        <v>-214.22805000000005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186" workbookViewId="0">
      <selection activeCell="B279" sqref="B279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I3" s="110"/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260" workbookViewId="0">
      <selection activeCell="B272" sqref="B27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I3" s="110"/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-37226.65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-37.226649999999999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-37226.65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-37.226649999999999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-37226.65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-37.226649999999999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-37226.65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-37.226649999999999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-37226.65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-37.226649999999999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-37226.65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-37.226649999999999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-37226.65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-37.226649999999999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-37226.65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-37.226649999999999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-37226.65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-37.226649999999999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-37226.65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-37.226649999999999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-37226.65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-37.226649999999999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-37226.65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-37.226649999999999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-37226.65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-37.226649999999999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-37226.65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-37.226649999999999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-37226.65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-37.226649999999999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-37226.65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-37.226649999999999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-37226.65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-37.226649999999999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-37226.65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-37.226649999999999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-37226.65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-37.226649999999999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-37226.65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-37.226649999999999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-37226.65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-37.226649999999999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-37226.65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-37.226649999999999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-37226.65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-37.226649999999999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-37226.65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-37.226649999999999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-37226.65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-37.226649999999999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-37226.65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-37.226649999999999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-37226.65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-37.226649999999999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-37226.65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-37.226649999999999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-37226.65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-37.226649999999999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-37226.65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-37.226649999999999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-37226.65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-37.226649999999999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-37226.65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-37.226649999999999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-37226.65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-37.226649999999999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-37226.65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-37.226649999999999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-37226.65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-37.226649999999999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-37226.65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-37.226649999999999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-37226.65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-37.226649999999999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-37226.65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-37.226649999999999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-37226.65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-37.226649999999999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-37226.65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-37.226649999999999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-37226.65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-37.226649999999999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-37226.65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-37.226649999999999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-37226.65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-37.226649999999999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-37226.65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-37.226649999999999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-37226.65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-37.226649999999999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-37226.65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-37.226649999999999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-37226.65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-37.226649999999999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-37226.65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-37.226649999999999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-37226.65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-37.226649999999999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-37226.65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-37.226649999999999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-37226.65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-37.226649999999999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-37226.65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-37.226649999999999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-37226.65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-37.226649999999999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-37226.65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-37.226649999999999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-37226.65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-37.226649999999999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-37226.65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-37.226649999999999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-37226.65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-37.226649999999999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-37226.65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-37.226649999999999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-37226.65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-37.226649999999999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-37226.65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-37.226649999999999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-37226.65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-37.226649999999999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-37226.65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-37.226649999999999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-37226.65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-37.226649999999999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-37226.65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-37.226649999999999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-37226.65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-37.226649999999999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-37226.65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-37.226649999999999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-37226.65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-37.226649999999999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-37226.65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-37.226649999999999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-37226.65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-37.226649999999999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-37226.65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-37.226649999999999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-37226.65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-37.226649999999999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-37226.65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-37.226649999999999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-37226.65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-37.226649999999999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-37226.65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-37.226649999999999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-37226.65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-37.226649999999999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-37226.65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-37.226649999999999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37175</v>
      </c>
    </row>
    <row r="3" spans="1:23">
      <c r="G3" s="145"/>
      <c r="K3" s="75">
        <f>Summary!B8</f>
        <v>37181</v>
      </c>
      <c r="L3" s="83">
        <f>SUM(L6:L371)</f>
        <v>51314.479999999981</v>
      </c>
      <c r="P3" s="73">
        <v>1000000</v>
      </c>
      <c r="Q3" s="73"/>
      <c r="R3" s="73">
        <v>1000</v>
      </c>
      <c r="S3" s="62"/>
      <c r="T3" s="82">
        <f>SUM(T6:T371)</f>
        <v>51.314479999999982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1</v>
      </c>
      <c r="L289" s="73">
        <f t="shared" si="55"/>
        <v>7200.8399999999674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7.2008399999999675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1</v>
      </c>
      <c r="L290" s="73">
        <f t="shared" si="55"/>
        <v>7243.5800000000745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7.2435800000000743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1</v>
      </c>
      <c r="L293" s="73">
        <f t="shared" si="55"/>
        <v>21990.449999999953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21.990449999999953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-899050.65349698951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-915551.10405680828</v>
      </c>
      <c r="N296" s="73">
        <f>SUM(J$6:J296)</f>
        <v>21755993.178972822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-899.05065349698953</v>
      </c>
      <c r="V296" s="71">
        <f t="shared" si="62"/>
        <v>-915.5511040568083</v>
      </c>
      <c r="W296" s="71">
        <f t="shared" si="63"/>
        <v>21755.993178972822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-899050.65349698951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-915551.10405680828</v>
      </c>
      <c r="N297" s="73">
        <f>SUM(J$6:J297)</f>
        <v>21755993.178972822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-899.05065349698953</v>
      </c>
      <c r="V297" s="71">
        <f t="shared" si="62"/>
        <v>-915.5511040568083</v>
      </c>
      <c r="W297" s="71">
        <f t="shared" si="63"/>
        <v>21755.993178972822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-899050.65349698951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-915551.10405680828</v>
      </c>
      <c r="N298" s="73">
        <f>SUM(J$6:J298)</f>
        <v>21755993.178972822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-899.05065349698953</v>
      </c>
      <c r="V298" s="71">
        <f t="shared" si="62"/>
        <v>-915.5511040568083</v>
      </c>
      <c r="W298" s="71">
        <f t="shared" si="63"/>
        <v>21755.993178972822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-899050.65349698951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-915551.10405680828</v>
      </c>
      <c r="N299" s="73">
        <f>SUM(J$6:J299)</f>
        <v>21755993.178972822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-899.05065349698953</v>
      </c>
      <c r="V299" s="71">
        <f t="shared" si="62"/>
        <v>-915.5511040568083</v>
      </c>
      <c r="W299" s="71">
        <f t="shared" si="63"/>
        <v>21755.993178972822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-899050.65349698951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-915551.10405680828</v>
      </c>
      <c r="N300" s="73">
        <f>SUM(J$6:J300)</f>
        <v>21755993.178972822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-899.05065349698953</v>
      </c>
      <c r="V300" s="71">
        <f t="shared" si="62"/>
        <v>-915.5511040568083</v>
      </c>
      <c r="W300" s="71">
        <f t="shared" si="63"/>
        <v>21755.993178972822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-899050.65349698951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-915551.10405680828</v>
      </c>
      <c r="N301" s="73">
        <f>SUM(J$6:J301)</f>
        <v>21755993.178972822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-899.05065349698953</v>
      </c>
      <c r="V301" s="71">
        <f t="shared" si="62"/>
        <v>-915.5511040568083</v>
      </c>
      <c r="W301" s="71">
        <f t="shared" si="63"/>
        <v>21755.993178972822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-899050.65349698951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-915551.10405680828</v>
      </c>
      <c r="N302" s="73">
        <f>SUM(J$6:J302)</f>
        <v>21755993.178972822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-899.05065349698953</v>
      </c>
      <c r="V302" s="71">
        <f t="shared" si="62"/>
        <v>-915.5511040568083</v>
      </c>
      <c r="W302" s="71">
        <f t="shared" si="63"/>
        <v>21755.993178972822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-899050.65349698951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-915551.10405680828</v>
      </c>
      <c r="N303" s="73">
        <f>SUM(J$6:J303)</f>
        <v>21755993.178972822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-899.05065349698953</v>
      </c>
      <c r="V303" s="71">
        <f t="shared" si="62"/>
        <v>-915.5511040568083</v>
      </c>
      <c r="W303" s="71">
        <f t="shared" si="63"/>
        <v>21755.993178972822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-899050.65349698951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-915551.10405680828</v>
      </c>
      <c r="N304" s="73">
        <f>SUM(J$6:J304)</f>
        <v>21755993.178972822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-899.05065349698953</v>
      </c>
      <c r="V304" s="71">
        <f t="shared" si="62"/>
        <v>-915.5511040568083</v>
      </c>
      <c r="W304" s="71">
        <f t="shared" si="63"/>
        <v>21755.993178972822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-899050.65349698951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-915551.10405680828</v>
      </c>
      <c r="N305" s="73">
        <f>SUM(J$6:J305)</f>
        <v>21755993.178972822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-899.05065349698953</v>
      </c>
      <c r="V305" s="71">
        <f t="shared" si="62"/>
        <v>-915.5511040568083</v>
      </c>
      <c r="W305" s="71">
        <f t="shared" si="63"/>
        <v>21755.993178972822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-899050.65349698951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-915551.10405680828</v>
      </c>
      <c r="N306" s="73">
        <f>SUM(J$6:J306)</f>
        <v>21755993.178972822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-899.05065349698953</v>
      </c>
      <c r="V306" s="71">
        <f t="shared" si="62"/>
        <v>-915.5511040568083</v>
      </c>
      <c r="W306" s="71">
        <f t="shared" si="63"/>
        <v>21755.993178972822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-899050.65349698951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-915551.10405680828</v>
      </c>
      <c r="N307" s="73">
        <f>SUM(J$6:J307)</f>
        <v>21755993.178972822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-899.05065349698953</v>
      </c>
      <c r="V307" s="71">
        <f t="shared" si="62"/>
        <v>-915.5511040568083</v>
      </c>
      <c r="W307" s="71">
        <f t="shared" si="63"/>
        <v>21755.993178972822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-899050.65349698951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-915551.10405680828</v>
      </c>
      <c r="N308" s="73">
        <f>SUM(J$6:J308)</f>
        <v>21755993.178972822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-899.05065349698953</v>
      </c>
      <c r="V308" s="71">
        <f t="shared" si="62"/>
        <v>-915.5511040568083</v>
      </c>
      <c r="W308" s="71">
        <f t="shared" si="63"/>
        <v>21755.993178972822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-899050.65349698951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-915551.10405680828</v>
      </c>
      <c r="N309" s="73">
        <f>SUM(J$6:J309)</f>
        <v>21755993.178972822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-899.05065349698953</v>
      </c>
      <c r="V309" s="71">
        <f t="shared" si="62"/>
        <v>-915.5511040568083</v>
      </c>
      <c r="W309" s="71">
        <f t="shared" si="63"/>
        <v>21755.993178972822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-915551.10405680828</v>
      </c>
      <c r="N310" s="73">
        <f>SUM(J$6:J310)</f>
        <v>21755993.178972822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-915.5511040568083</v>
      </c>
      <c r="W310" s="71">
        <f t="shared" si="63"/>
        <v>21755.993178972822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-915551.10405680828</v>
      </c>
      <c r="N311" s="73">
        <f>SUM(J$6:J311)</f>
        <v>21755993.178972822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-915.5511040568083</v>
      </c>
      <c r="W311" s="71">
        <f t="shared" si="63"/>
        <v>21755.993178972822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-915551.10405680828</v>
      </c>
      <c r="N312" s="73">
        <f>SUM(J$6:J312)</f>
        <v>21755993.178972822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-915.5511040568083</v>
      </c>
      <c r="W312" s="71">
        <f t="shared" si="63"/>
        <v>21755.993178972822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-915551.10405680828</v>
      </c>
      <c r="N313" s="73">
        <f>SUM(J$6:J313)</f>
        <v>21755993.178972822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-915.5511040568083</v>
      </c>
      <c r="W313" s="71">
        <f t="shared" si="63"/>
        <v>21755.993178972822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-915551.10405680828</v>
      </c>
      <c r="N314" s="73">
        <f>SUM(J$6:J314)</f>
        <v>21755993.178972822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-915.5511040568083</v>
      </c>
      <c r="W314" s="71">
        <f t="shared" si="63"/>
        <v>21755.993178972822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-915551.10405680828</v>
      </c>
      <c r="N315" s="73">
        <f>SUM(J$6:J315)</f>
        <v>21755993.178972822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-915.5511040568083</v>
      </c>
      <c r="W315" s="71">
        <f t="shared" si="63"/>
        <v>21755.993178972822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-915551.10405680828</v>
      </c>
      <c r="N316" s="73">
        <f>SUM(J$6:J316)</f>
        <v>21755993.178972822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-915.5511040568083</v>
      </c>
      <c r="W316" s="71">
        <f t="shared" si="63"/>
        <v>21755.993178972822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-915551.10405680828</v>
      </c>
      <c r="N317" s="73">
        <f>SUM(J$6:J317)</f>
        <v>21755993.178972822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-915.5511040568083</v>
      </c>
      <c r="W317" s="71">
        <f t="shared" si="63"/>
        <v>21755.993178972822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-915551.10405680828</v>
      </c>
      <c r="N318" s="73">
        <f>SUM(J$6:J318)</f>
        <v>21755993.178972822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-915.5511040568083</v>
      </c>
      <c r="W318" s="71">
        <f t="shared" si="63"/>
        <v>21755.993178972822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-915551.10405680828</v>
      </c>
      <c r="N319" s="73">
        <f>SUM(J$6:J319)</f>
        <v>21755993.178972822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-915.5511040568083</v>
      </c>
      <c r="W319" s="71">
        <f t="shared" si="63"/>
        <v>21755.993178972822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-915551.10405680828</v>
      </c>
      <c r="N320" s="73">
        <f>SUM(J$6:J320)</f>
        <v>21755993.178972822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-915.5511040568083</v>
      </c>
      <c r="W320" s="71">
        <f t="shared" si="63"/>
        <v>21755.993178972822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-915551.10405680828</v>
      </c>
      <c r="N321" s="73">
        <f>SUM(J$6:J321)</f>
        <v>21755993.178972822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-915.5511040568083</v>
      </c>
      <c r="W321" s="71">
        <f t="shared" si="63"/>
        <v>21755.993178972822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-915551.10405680828</v>
      </c>
      <c r="N322" s="73">
        <f>SUM(J$6:J322)</f>
        <v>21755993.178972822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-915.5511040568083</v>
      </c>
      <c r="W322" s="71">
        <f t="shared" si="63"/>
        <v>21755.993178972822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-915551.10405680828</v>
      </c>
      <c r="N323" s="73">
        <f>SUM(J$6:J323)</f>
        <v>21755993.178972822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-915.5511040568083</v>
      </c>
      <c r="W323" s="71">
        <f t="shared" si="63"/>
        <v>21755.993178972822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-915551.10405680828</v>
      </c>
      <c r="N324" s="73">
        <f>SUM(J$6:J324)</f>
        <v>21755993.178972822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-915.5511040568083</v>
      </c>
      <c r="W324" s="71">
        <f t="shared" si="63"/>
        <v>21755.993178972822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-915551.10405680828</v>
      </c>
      <c r="N325" s="73">
        <f>SUM(J$6:J325)</f>
        <v>21755993.178972822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-915.5511040568083</v>
      </c>
      <c r="W325" s="71">
        <f t="shared" si="63"/>
        <v>21755.993178972822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-915551.10405680828</v>
      </c>
      <c r="N326" s="73">
        <f>SUM(J$6:J326)</f>
        <v>21755993.178972822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-915.5511040568083</v>
      </c>
      <c r="W326" s="71">
        <f t="shared" ref="W326:W371" si="76">N326/$R$3</f>
        <v>21755.993178972822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-915551.10405680828</v>
      </c>
      <c r="N327" s="73">
        <f>SUM(J$6:J327)</f>
        <v>21755993.178972822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-915.5511040568083</v>
      </c>
      <c r="W327" s="71">
        <f t="shared" si="76"/>
        <v>21755.993178972822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-915551.10405680828</v>
      </c>
      <c r="N328" s="73">
        <f>SUM(J$6:J328)</f>
        <v>21755993.178972822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-915.5511040568083</v>
      </c>
      <c r="W328" s="71">
        <f t="shared" si="76"/>
        <v>21755.993178972822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-915551.10405680828</v>
      </c>
      <c r="N329" s="73">
        <f>SUM(J$6:J329)</f>
        <v>21755993.178972822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-915.5511040568083</v>
      </c>
      <c r="W329" s="71">
        <f t="shared" si="76"/>
        <v>21755.993178972822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-915551.10405680828</v>
      </c>
      <c r="N330" s="73">
        <f>SUM(J$6:J330)</f>
        <v>21755993.178972822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-915.5511040568083</v>
      </c>
      <c r="W330" s="71">
        <f t="shared" si="76"/>
        <v>21755.993178972822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-915551.10405680828</v>
      </c>
      <c r="N331" s="73">
        <f>SUM(J$6:J331)</f>
        <v>21755993.178972822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-915.5511040568083</v>
      </c>
      <c r="W331" s="71">
        <f t="shared" si="76"/>
        <v>21755.993178972822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-915551.10405680828</v>
      </c>
      <c r="N332" s="73">
        <f>SUM(J$6:J332)</f>
        <v>21755993.178972822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-915.5511040568083</v>
      </c>
      <c r="W332" s="71">
        <f t="shared" si="76"/>
        <v>21755.993178972822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-915551.10405680828</v>
      </c>
      <c r="N333" s="73">
        <f>SUM(J$6:J333)</f>
        <v>21755993.178972822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-915.5511040568083</v>
      </c>
      <c r="W333" s="71">
        <f t="shared" si="76"/>
        <v>21755.993178972822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-915551.10405680828</v>
      </c>
      <c r="N334" s="73">
        <f>SUM(J$6:J334)</f>
        <v>21755993.178972822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-915.5511040568083</v>
      </c>
      <c r="W334" s="71">
        <f t="shared" si="76"/>
        <v>21755.993178972822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-915551.10405680828</v>
      </c>
      <c r="N335" s="73">
        <f>SUM(J$6:J335)</f>
        <v>21755993.178972822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-915.5511040568083</v>
      </c>
      <c r="W335" s="71">
        <f t="shared" si="76"/>
        <v>21755.993178972822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-915551.10405680828</v>
      </c>
      <c r="N336" s="73">
        <f>SUM(J$6:J336)</f>
        <v>21755993.178972822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-915.5511040568083</v>
      </c>
      <c r="W336" s="71">
        <f t="shared" si="76"/>
        <v>21755.993178972822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-915551.10405680828</v>
      </c>
      <c r="N337" s="73">
        <f>SUM(J$6:J337)</f>
        <v>21755993.178972822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-915.5511040568083</v>
      </c>
      <c r="W337" s="71">
        <f t="shared" si="76"/>
        <v>21755.993178972822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-915551.10405680828</v>
      </c>
      <c r="N338" s="73">
        <f>SUM(J$6:J338)</f>
        <v>21755993.178972822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-915.5511040568083</v>
      </c>
      <c r="W338" s="71">
        <f t="shared" si="76"/>
        <v>21755.993178972822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-915551.10405680828</v>
      </c>
      <c r="N339" s="73">
        <f>SUM(J$6:J339)</f>
        <v>21755993.178972822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-915.5511040568083</v>
      </c>
      <c r="W339" s="71">
        <f t="shared" si="76"/>
        <v>21755.993178972822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-915551.10405680828</v>
      </c>
      <c r="N340" s="73">
        <f>SUM(J$6:J340)</f>
        <v>21755993.178972822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-915.5511040568083</v>
      </c>
      <c r="W340" s="71">
        <f t="shared" si="76"/>
        <v>21755.993178972822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-915551.10405680828</v>
      </c>
      <c r="N341" s="73">
        <f>SUM(J$6:J341)</f>
        <v>21755993.178972822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-915.5511040568083</v>
      </c>
      <c r="W341" s="71">
        <f t="shared" si="76"/>
        <v>21755.993178972822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-915551.10405680828</v>
      </c>
      <c r="N342" s="73">
        <f>SUM(J$6:J342)</f>
        <v>21755993.178972822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-915.5511040568083</v>
      </c>
      <c r="W342" s="71">
        <f t="shared" si="76"/>
        <v>21755.993178972822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-915551.10405680828</v>
      </c>
      <c r="N343" s="73">
        <f>SUM(J$6:J343)</f>
        <v>21755993.178972822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-915.5511040568083</v>
      </c>
      <c r="W343" s="71">
        <f t="shared" si="76"/>
        <v>21755.993178972822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-915551.10405680828</v>
      </c>
      <c r="N344" s="73">
        <f>SUM(J$6:J344)</f>
        <v>21755993.178972822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-915.5511040568083</v>
      </c>
      <c r="W344" s="71">
        <f t="shared" si="76"/>
        <v>21755.993178972822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-915551.10405680828</v>
      </c>
      <c r="N345" s="73">
        <f>SUM(J$6:J345)</f>
        <v>21755993.178972822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-915.5511040568083</v>
      </c>
      <c r="W345" s="71">
        <f t="shared" si="76"/>
        <v>21755.993178972822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-915551.10405680828</v>
      </c>
      <c r="N346" s="73">
        <f>SUM(J$6:J346)</f>
        <v>21755993.178972822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-915.5511040568083</v>
      </c>
      <c r="W346" s="71">
        <f t="shared" si="76"/>
        <v>21755.993178972822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-915551.10405680828</v>
      </c>
      <c r="N347" s="73">
        <f>SUM(J$6:J347)</f>
        <v>21755993.178972822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-915.5511040568083</v>
      </c>
      <c r="W347" s="71">
        <f t="shared" si="76"/>
        <v>21755.993178972822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-915551.10405680828</v>
      </c>
      <c r="N348" s="73">
        <f>SUM(J$6:J348)</f>
        <v>21755993.178972822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-915.5511040568083</v>
      </c>
      <c r="W348" s="71">
        <f t="shared" si="76"/>
        <v>21755.993178972822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-915551.10405680828</v>
      </c>
      <c r="N349" s="73">
        <f>SUM(J$6:J349)</f>
        <v>21755993.178972822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-915.5511040568083</v>
      </c>
      <c r="W349" s="71">
        <f t="shared" si="76"/>
        <v>21755.993178972822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-915551.10405680828</v>
      </c>
      <c r="N350" s="73">
        <f>SUM(J$6:J350)</f>
        <v>21755993.178972822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-915.5511040568083</v>
      </c>
      <c r="W350" s="71">
        <f t="shared" si="76"/>
        <v>21755.993178972822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-915551.10405680828</v>
      </c>
      <c r="N351" s="73">
        <f>SUM(J$6:J351)</f>
        <v>21755993.178972822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-915.5511040568083</v>
      </c>
      <c r="W351" s="71">
        <f t="shared" si="76"/>
        <v>21755.993178972822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-915551.10405680828</v>
      </c>
      <c r="N352" s="73">
        <f>SUM(J$6:J352)</f>
        <v>21755993.178972822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-915.5511040568083</v>
      </c>
      <c r="W352" s="71">
        <f t="shared" si="76"/>
        <v>21755.993178972822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-915551.10405680828</v>
      </c>
      <c r="N353" s="73">
        <f>SUM(J$6:J353)</f>
        <v>21755993.178972822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-915.5511040568083</v>
      </c>
      <c r="W353" s="71">
        <f t="shared" si="76"/>
        <v>21755.993178972822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-915551.10405680828</v>
      </c>
      <c r="N354" s="73">
        <f>SUM(J$6:J354)</f>
        <v>21755993.178972822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-915.5511040568083</v>
      </c>
      <c r="W354" s="71">
        <f t="shared" si="76"/>
        <v>21755.993178972822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-915551.10405680828</v>
      </c>
      <c r="N355" s="73">
        <f>SUM(J$6:J355)</f>
        <v>21755993.178972822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-915.5511040568083</v>
      </c>
      <c r="W355" s="71">
        <f t="shared" si="76"/>
        <v>21755.993178972822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-915551.10405680828</v>
      </c>
      <c r="N356" s="73">
        <f>SUM(J$6:J356)</f>
        <v>21755993.178972822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-915.5511040568083</v>
      </c>
      <c r="W356" s="71">
        <f t="shared" si="76"/>
        <v>21755.993178972822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-915551.10405680828</v>
      </c>
      <c r="N357" s="73">
        <f>SUM(J$6:J357)</f>
        <v>21755993.178972822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-915.5511040568083</v>
      </c>
      <c r="W357" s="71">
        <f t="shared" si="76"/>
        <v>21755.993178972822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-915551.10405680828</v>
      </c>
      <c r="N358" s="73">
        <f>SUM(J$6:J358)</f>
        <v>21755993.178972822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-915.5511040568083</v>
      </c>
      <c r="W358" s="71">
        <f t="shared" si="76"/>
        <v>21755.993178972822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-915551.10405680828</v>
      </c>
      <c r="N359" s="73">
        <f>SUM(J$6:J359)</f>
        <v>21755993.178972822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-915.5511040568083</v>
      </c>
      <c r="W359" s="71">
        <f t="shared" si="76"/>
        <v>21755.993178972822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-915551.10405680828</v>
      </c>
      <c r="N360" s="73">
        <f>SUM(J$6:J360)</f>
        <v>21755993.178972822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-915.5511040568083</v>
      </c>
      <c r="W360" s="71">
        <f t="shared" si="76"/>
        <v>21755.993178972822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-915551.10405680828</v>
      </c>
      <c r="N361" s="73">
        <f>SUM(J$6:J361)</f>
        <v>21755993.178972822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-915.5511040568083</v>
      </c>
      <c r="W361" s="71">
        <f t="shared" si="76"/>
        <v>21755.993178972822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-915551.10405680828</v>
      </c>
      <c r="N362" s="73">
        <f>SUM(J$6:J362)</f>
        <v>21755993.178972822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-915.5511040568083</v>
      </c>
      <c r="W362" s="71">
        <f t="shared" si="76"/>
        <v>21755.993178972822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-915551.10405680828</v>
      </c>
      <c r="N363" s="73">
        <f>SUM(J$6:J363)</f>
        <v>21755993.178972822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-915.5511040568083</v>
      </c>
      <c r="W363" s="71">
        <f t="shared" si="76"/>
        <v>21755.993178972822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-915551.10405680828</v>
      </c>
      <c r="N364" s="73">
        <f>SUM(J$6:J364)</f>
        <v>21755993.178972822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-915.5511040568083</v>
      </c>
      <c r="W364" s="71">
        <f t="shared" si="76"/>
        <v>21755.993178972822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-915551.10405680828</v>
      </c>
      <c r="N365" s="73">
        <f>SUM(J$6:J365)</f>
        <v>21755993.178972822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-915.5511040568083</v>
      </c>
      <c r="W365" s="71">
        <f t="shared" si="76"/>
        <v>21755.993178972822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-915551.10405680828</v>
      </c>
      <c r="N366" s="73">
        <f>SUM(J$6:J366)</f>
        <v>21755993.178972822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-915.5511040568083</v>
      </c>
      <c r="W366" s="71">
        <f t="shared" si="76"/>
        <v>21755.993178972822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-915551.10405680828</v>
      </c>
      <c r="N367" s="73">
        <f>SUM(J$6:J367)</f>
        <v>21755993.178972822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-915.5511040568083</v>
      </c>
      <c r="W367" s="71">
        <f t="shared" si="76"/>
        <v>21755.993178972822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-915551.10405680828</v>
      </c>
      <c r="N368" s="73">
        <f>SUM(J$6:J368)</f>
        <v>21755993.178972822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-915.5511040568083</v>
      </c>
      <c r="W368" s="71">
        <f t="shared" si="76"/>
        <v>21755.993178972822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-915551.10405680828</v>
      </c>
      <c r="N369" s="73">
        <f>SUM(J$6:J369)</f>
        <v>21755993.178972822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-915.5511040568083</v>
      </c>
      <c r="W369" s="71">
        <f t="shared" si="76"/>
        <v>21755.993178972822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-915551.10405680828</v>
      </c>
      <c r="N370" s="73">
        <f>SUM(J$6:J370)</f>
        <v>21755993.178972822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-915.5511040568083</v>
      </c>
      <c r="W370" s="71">
        <f t="shared" si="76"/>
        <v>21755.993178972822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-915551.10405680828</v>
      </c>
      <c r="N371" s="73">
        <f>SUM(J$6:J371)</f>
        <v>21755993.178972822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-915.5511040568083</v>
      </c>
      <c r="W371" s="71">
        <f t="shared" si="76"/>
        <v>21755.993178972822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37175</v>
      </c>
    </row>
    <row r="3" spans="1:23">
      <c r="G3" s="145"/>
      <c r="K3" s="75">
        <f>Summary!B8</f>
        <v>37181</v>
      </c>
      <c r="L3" s="83">
        <f>SUM(L6:L371)</f>
        <v>-22.129999999997381</v>
      </c>
      <c r="P3" s="73">
        <v>1000000</v>
      </c>
      <c r="Q3" s="73"/>
      <c r="R3" s="73">
        <v>1000</v>
      </c>
      <c r="S3" s="62"/>
      <c r="T3" s="82">
        <f>SUM(T6:T371)</f>
        <v>-2.2129999999997381E-2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1</v>
      </c>
      <c r="L289" s="73">
        <f t="shared" si="55"/>
        <v>-3.1599999999998545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-3.1599999999998543E-3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1</v>
      </c>
      <c r="L290" s="73">
        <f t="shared" si="55"/>
        <v>-3.1499999999978172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-3.1499999999978173E-3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1</v>
      </c>
      <c r="L293" s="73">
        <f t="shared" si="55"/>
        <v>-9.4900000000016007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-9.4900000000016013E-3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21349.009144585638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10401.664044885638</v>
      </c>
      <c r="N296" s="73">
        <f>SUM(J$6:J296)</f>
        <v>25419.076653754862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21.349009144585636</v>
      </c>
      <c r="V296" s="71">
        <f t="shared" si="62"/>
        <v>10.401664044885639</v>
      </c>
      <c r="W296" s="71">
        <f t="shared" si="63"/>
        <v>25.419076653754864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21349.009144585638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10401.664044885638</v>
      </c>
      <c r="N297" s="73">
        <f>SUM(J$6:J297)</f>
        <v>25419.076653754862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21.349009144585636</v>
      </c>
      <c r="V297" s="71">
        <f t="shared" si="62"/>
        <v>10.401664044885639</v>
      </c>
      <c r="W297" s="71">
        <f t="shared" si="63"/>
        <v>25.419076653754864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21349.009144585638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10401.664044885638</v>
      </c>
      <c r="N298" s="73">
        <f>SUM(J$6:J298)</f>
        <v>25419.076653754862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21.349009144585636</v>
      </c>
      <c r="V298" s="71">
        <f t="shared" si="62"/>
        <v>10.401664044885639</v>
      </c>
      <c r="W298" s="71">
        <f t="shared" si="63"/>
        <v>25.419076653754864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21349.009144585638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10401.664044885638</v>
      </c>
      <c r="N299" s="73">
        <f>SUM(J$6:J299)</f>
        <v>25419.076653754862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21.349009144585636</v>
      </c>
      <c r="V299" s="71">
        <f t="shared" si="62"/>
        <v>10.401664044885639</v>
      </c>
      <c r="W299" s="71">
        <f t="shared" si="63"/>
        <v>25.419076653754864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21349.009144585638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10401.664044885638</v>
      </c>
      <c r="N300" s="73">
        <f>SUM(J$6:J300)</f>
        <v>25419.076653754862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21.349009144585636</v>
      </c>
      <c r="V300" s="71">
        <f t="shared" si="62"/>
        <v>10.401664044885639</v>
      </c>
      <c r="W300" s="71">
        <f t="shared" si="63"/>
        <v>25.419076653754864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21349.009144585638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10401.664044885638</v>
      </c>
      <c r="N301" s="73">
        <f>SUM(J$6:J301)</f>
        <v>25419.076653754862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21.349009144585636</v>
      </c>
      <c r="V301" s="71">
        <f t="shared" si="62"/>
        <v>10.401664044885639</v>
      </c>
      <c r="W301" s="71">
        <f t="shared" si="63"/>
        <v>25.419076653754864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21349.009144585638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10401.664044885638</v>
      </c>
      <c r="N302" s="73">
        <f>SUM(J$6:J302)</f>
        <v>25419.076653754862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21.349009144585636</v>
      </c>
      <c r="V302" s="71">
        <f t="shared" si="62"/>
        <v>10.401664044885639</v>
      </c>
      <c r="W302" s="71">
        <f t="shared" si="63"/>
        <v>25.419076653754864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21349.009144585638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10401.664044885638</v>
      </c>
      <c r="N303" s="73">
        <f>SUM(J$6:J303)</f>
        <v>25419.076653754862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21.349009144585636</v>
      </c>
      <c r="V303" s="71">
        <f t="shared" si="62"/>
        <v>10.401664044885639</v>
      </c>
      <c r="W303" s="71">
        <f t="shared" si="63"/>
        <v>25.419076653754864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21349.009144585638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10401.664044885638</v>
      </c>
      <c r="N304" s="73">
        <f>SUM(J$6:J304)</f>
        <v>25419.076653754862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21.349009144585636</v>
      </c>
      <c r="V304" s="71">
        <f t="shared" si="62"/>
        <v>10.401664044885639</v>
      </c>
      <c r="W304" s="71">
        <f t="shared" si="63"/>
        <v>25.419076653754864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21349.009144585638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10401.664044885638</v>
      </c>
      <c r="N305" s="73">
        <f>SUM(J$6:J305)</f>
        <v>25419.076653754862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21.349009144585636</v>
      </c>
      <c r="V305" s="71">
        <f t="shared" si="62"/>
        <v>10.401664044885639</v>
      </c>
      <c r="W305" s="71">
        <f t="shared" si="63"/>
        <v>25.419076653754864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21349.009144585638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10401.664044885638</v>
      </c>
      <c r="N306" s="73">
        <f>SUM(J$6:J306)</f>
        <v>25419.076653754862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21.349009144585636</v>
      </c>
      <c r="V306" s="71">
        <f t="shared" si="62"/>
        <v>10.401664044885639</v>
      </c>
      <c r="W306" s="71">
        <f t="shared" si="63"/>
        <v>25.419076653754864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21349.009144585638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10401.664044885638</v>
      </c>
      <c r="N307" s="73">
        <f>SUM(J$6:J307)</f>
        <v>25419.076653754862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21.349009144585636</v>
      </c>
      <c r="V307" s="71">
        <f t="shared" si="62"/>
        <v>10.401664044885639</v>
      </c>
      <c r="W307" s="71">
        <f t="shared" si="63"/>
        <v>25.419076653754864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21349.009144585638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10401.664044885638</v>
      </c>
      <c r="N308" s="73">
        <f>SUM(J$6:J308)</f>
        <v>25419.076653754862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21.349009144585636</v>
      </c>
      <c r="V308" s="71">
        <f t="shared" si="62"/>
        <v>10.401664044885639</v>
      </c>
      <c r="W308" s="71">
        <f t="shared" si="63"/>
        <v>25.419076653754864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21349.009144585638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10401.664044885638</v>
      </c>
      <c r="N309" s="73">
        <f>SUM(J$6:J309)</f>
        <v>25419.076653754862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21.349009144585636</v>
      </c>
      <c r="V309" s="71">
        <f t="shared" si="62"/>
        <v>10.401664044885639</v>
      </c>
      <c r="W309" s="71">
        <f t="shared" si="63"/>
        <v>25.419076653754864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10401.664044885638</v>
      </c>
      <c r="N310" s="73">
        <f>SUM(J$6:J310)</f>
        <v>25419.076653754862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10.401664044885639</v>
      </c>
      <c r="W310" s="71">
        <f t="shared" si="63"/>
        <v>25.419076653754864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10401.664044885638</v>
      </c>
      <c r="N311" s="73">
        <f>SUM(J$6:J311)</f>
        <v>25419.076653754862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10.401664044885639</v>
      </c>
      <c r="W311" s="71">
        <f t="shared" si="63"/>
        <v>25.419076653754864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10401.664044885638</v>
      </c>
      <c r="N312" s="73">
        <f>SUM(J$6:J312)</f>
        <v>25419.076653754862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10.401664044885639</v>
      </c>
      <c r="W312" s="71">
        <f t="shared" si="63"/>
        <v>25.419076653754864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10401.664044885638</v>
      </c>
      <c r="N313" s="73">
        <f>SUM(J$6:J313)</f>
        <v>25419.076653754862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10.401664044885639</v>
      </c>
      <c r="W313" s="71">
        <f t="shared" si="63"/>
        <v>25.419076653754864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10401.664044885638</v>
      </c>
      <c r="N314" s="73">
        <f>SUM(J$6:J314)</f>
        <v>25419.076653754862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10.401664044885639</v>
      </c>
      <c r="W314" s="71">
        <f t="shared" si="63"/>
        <v>25.419076653754864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10401.664044885638</v>
      </c>
      <c r="N315" s="73">
        <f>SUM(J$6:J315)</f>
        <v>25419.076653754862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10.401664044885639</v>
      </c>
      <c r="W315" s="71">
        <f t="shared" si="63"/>
        <v>25.419076653754864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10401.664044885638</v>
      </c>
      <c r="N316" s="73">
        <f>SUM(J$6:J316)</f>
        <v>25419.076653754862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10.401664044885639</v>
      </c>
      <c r="W316" s="71">
        <f t="shared" si="63"/>
        <v>25.419076653754864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10401.664044885638</v>
      </c>
      <c r="N317" s="73">
        <f>SUM(J$6:J317)</f>
        <v>25419.076653754862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10.401664044885639</v>
      </c>
      <c r="W317" s="71">
        <f t="shared" si="63"/>
        <v>25.419076653754864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10401.664044885638</v>
      </c>
      <c r="N318" s="73">
        <f>SUM(J$6:J318)</f>
        <v>25419.076653754862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10.401664044885639</v>
      </c>
      <c r="W318" s="71">
        <f t="shared" si="63"/>
        <v>25.419076653754864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10401.664044885638</v>
      </c>
      <c r="N319" s="73">
        <f>SUM(J$6:J319)</f>
        <v>25419.076653754862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10.401664044885639</v>
      </c>
      <c r="W319" s="71">
        <f t="shared" si="63"/>
        <v>25.419076653754864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10401.664044885638</v>
      </c>
      <c r="N320" s="73">
        <f>SUM(J$6:J320)</f>
        <v>25419.076653754862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10.401664044885639</v>
      </c>
      <c r="W320" s="71">
        <f t="shared" si="63"/>
        <v>25.419076653754864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10401.664044885638</v>
      </c>
      <c r="N321" s="73">
        <f>SUM(J$6:J321)</f>
        <v>25419.076653754862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10.401664044885639</v>
      </c>
      <c r="W321" s="71">
        <f t="shared" si="63"/>
        <v>25.419076653754864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10401.664044885638</v>
      </c>
      <c r="N322" s="73">
        <f>SUM(J$6:J322)</f>
        <v>25419.076653754862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10.401664044885639</v>
      </c>
      <c r="W322" s="71">
        <f t="shared" si="63"/>
        <v>25.419076653754864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10401.664044885638</v>
      </c>
      <c r="N323" s="73">
        <f>SUM(J$6:J323)</f>
        <v>25419.076653754862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10.401664044885639</v>
      </c>
      <c r="W323" s="71">
        <f t="shared" si="63"/>
        <v>25.419076653754864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10401.664044885638</v>
      </c>
      <c r="N324" s="73">
        <f>SUM(J$6:J324)</f>
        <v>25419.076653754862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10.401664044885639</v>
      </c>
      <c r="W324" s="71">
        <f t="shared" si="63"/>
        <v>25.419076653754864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10401.664044885638</v>
      </c>
      <c r="N325" s="73">
        <f>SUM(J$6:J325)</f>
        <v>25419.076653754862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10.401664044885639</v>
      </c>
      <c r="W325" s="71">
        <f t="shared" si="63"/>
        <v>25.419076653754864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10401.664044885638</v>
      </c>
      <c r="N326" s="73">
        <f>SUM(J$6:J326)</f>
        <v>25419.076653754862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10.401664044885639</v>
      </c>
      <c r="W326" s="71">
        <f t="shared" ref="W326:W371" si="76">N326/$R$3</f>
        <v>25.419076653754864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10401.664044885638</v>
      </c>
      <c r="N327" s="73">
        <f>SUM(J$6:J327)</f>
        <v>25419.076653754862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10.401664044885639</v>
      </c>
      <c r="W327" s="71">
        <f t="shared" si="76"/>
        <v>25.419076653754864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10401.664044885638</v>
      </c>
      <c r="N328" s="73">
        <f>SUM(J$6:J328)</f>
        <v>25419.076653754862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10.401664044885639</v>
      </c>
      <c r="W328" s="71">
        <f t="shared" si="76"/>
        <v>25.419076653754864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10401.664044885638</v>
      </c>
      <c r="N329" s="73">
        <f>SUM(J$6:J329)</f>
        <v>25419.076653754862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10.401664044885639</v>
      </c>
      <c r="W329" s="71">
        <f t="shared" si="76"/>
        <v>25.419076653754864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10401.664044885638</v>
      </c>
      <c r="N330" s="73">
        <f>SUM(J$6:J330)</f>
        <v>25419.076653754862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10.401664044885639</v>
      </c>
      <c r="W330" s="71">
        <f t="shared" si="76"/>
        <v>25.419076653754864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10401.664044885638</v>
      </c>
      <c r="N331" s="73">
        <f>SUM(J$6:J331)</f>
        <v>25419.076653754862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10.401664044885639</v>
      </c>
      <c r="W331" s="71">
        <f t="shared" si="76"/>
        <v>25.419076653754864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10401.664044885638</v>
      </c>
      <c r="N332" s="73">
        <f>SUM(J$6:J332)</f>
        <v>25419.076653754862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10.401664044885639</v>
      </c>
      <c r="W332" s="71">
        <f t="shared" si="76"/>
        <v>25.419076653754864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10401.664044885638</v>
      </c>
      <c r="N333" s="73">
        <f>SUM(J$6:J333)</f>
        <v>25419.076653754862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10.401664044885639</v>
      </c>
      <c r="W333" s="71">
        <f t="shared" si="76"/>
        <v>25.419076653754864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10401.664044885638</v>
      </c>
      <c r="N334" s="73">
        <f>SUM(J$6:J334)</f>
        <v>25419.076653754862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10.401664044885639</v>
      </c>
      <c r="W334" s="71">
        <f t="shared" si="76"/>
        <v>25.419076653754864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10401.664044885638</v>
      </c>
      <c r="N335" s="73">
        <f>SUM(J$6:J335)</f>
        <v>25419.076653754862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10.401664044885639</v>
      </c>
      <c r="W335" s="71">
        <f t="shared" si="76"/>
        <v>25.419076653754864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10401.664044885638</v>
      </c>
      <c r="N336" s="73">
        <f>SUM(J$6:J336)</f>
        <v>25419.076653754862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10.401664044885639</v>
      </c>
      <c r="W336" s="71">
        <f t="shared" si="76"/>
        <v>25.419076653754864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10401.664044885638</v>
      </c>
      <c r="N337" s="73">
        <f>SUM(J$6:J337)</f>
        <v>25419.076653754862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10.401664044885639</v>
      </c>
      <c r="W337" s="71">
        <f t="shared" si="76"/>
        <v>25.419076653754864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10401.664044885638</v>
      </c>
      <c r="N338" s="73">
        <f>SUM(J$6:J338)</f>
        <v>25419.076653754862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10.401664044885639</v>
      </c>
      <c r="W338" s="71">
        <f t="shared" si="76"/>
        <v>25.419076653754864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10401.664044885638</v>
      </c>
      <c r="N339" s="73">
        <f>SUM(J$6:J339)</f>
        <v>25419.076653754862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10.401664044885639</v>
      </c>
      <c r="W339" s="71">
        <f t="shared" si="76"/>
        <v>25.419076653754864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10401.664044885638</v>
      </c>
      <c r="N340" s="73">
        <f>SUM(J$6:J340)</f>
        <v>25419.076653754862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10.401664044885639</v>
      </c>
      <c r="W340" s="71">
        <f t="shared" si="76"/>
        <v>25.419076653754864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10401.664044885638</v>
      </c>
      <c r="N341" s="73">
        <f>SUM(J$6:J341)</f>
        <v>25419.076653754862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10.401664044885639</v>
      </c>
      <c r="W341" s="71">
        <f t="shared" si="76"/>
        <v>25.419076653754864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10401.664044885638</v>
      </c>
      <c r="N342" s="73">
        <f>SUM(J$6:J342)</f>
        <v>25419.076653754862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10.401664044885639</v>
      </c>
      <c r="W342" s="71">
        <f t="shared" si="76"/>
        <v>25.419076653754864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10401.664044885638</v>
      </c>
      <c r="N343" s="73">
        <f>SUM(J$6:J343)</f>
        <v>25419.076653754862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10.401664044885639</v>
      </c>
      <c r="W343" s="71">
        <f t="shared" si="76"/>
        <v>25.419076653754864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10401.664044885638</v>
      </c>
      <c r="N344" s="73">
        <f>SUM(J$6:J344)</f>
        <v>25419.076653754862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10.401664044885639</v>
      </c>
      <c r="W344" s="71">
        <f t="shared" si="76"/>
        <v>25.419076653754864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10401.664044885638</v>
      </c>
      <c r="N345" s="73">
        <f>SUM(J$6:J345)</f>
        <v>25419.076653754862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10.401664044885639</v>
      </c>
      <c r="W345" s="71">
        <f t="shared" si="76"/>
        <v>25.419076653754864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10401.664044885638</v>
      </c>
      <c r="N346" s="73">
        <f>SUM(J$6:J346)</f>
        <v>25419.076653754862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10.401664044885639</v>
      </c>
      <c r="W346" s="71">
        <f t="shared" si="76"/>
        <v>25.419076653754864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10401.664044885638</v>
      </c>
      <c r="N347" s="73">
        <f>SUM(J$6:J347)</f>
        <v>25419.076653754862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10.401664044885639</v>
      </c>
      <c r="W347" s="71">
        <f t="shared" si="76"/>
        <v>25.419076653754864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10401.664044885638</v>
      </c>
      <c r="N348" s="73">
        <f>SUM(J$6:J348)</f>
        <v>25419.076653754862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10.401664044885639</v>
      </c>
      <c r="W348" s="71">
        <f t="shared" si="76"/>
        <v>25.419076653754864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10401.664044885638</v>
      </c>
      <c r="N349" s="73">
        <f>SUM(J$6:J349)</f>
        <v>25419.076653754862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10.401664044885639</v>
      </c>
      <c r="W349" s="71">
        <f t="shared" si="76"/>
        <v>25.419076653754864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10401.664044885638</v>
      </c>
      <c r="N350" s="73">
        <f>SUM(J$6:J350)</f>
        <v>25419.076653754862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10.401664044885639</v>
      </c>
      <c r="W350" s="71">
        <f t="shared" si="76"/>
        <v>25.419076653754864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10401.664044885638</v>
      </c>
      <c r="N351" s="73">
        <f>SUM(J$6:J351)</f>
        <v>25419.076653754862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10.401664044885639</v>
      </c>
      <c r="W351" s="71">
        <f t="shared" si="76"/>
        <v>25.419076653754864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10401.664044885638</v>
      </c>
      <c r="N352" s="73">
        <f>SUM(J$6:J352)</f>
        <v>25419.076653754862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10.401664044885639</v>
      </c>
      <c r="W352" s="71">
        <f t="shared" si="76"/>
        <v>25.419076653754864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10401.664044885638</v>
      </c>
      <c r="N353" s="73">
        <f>SUM(J$6:J353)</f>
        <v>25419.076653754862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10.401664044885639</v>
      </c>
      <c r="W353" s="71">
        <f t="shared" si="76"/>
        <v>25.419076653754864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10401.664044885638</v>
      </c>
      <c r="N354" s="73">
        <f>SUM(J$6:J354)</f>
        <v>25419.076653754862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10.401664044885639</v>
      </c>
      <c r="W354" s="71">
        <f t="shared" si="76"/>
        <v>25.419076653754864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10401.664044885638</v>
      </c>
      <c r="N355" s="73">
        <f>SUM(J$6:J355)</f>
        <v>25419.076653754862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10.401664044885639</v>
      </c>
      <c r="W355" s="71">
        <f t="shared" si="76"/>
        <v>25.419076653754864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10401.664044885638</v>
      </c>
      <c r="N356" s="73">
        <f>SUM(J$6:J356)</f>
        <v>25419.076653754862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10.401664044885639</v>
      </c>
      <c r="W356" s="71">
        <f t="shared" si="76"/>
        <v>25.419076653754864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10401.664044885638</v>
      </c>
      <c r="N357" s="73">
        <f>SUM(J$6:J357)</f>
        <v>25419.076653754862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10.401664044885639</v>
      </c>
      <c r="W357" s="71">
        <f t="shared" si="76"/>
        <v>25.419076653754864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10401.664044885638</v>
      </c>
      <c r="N358" s="73">
        <f>SUM(J$6:J358)</f>
        <v>25419.076653754862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10.401664044885639</v>
      </c>
      <c r="W358" s="71">
        <f t="shared" si="76"/>
        <v>25.419076653754864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10401.664044885638</v>
      </c>
      <c r="N359" s="73">
        <f>SUM(J$6:J359)</f>
        <v>25419.076653754862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10.401664044885639</v>
      </c>
      <c r="W359" s="71">
        <f t="shared" si="76"/>
        <v>25.419076653754864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10401.664044885638</v>
      </c>
      <c r="N360" s="73">
        <f>SUM(J$6:J360)</f>
        <v>25419.076653754862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10.401664044885639</v>
      </c>
      <c r="W360" s="71">
        <f t="shared" si="76"/>
        <v>25.419076653754864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10401.664044885638</v>
      </c>
      <c r="N361" s="73">
        <f>SUM(J$6:J361)</f>
        <v>25419.076653754862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10.401664044885639</v>
      </c>
      <c r="W361" s="71">
        <f t="shared" si="76"/>
        <v>25.419076653754864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10401.664044885638</v>
      </c>
      <c r="N362" s="73">
        <f>SUM(J$6:J362)</f>
        <v>25419.076653754862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10.401664044885639</v>
      </c>
      <c r="W362" s="71">
        <f t="shared" si="76"/>
        <v>25.419076653754864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10401.664044885638</v>
      </c>
      <c r="N363" s="73">
        <f>SUM(J$6:J363)</f>
        <v>25419.076653754862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10.401664044885639</v>
      </c>
      <c r="W363" s="71">
        <f t="shared" si="76"/>
        <v>25.419076653754864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10401.664044885638</v>
      </c>
      <c r="N364" s="73">
        <f>SUM(J$6:J364)</f>
        <v>25419.076653754862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10.401664044885639</v>
      </c>
      <c r="W364" s="71">
        <f t="shared" si="76"/>
        <v>25.419076653754864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10401.664044885638</v>
      </c>
      <c r="N365" s="73">
        <f>SUM(J$6:J365)</f>
        <v>25419.076653754862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10.401664044885639</v>
      </c>
      <c r="W365" s="71">
        <f t="shared" si="76"/>
        <v>25.419076653754864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10401.664044885638</v>
      </c>
      <c r="N366" s="73">
        <f>SUM(J$6:J366)</f>
        <v>25419.076653754862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10.401664044885639</v>
      </c>
      <c r="W366" s="71">
        <f t="shared" si="76"/>
        <v>25.419076653754864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10401.664044885638</v>
      </c>
      <c r="N367" s="73">
        <f>SUM(J$6:J367)</f>
        <v>25419.076653754862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10.401664044885639</v>
      </c>
      <c r="W367" s="71">
        <f t="shared" si="76"/>
        <v>25.419076653754864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10401.664044885638</v>
      </c>
      <c r="N368" s="73">
        <f>SUM(J$6:J368)</f>
        <v>25419.076653754862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10.401664044885639</v>
      </c>
      <c r="W368" s="71">
        <f t="shared" si="76"/>
        <v>25.419076653754864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10401.664044885638</v>
      </c>
      <c r="N369" s="73">
        <f>SUM(J$6:J369)</f>
        <v>25419.076653754862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10.401664044885639</v>
      </c>
      <c r="W369" s="71">
        <f t="shared" si="76"/>
        <v>25.419076653754864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10401.664044885638</v>
      </c>
      <c r="N370" s="73">
        <f>SUM(J$6:J370)</f>
        <v>25419.076653754862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10.401664044885639</v>
      </c>
      <c r="W370" s="71">
        <f t="shared" si="76"/>
        <v>25.419076653754864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10401.664044885638</v>
      </c>
      <c r="N371" s="73">
        <f>SUM(J$6:J371)</f>
        <v>25419.076653754862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10.401664044885639</v>
      </c>
      <c r="W371" s="71">
        <f t="shared" si="76"/>
        <v>25.419076653754864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J34" sqref="J3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Jan Havlíček</cp:lastModifiedBy>
  <cp:lastPrinted>2001-10-18T14:14:00Z</cp:lastPrinted>
  <dcterms:created xsi:type="dcterms:W3CDTF">2000-04-06T17:58:31Z</dcterms:created>
  <dcterms:modified xsi:type="dcterms:W3CDTF">2023-09-11T09:59:36Z</dcterms:modified>
</cp:coreProperties>
</file>