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CE839BC-F106-4DC0-9B81-1C954F3C84D5}" xr6:coauthVersionLast="47" xr6:coauthVersionMax="47" xr10:uidLastSave="{00000000-0000-0000-0000-000000000000}"/>
  <bookViews>
    <workbookView xWindow="-120" yWindow="-120" windowWidth="23280" windowHeight="1248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<sst xmlns="http://schemas.openxmlformats.org/spreadsheetml/2006/main" count="643" uniqueCount="94">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</sst>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8002DB04-E605-F306-A1B9-B3B7CA2FF9B4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E619EC36-811A-BD3E-5D1E-58EDD123EDFF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F0967CCA-6532-0D00-B51E-69F12764E374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5CDB2A2A-A2A4-4099-206B-9A8D324E0DED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E29E478F-F938-B3B1-BFD9-AA5C3FA99A9A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32F5EC56-6F26-4B18-2AC4-295638815D7F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24F04597-C980-19A6-73A7-DADBD242C195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4A3FB025-2D4E-287D-D4B3-A06225475973}"/>
            </a:ext>
          </a:extLst>
        </xdr:cNvPr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DAFB6948-85EE-68CD-4FC3-589517BC2029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CFA398CD-CFCA-55C0-135F-907612289479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82C36741-604B-C6E1-DFBC-BFAD6E26A93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1BD059DA-046E-DB81-90DB-4DE256E27D60}"/>
            </a:ext>
          </a:extLst>
        </xdr:cNvPr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9C719A7B-40B0-F6F5-57BD-65A08EE2A9B8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94C8F85A-04A0-ED80-C2B3-12AF1064B4F2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D30AD849-78A8-12E4-E634-EBB64D58D45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53DE5D6E-8B55-C28A-0778-B210318BF645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1E343635-6A8E-E0B4-B32C-703C209A0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7BEBC399-CB8C-FA54-4A6E-0AD0072591E1}"/>
            </a:ext>
          </a:extLst>
        </xdr:cNvPr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AE685922-A74D-5B8F-E6F9-DE52F0A83870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1982E298-8B43-765D-43AE-95A56C600DE5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FA6883ED-2E28-7BFD-756D-86F0A5D8DE21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0874EE05-6983-D47E-9C47-A0D05295D132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08FE4221-2913-C29A-78CF-6896BAE6AF99}"/>
            </a:ext>
          </a:extLst>
        </xdr:cNvPr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20D49961-724C-CBEE-7F7A-F117B4E62D9D}"/>
            </a:ext>
          </a:extLst>
        </xdr:cNvPr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DF12ED1A-3648-372C-E025-FFD3F539043C}"/>
            </a:ext>
          </a:extLst>
        </xdr:cNvPr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8" sqref="B8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37180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38.650509999999933</v>
      </c>
      <c r="O12" s="37">
        <f>SUM(O14+O15+O20)</f>
        <v>152.56378000000004</v>
      </c>
      <c r="P12" s="37">
        <f>SUM(P14+P15+P20)</f>
        <v>-892.03141435240389</v>
      </c>
      <c r="Q12" s="37">
        <f>SUM(Q14+Q15+Q20)</f>
        <v>-845.27921001192271</v>
      </c>
      <c r="R12" s="37">
        <f>SUM(R14+R15+R20)</f>
        <v>20560.679283231861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0</v>
      </c>
      <c r="P15" s="42">
        <f>INDEX('Plant Manager'!$A$6:$W$500,MATCH(Summary!$B$8,'Plant Manager'!$A$6:$A$500,0),21)</f>
        <v>0</v>
      </c>
      <c r="Q15" s="42">
        <f>INDEX('Plant Manager'!$A$6:$W$500,MATCH(Summary!$B$8,'Plant Manager'!$A$6:$A$500,0),22)</f>
        <v>0</v>
      </c>
      <c r="R15" s="42">
        <f>INDEX('Plant Manager'!$A$6:$W$500,MATCH(Summary!$B$8,'Plant Manager'!$A$6:$A$500,0),23)</f>
        <v>-37.226649999999999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199.31038000000001</v>
      </c>
      <c r="L20" s="116"/>
      <c r="M20" s="41"/>
      <c r="N20" s="37">
        <f>SUBTOTAL(9,N22:N24)</f>
        <v>38.650509999999933</v>
      </c>
      <c r="O20" s="37">
        <f>SUBTOTAL(9,O22:O24)</f>
        <v>152.56378000000004</v>
      </c>
      <c r="P20" s="37">
        <f>SUBTOTAL(9,P22:P24)</f>
        <v>-892.03141435240389</v>
      </c>
      <c r="Q20" s="37">
        <f>SUBTOTAL(9,Q22:Q24)</f>
        <v>-845.27921001192271</v>
      </c>
      <c r="R20" s="37">
        <f>SUBTOTAL(9,R22:R24)</f>
        <v>22819.278686044378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-17.008862926907842</v>
      </c>
      <c r="E22" s="98" t="s">
        <v>22</v>
      </c>
      <c r="F22" s="39"/>
      <c r="G22" s="100">
        <f>G29+G32</f>
        <v>4.497265841587228</v>
      </c>
      <c r="H22" s="99" t="s">
        <v>80</v>
      </c>
      <c r="J22" s="101">
        <f>J26</f>
        <v>62.328510000000001</v>
      </c>
      <c r="L22" s="99">
        <v>2000</v>
      </c>
      <c r="M22" s="41"/>
      <c r="N22" s="42">
        <f>N29+N32</f>
        <v>2.1829999999999998</v>
      </c>
      <c r="O22" s="42">
        <f>O29+O32</f>
        <v>16.524999999999999</v>
      </c>
      <c r="P22" s="42">
        <f>P29+P32</f>
        <v>-85.332999999999998</v>
      </c>
      <c r="Q22" s="42">
        <f>Q29+Q32</f>
        <v>-13.600000000000009</v>
      </c>
      <c r="R22" s="42">
        <f>R29+R32</f>
        <v>-418.74556000000007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1.7247088876322647</v>
      </c>
      <c r="E23" s="99" t="s">
        <v>82</v>
      </c>
      <c r="F23" s="39"/>
      <c r="G23" s="141">
        <f>INDEX('SC Total Power'!$A$6:$W$500,MATCH(Summary!$B$8,'SC Total Power'!$A$6:$A$500,0),17)</f>
        <v>0.44878288598912497</v>
      </c>
      <c r="H23" s="99" t="s">
        <v>81</v>
      </c>
      <c r="J23" s="101">
        <f>J39</f>
        <v>194.74426</v>
      </c>
      <c r="L23" s="99">
        <v>5000</v>
      </c>
      <c r="M23" s="41"/>
      <c r="N23" s="42">
        <f>N39</f>
        <v>36.467509999999933</v>
      </c>
      <c r="O23" s="42">
        <f>O39</f>
        <v>136.03878000000003</v>
      </c>
      <c r="P23" s="42">
        <f>P39</f>
        <v>-806.69841435240392</v>
      </c>
      <c r="Q23" s="42">
        <f>Q39</f>
        <v>-831.67921001192269</v>
      </c>
      <c r="R23" s="42">
        <f>R39</f>
        <v>23677.011246044378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62.328510000000001</v>
      </c>
      <c r="K26" s="28"/>
      <c r="L26" s="30"/>
      <c r="M26" s="29"/>
      <c r="N26" s="37">
        <f>SUM(N28)</f>
        <v>2.1829999999999998</v>
      </c>
      <c r="O26" s="37">
        <f>SUM(O28)</f>
        <v>16.524999999999999</v>
      </c>
      <c r="P26" s="37">
        <f>SUM(P28)</f>
        <v>-85.332999999999998</v>
      </c>
      <c r="Q26" s="37">
        <f>SUM(Q28)</f>
        <v>-13.600000000000009</v>
      </c>
      <c r="R26" s="37">
        <f>SUM(R28)</f>
        <v>-418.74556000000007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62.328510000000001</v>
      </c>
      <c r="L28" s="36"/>
      <c r="M28" s="33"/>
      <c r="N28" s="134">
        <f>SUM(+N29+N32+N34)</f>
        <v>2.1829999999999998</v>
      </c>
      <c r="O28" s="134">
        <f>SUM(+O29+O32+O34)</f>
        <v>16.524999999999999</v>
      </c>
      <c r="P28" s="134">
        <f>SUM(+P29+P32+P34)</f>
        <v>-85.332999999999998</v>
      </c>
      <c r="Q28" s="134">
        <f>SUM(+Q29+Q32+Q34)</f>
        <v>-13.600000000000009</v>
      </c>
      <c r="R28" s="134">
        <f>SUM(+R29+R32+R34)</f>
        <v>-418.74556000000007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-17.008862926907842</v>
      </c>
      <c r="E29" s="105"/>
      <c r="F29" s="39" t="s">
        <v>65</v>
      </c>
      <c r="G29" s="100">
        <f>SUM(G30:G31)</f>
        <v>4.497265841587228</v>
      </c>
      <c r="H29" s="116"/>
      <c r="I29" s="34" t="s">
        <v>65</v>
      </c>
      <c r="J29" s="40">
        <f>INDEX('RAC V@r Total'!$A$6:$Z$500,MATCH(Summary!$B$8,'RAC V@r Total'!$A$6:$A$500,0),20)</f>
        <v>62.328510000000001</v>
      </c>
      <c r="L29" s="46"/>
      <c r="M29" s="41"/>
      <c r="N29" s="42">
        <f>SUM(N30:N31)</f>
        <v>2.1829999999999998</v>
      </c>
      <c r="O29" s="42">
        <f>SUM(O30:O31)</f>
        <v>16.523999999999997</v>
      </c>
      <c r="P29" s="42">
        <f>SUM(P30:P31)</f>
        <v>-85.344999999999999</v>
      </c>
      <c r="Q29" s="42">
        <f>SUM(Q30:Q31)</f>
        <v>101.124</v>
      </c>
      <c r="R29" s="42">
        <f>SUM(R30:R31)</f>
        <v>1230.0464399999998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2.7942908899999872E-2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2.1829999999999998</v>
      </c>
      <c r="O30" s="61">
        <f>'ARG Gas IM'!T3-O34</f>
        <v>16.524999999999999</v>
      </c>
      <c r="P30" s="61">
        <f>INDEX('ARG Gas IM'!$A$6:$W$500,MATCH(Summary!$B$8,'ARG Gas IM'!$A$6:$A$500,0),21)-P34</f>
        <v>-24.239000000000001</v>
      </c>
      <c r="Q30" s="61">
        <f>INDEX('ARG Gas IM'!$A$6:$W$500,MATCH(Summary!$B$8,'ARG Gas IM'!$A$6:$A$500,0),22)-Q34</f>
        <v>-17.577999999999999</v>
      </c>
      <c r="R30" s="125">
        <f>INDEX('ARG Gas IM'!$A$6:$W$500,MATCH(Summary!$B$8,'ARG Gas IM'!$A$6:$A$500,0),23)-R34</f>
        <v>-481.59056000000015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-17.03680583580784</v>
      </c>
      <c r="E31" s="58"/>
      <c r="F31" s="59"/>
      <c r="G31" s="85">
        <f>INDEX('ARG Gas Firm'!$A$6:$W$500,MATCH(Summary!$B$8,'ARG Gas Firm'!$A$6:$A$500,0),17)</f>
        <v>4.497265841587228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-1E-3</v>
      </c>
      <c r="P31" s="61">
        <f>INDEX('ARG Gas Firm'!$A$6:$W$500,MATCH(Summary!$B$8,'ARG Gas Firm'!$A$6:$A$500,0),21)</f>
        <v>-61.106000000000002</v>
      </c>
      <c r="Q31" s="61">
        <f>INDEX('ARG Gas Firm'!$A$6:$W$500,MATCH(Summary!$B$8,'ARG Gas Firm'!$A$6:$A$500,0),22)</f>
        <v>118.702</v>
      </c>
      <c r="R31" s="125">
        <f>INDEX('ARG Gas Firm'!$A$6:$W$500,MATCH(Summary!$B$8,'ARG Gas Firm'!$A$6:$A$500,0),23)</f>
        <v>1711.6369999999999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1E-3</v>
      </c>
      <c r="P32" s="42">
        <f>INDEX('ARG Gas Transport'!$A$6:$W$500,MATCH(Summary!$B$8,'ARG Gas IM'!$A$6:$A$500,0),21)</f>
        <v>1.2E-2</v>
      </c>
      <c r="Q32" s="42">
        <f>INDEX('ARG Gas Transport'!$A$6:$W$500,MATCH(Summary!$B$8,'ARG Gas Transport'!$A$6:$A$500,0),22)</f>
        <v>-114.724</v>
      </c>
      <c r="R32" s="126">
        <f>INDEX('ARG Gas Transport'!$A$6:$W$500,MATCH(Summary!$B$8,'ARG Gas Transport'!$A$6:$A$500,0),23)</f>
        <v>-1648.7919999999999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194.74426</v>
      </c>
      <c r="K39" s="28"/>
      <c r="L39" s="30"/>
      <c r="M39" s="29"/>
      <c r="N39" s="37">
        <f>N41+N48</f>
        <v>36.467509999999933</v>
      </c>
      <c r="O39" s="37">
        <f>O41+O48</f>
        <v>136.03878000000003</v>
      </c>
      <c r="P39" s="37">
        <f>P41+P48</f>
        <v>-806.69841435240392</v>
      </c>
      <c r="Q39" s="37">
        <f>Q41+Q48</f>
        <v>-831.67921001192269</v>
      </c>
      <c r="R39" s="37">
        <f>R41+R48</f>
        <v>23677.011246044378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1.6550855597569059</v>
      </c>
      <c r="E41" s="116"/>
      <c r="F41" s="33"/>
      <c r="G41" s="141">
        <f>INDEX('Arg Total Power'!$A$6:$W$500,MATCH(Summary!$B$8,'Arg Total Power'!$A$6:$A$500,0),17)</f>
        <v>0.42627482434353609</v>
      </c>
      <c r="H41" s="105"/>
      <c r="J41" s="40">
        <f>INDEX('RAC V@r Total'!$A$6:$Z$500,MATCH(Summary!$B$8,'RAC V@r Total'!$A$6:$A$500,0),19)</f>
        <v>369.41383000000002</v>
      </c>
      <c r="L41" s="36"/>
      <c r="M41" s="33"/>
      <c r="N41" s="133">
        <f>N42+N45</f>
        <v>29.052999999999997</v>
      </c>
      <c r="O41" s="133">
        <f>O42+O45</f>
        <v>85.050000000000011</v>
      </c>
      <c r="P41" s="133">
        <f>P42+P45</f>
        <v>78.462000000000003</v>
      </c>
      <c r="Q41" s="133">
        <f>Q42+Q45</f>
        <v>80.929000000000002</v>
      </c>
      <c r="R41" s="133">
        <f>R42+R45+R46</f>
        <v>1903.0577604178029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-0.21739051026663325</v>
      </c>
      <c r="E42" s="116"/>
      <c r="F42" s="113"/>
      <c r="G42" s="115"/>
      <c r="H42" s="105"/>
      <c r="J42" s="45"/>
      <c r="L42" s="46"/>
      <c r="M42" s="41"/>
      <c r="N42" s="42">
        <f>N43+N44</f>
        <v>12.432</v>
      </c>
      <c r="O42" s="42">
        <f>O43+O44</f>
        <v>44.313000000000002</v>
      </c>
      <c r="P42" s="42">
        <f>P43+P44</f>
        <v>72.664000000000001</v>
      </c>
      <c r="Q42" s="42">
        <f>Q43+Q44</f>
        <v>72.816000000000003</v>
      </c>
      <c r="R42" s="42">
        <f>R43+R44</f>
        <v>1873.983700417803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-0.15349649520078604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1.929</v>
      </c>
      <c r="O43" s="61">
        <f>'EZE Power Trading'!T$3</f>
        <v>8.82</v>
      </c>
      <c r="P43" s="61">
        <f>INDEX('EZE Power Trading'!$A$6:$W$500,MATCH(Summary!$B$8,'EZE Power Trading'!$A$6:$A$500,0),21)</f>
        <v>23.091999999999999</v>
      </c>
      <c r="Q43" s="61">
        <f>INDEX('EZE Power Trading'!$A$6:$W$500,MATCH(Summary!$B$8,'EZE Power Trading'!$A$6:$A$500,0),22)</f>
        <v>23.372</v>
      </c>
      <c r="R43" s="125">
        <f>(INDEX('EZE Power Trading'!$A$6:$W$500,MATCH(Summary!$B$8,'EZE Power Trading'!$A$6:$A$500,0),23))-R46</f>
        <v>754.11683041780293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-6.3894015065847215E-2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10.503</v>
      </c>
      <c r="O44" s="61">
        <f>'Rio Cuarto Power Trading'!T$3</f>
        <v>35.493000000000002</v>
      </c>
      <c r="P44" s="61">
        <f>INDEX('Rio Cuarto Power Trading'!$A$6:$W$500,MATCH(Summary!$B$8,'Rio Cuarto Power Trading'!$A$6:$A$500,0),21)</f>
        <v>49.572000000000003</v>
      </c>
      <c r="Q44" s="61">
        <f>INDEX('Rio Cuarto Power Trading'!$A$6:$W$500,MATCH(Summary!$B$8,'Rio Cuarto Power Trading'!$A$6:$A$500,0),22)</f>
        <v>49.444000000000003</v>
      </c>
      <c r="R44" s="125">
        <f>INDEX('Rio Cuarto Power Trading'!$A$6:$W$500,MATCH(Summary!$B$8,'Rio Cuarto Power Trading'!$A$6:$A$500,0),23)</f>
        <v>1119.8668700000001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1.8724760700235392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16.620999999999999</v>
      </c>
      <c r="O45" s="42">
        <f>'Modesto Maranzana Power'!T$3</f>
        <v>40.737000000000002</v>
      </c>
      <c r="P45" s="42">
        <f>INDEX('Modesto Maranzana Power'!$A$6:$W$500,MATCH(Summary!$B$8,'Modesto Maranzana Power'!$A$6:$A$500,0),21)</f>
        <v>5.798</v>
      </c>
      <c r="Q45" s="42">
        <f>INDEX('Modesto Maranzana Power'!$A$6:$W$500,MATCH(Summary!$B$8,'Modesto Maranzana Power'!$A$6:$A$500,0),22)</f>
        <v>8.1129999999999995</v>
      </c>
      <c r="R45" s="42">
        <f>INDEX('Modesto Maranzana Power'!$A$6:$W$500,MATCH(Summary!$B$8,'Modesto Maranzana Power'!$A$6:$A$500,0),23)</f>
        <v>-205.64105000000004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488.89053999999999</v>
      </c>
      <c r="L48" s="46"/>
      <c r="M48" s="41"/>
      <c r="N48" s="133">
        <f>N49+N50+N51</f>
        <v>7.4145099999999369</v>
      </c>
      <c r="O48" s="133">
        <f>O49+O50+O51</f>
        <v>50.988780000000034</v>
      </c>
      <c r="P48" s="133">
        <f>P49+P50+P51</f>
        <v>-885.1604143524039</v>
      </c>
      <c r="Q48" s="133">
        <f>Q49+Q50+Q51</f>
        <v>-912.60821001192267</v>
      </c>
      <c r="R48" s="133">
        <f>R49+R50+R51</f>
        <v>21773.953485626575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-2.002672124641084E-3</v>
      </c>
      <c r="E49" s="105"/>
      <c r="F49" s="39"/>
      <c r="G49" s="141">
        <f>INDEX('BRA Power'!$A$6:$W$500,MATCH(Summary!$B$8,'BRA Power'!$A$6:$A$500,0),17)</f>
        <v>0.11749446038464262</v>
      </c>
      <c r="H49" s="105"/>
      <c r="J49" s="45"/>
      <c r="L49" s="44"/>
      <c r="M49" s="41"/>
      <c r="N49" s="42">
        <f>INDEX('BRA Power'!$A$6:$W$500,MATCH(Summary!$B$8,'BRA Power'!$A$6:$A$500,0),19)</f>
        <v>7.417679999999935</v>
      </c>
      <c r="O49" s="42">
        <f>'BRA Power'!T$3</f>
        <v>51.010910000000031</v>
      </c>
      <c r="P49" s="42">
        <f>INDEX('BRA Power'!$A$6:$W$500,MATCH(Summary!$B$8,'BRA Power'!$A$6:$A$500,0),21)</f>
        <v>-906.51258349698958</v>
      </c>
      <c r="Q49" s="42">
        <f>INDEX('BRA Power'!$A$6:$W$500,MATCH(Summary!$B$8,'BRA Power'!$A$6:$A$500,0),22)</f>
        <v>-923.01303405680835</v>
      </c>
      <c r="R49" s="42">
        <f>(INDEX('BRA Power'!$A$6:$W$500,MATCH(Summary!$B$8,'BRA Power'!$A$6:$A$500,0),23))-R51</f>
        <v>3129.9392107910207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-3.1699999999982536E-3</v>
      </c>
      <c r="O50" s="42">
        <f>'BRA PWR Certificates'!T$3</f>
        <v>-2.2129999999997381E-2</v>
      </c>
      <c r="P50" s="42">
        <f>INDEX('BRA PWR Certificates'!$A$6:$W$500,MATCH(Summary!$B$8,'BRA PWR Certificates'!$A$6:$A$500,0),21)</f>
        <v>21.352169144585638</v>
      </c>
      <c r="Q50" s="42">
        <f>INDEX('BRA PWR Certificates'!$A$6:$W$500,MATCH(Summary!$B$8,'BRA PWR Certificates'!$A$6:$A$500,0),22)</f>
        <v>10.404824044885638</v>
      </c>
      <c r="R50" s="42">
        <f>(INDEX('BRA PWR Certificates'!$A$6:$W$500,MATCH(Summary!$B$8,'BRA PWR Certificates'!$A$6:$A$500,0),23))</f>
        <v>25.422236653754862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topLeftCell="A4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1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topLeftCell="A5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1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H295" s="73">
        <v>0</v>
      </c>
      <c r="I295" s="73">
        <v>0</v>
      </c>
      <c r="J295" s="73">
        <v>0</v>
      </c>
      <c r="K295" s="73">
        <v>0</v>
      </c>
      <c r="L295" s="73">
        <v>0</v>
      </c>
      <c r="M295" s="73">
        <v>0</v>
      </c>
      <c r="N295" s="73">
        <v>0</v>
      </c>
      <c r="P295" s="73">
        <f t="shared" si="63"/>
        <v>0</v>
      </c>
      <c r="Q295" s="73">
        <f t="shared" si="64"/>
        <v>0</v>
      </c>
      <c r="R295" s="73">
        <f t="shared" si="65"/>
        <v>0</v>
      </c>
      <c r="S295" s="73">
        <f t="shared" si="66"/>
        <v>0</v>
      </c>
      <c r="T295" s="73">
        <f t="shared" si="67"/>
        <v>0</v>
      </c>
      <c r="U295" s="73">
        <f t="shared" si="68"/>
        <v>0</v>
      </c>
      <c r="V295" s="73">
        <f t="shared" si="69"/>
        <v>0</v>
      </c>
      <c r="W295" s="73">
        <f t="shared" si="70"/>
        <v>0</v>
      </c>
      <c r="X295" s="73">
        <f t="shared" si="71"/>
        <v>0</v>
      </c>
      <c r="Y295" s="73">
        <f t="shared" si="72"/>
        <v>0</v>
      </c>
      <c r="Z295" s="73">
        <f t="shared" si="73"/>
        <v>0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H296" s="73">
        <v>0</v>
      </c>
      <c r="I296" s="73">
        <v>0</v>
      </c>
      <c r="J296" s="73">
        <v>0</v>
      </c>
      <c r="K296" s="73">
        <v>0</v>
      </c>
      <c r="L296" s="73">
        <v>0</v>
      </c>
      <c r="M296" s="73">
        <v>0</v>
      </c>
      <c r="N296" s="73">
        <v>0</v>
      </c>
      <c r="P296" s="73">
        <f t="shared" si="63"/>
        <v>0</v>
      </c>
      <c r="Q296" s="73">
        <f t="shared" si="64"/>
        <v>0</v>
      </c>
      <c r="R296" s="73">
        <f t="shared" si="65"/>
        <v>0</v>
      </c>
      <c r="S296" s="73">
        <f t="shared" si="66"/>
        <v>0</v>
      </c>
      <c r="T296" s="73">
        <f t="shared" si="67"/>
        <v>0</v>
      </c>
      <c r="U296" s="73">
        <f t="shared" si="68"/>
        <v>0</v>
      </c>
      <c r="V296" s="73">
        <f t="shared" si="69"/>
        <v>0</v>
      </c>
      <c r="W296" s="73">
        <f t="shared" si="70"/>
        <v>0</v>
      </c>
      <c r="X296" s="73">
        <f t="shared" si="71"/>
        <v>0</v>
      </c>
      <c r="Y296" s="73">
        <f t="shared" si="72"/>
        <v>0</v>
      </c>
      <c r="Z296" s="73">
        <f t="shared" si="73"/>
        <v>0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P297" s="73">
        <f t="shared" si="63"/>
        <v>0</v>
      </c>
      <c r="Q297" s="73">
        <f t="shared" si="64"/>
        <v>0</v>
      </c>
      <c r="R297" s="73">
        <f t="shared" si="65"/>
        <v>0</v>
      </c>
      <c r="S297" s="73">
        <f t="shared" si="66"/>
        <v>0</v>
      </c>
      <c r="T297" s="73">
        <f t="shared" si="67"/>
        <v>0</v>
      </c>
      <c r="U297" s="73">
        <f t="shared" si="68"/>
        <v>0</v>
      </c>
      <c r="V297" s="73">
        <f t="shared" si="69"/>
        <v>0</v>
      </c>
      <c r="W297" s="73">
        <f t="shared" si="70"/>
        <v>0</v>
      </c>
      <c r="X297" s="73">
        <f t="shared" si="71"/>
        <v>0</v>
      </c>
      <c r="Y297" s="73">
        <f t="shared" si="72"/>
        <v>0</v>
      </c>
      <c r="Z297" s="73">
        <f t="shared" si="73"/>
        <v>0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1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1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1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0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0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0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-1</v>
      </c>
      <c r="P3" s="73">
        <v>1000000</v>
      </c>
      <c r="Q3" s="73"/>
      <c r="R3" s="73">
        <v>1000</v>
      </c>
      <c r="S3" s="62"/>
      <c r="T3" s="82">
        <f>SUM(T6:T371)</f>
        <v>-1E-3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1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1</v>
      </c>
      <c r="L289" s="73">
        <f t="shared" si="68"/>
        <v>1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1E-3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1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/>
      <c r="E295" s="73"/>
      <c r="F295" s="73"/>
      <c r="G295" s="73"/>
      <c r="I295" s="73">
        <f t="shared" si="69"/>
        <v>-61106</v>
      </c>
      <c r="J295" s="73">
        <f t="shared" si="66"/>
        <v>0</v>
      </c>
      <c r="K295" s="73">
        <f t="shared" si="67"/>
        <v>0</v>
      </c>
      <c r="L295" s="73">
        <f t="shared" si="68"/>
        <v>0</v>
      </c>
      <c r="M295" s="73">
        <f>SUM(J$188:J295)</f>
        <v>118702</v>
      </c>
      <c r="N295" s="73">
        <f>SUM(J$6:J295)</f>
        <v>1711637</v>
      </c>
      <c r="P295" s="73">
        <f t="shared" si="57"/>
        <v>0</v>
      </c>
      <c r="Q295" s="73">
        <f t="shared" si="62"/>
        <v>0</v>
      </c>
      <c r="R295" s="73">
        <f t="shared" si="63"/>
        <v>0</v>
      </c>
      <c r="S295" s="71">
        <f t="shared" si="58"/>
        <v>0</v>
      </c>
      <c r="T295" s="71">
        <f t="shared" si="59"/>
        <v>0</v>
      </c>
      <c r="U295" s="71">
        <f t="shared" si="64"/>
        <v>-61.106000000000002</v>
      </c>
      <c r="V295" s="71">
        <f t="shared" si="60"/>
        <v>118.702</v>
      </c>
      <c r="W295" s="71">
        <f t="shared" si="61"/>
        <v>1711.6369999999999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/>
      <c r="E296" s="73"/>
      <c r="F296" s="73"/>
      <c r="G296" s="73"/>
      <c r="I296" s="73">
        <f t="shared" si="69"/>
        <v>-61106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118702</v>
      </c>
      <c r="N296" s="73">
        <f>SUM(J$6:J296)</f>
        <v>1711637</v>
      </c>
      <c r="P296" s="73">
        <f t="shared" si="57"/>
        <v>0</v>
      </c>
      <c r="Q296" s="73">
        <f t="shared" si="62"/>
        <v>0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-61.106000000000002</v>
      </c>
      <c r="V296" s="71">
        <f t="shared" si="60"/>
        <v>118.702</v>
      </c>
      <c r="W296" s="71">
        <f t="shared" si="61"/>
        <v>1711.6369999999999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/>
      <c r="E297" s="73"/>
      <c r="F297" s="73"/>
      <c r="G297" s="73"/>
      <c r="I297" s="73">
        <f t="shared" si="69"/>
        <v>-61106</v>
      </c>
      <c r="J297" s="73">
        <f t="shared" si="66"/>
        <v>0</v>
      </c>
      <c r="K297" s="73">
        <f t="shared" si="67"/>
        <v>0</v>
      </c>
      <c r="L297" s="73">
        <f t="shared" si="68"/>
        <v>0</v>
      </c>
      <c r="M297" s="73">
        <f>SUM(J$188:J297)</f>
        <v>118702</v>
      </c>
      <c r="N297" s="73">
        <f>SUM(J$6:J297)</f>
        <v>1711637</v>
      </c>
      <c r="P297" s="73">
        <f t="shared" si="57"/>
        <v>0</v>
      </c>
      <c r="Q297" s="73">
        <f t="shared" si="62"/>
        <v>0</v>
      </c>
      <c r="R297" s="73">
        <f t="shared" si="63"/>
        <v>0</v>
      </c>
      <c r="S297" s="71">
        <f t="shared" si="58"/>
        <v>0</v>
      </c>
      <c r="T297" s="71">
        <f t="shared" si="59"/>
        <v>0</v>
      </c>
      <c r="U297" s="71">
        <f t="shared" si="64"/>
        <v>-61.106000000000002</v>
      </c>
      <c r="V297" s="71">
        <f t="shared" si="60"/>
        <v>118.702</v>
      </c>
      <c r="W297" s="71">
        <f t="shared" si="61"/>
        <v>1711.6369999999999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-61106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118702</v>
      </c>
      <c r="N298" s="73">
        <f>SUM(J$6:J298)</f>
        <v>1711637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-61.106000000000002</v>
      </c>
      <c r="V298" s="71">
        <f t="shared" si="60"/>
        <v>118.702</v>
      </c>
      <c r="W298" s="71">
        <f t="shared" si="61"/>
        <v>1711.6369999999999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-61106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118702</v>
      </c>
      <c r="N299" s="73">
        <f>SUM(J$6:J299)</f>
        <v>1711637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-61.106000000000002</v>
      </c>
      <c r="V299" s="71">
        <f t="shared" si="60"/>
        <v>118.702</v>
      </c>
      <c r="W299" s="71">
        <f t="shared" si="61"/>
        <v>1711.6369999999999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-61106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118702</v>
      </c>
      <c r="N300" s="73">
        <f>SUM(J$6:J300)</f>
        <v>1711637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-61.106000000000002</v>
      </c>
      <c r="V300" s="71">
        <f t="shared" si="60"/>
        <v>118.702</v>
      </c>
      <c r="W300" s="71">
        <f t="shared" si="61"/>
        <v>1711.6369999999999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-61106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118702</v>
      </c>
      <c r="N301" s="73">
        <f>SUM(J$6:J301)</f>
        <v>1711637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-61.106000000000002</v>
      </c>
      <c r="V301" s="71">
        <f t="shared" si="60"/>
        <v>118.702</v>
      </c>
      <c r="W301" s="71">
        <f t="shared" si="61"/>
        <v>1711.6369999999999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-61106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118702</v>
      </c>
      <c r="N302" s="73">
        <f>SUM(J$6:J302)</f>
        <v>1711637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-61.106000000000002</v>
      </c>
      <c r="V302" s="71">
        <f t="shared" si="60"/>
        <v>118.702</v>
      </c>
      <c r="W302" s="71">
        <f t="shared" si="61"/>
        <v>1711.6369999999999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-61106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118702</v>
      </c>
      <c r="N303" s="73">
        <f>SUM(J$6:J303)</f>
        <v>1711637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-61.106000000000002</v>
      </c>
      <c r="V303" s="71">
        <f t="shared" si="60"/>
        <v>118.702</v>
      </c>
      <c r="W303" s="71">
        <f t="shared" si="61"/>
        <v>1711.6369999999999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-61106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118702</v>
      </c>
      <c r="N304" s="73">
        <f>SUM(J$6:J304)</f>
        <v>1711637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-61.106000000000002</v>
      </c>
      <c r="V304" s="71">
        <f t="shared" si="60"/>
        <v>118.702</v>
      </c>
      <c r="W304" s="71">
        <f t="shared" si="61"/>
        <v>1711.6369999999999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-61106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118702</v>
      </c>
      <c r="N305" s="73">
        <f>SUM(J$6:J305)</f>
        <v>1711637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-61.106000000000002</v>
      </c>
      <c r="V305" s="71">
        <f t="shared" si="60"/>
        <v>118.702</v>
      </c>
      <c r="W305" s="71">
        <f t="shared" si="61"/>
        <v>1711.6369999999999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-61106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118702</v>
      </c>
      <c r="N306" s="73">
        <f>SUM(J$6:J306)</f>
        <v>1711637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-61.106000000000002</v>
      </c>
      <c r="V306" s="71">
        <f t="shared" si="60"/>
        <v>118.702</v>
      </c>
      <c r="W306" s="71">
        <f t="shared" si="61"/>
        <v>1711.6369999999999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-61106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118702</v>
      </c>
      <c r="N307" s="73">
        <f>SUM(J$6:J307)</f>
        <v>1711637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-61.106000000000002</v>
      </c>
      <c r="V307" s="71">
        <f t="shared" si="60"/>
        <v>118.702</v>
      </c>
      <c r="W307" s="71">
        <f t="shared" si="61"/>
        <v>1711.6369999999999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-61106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118702</v>
      </c>
      <c r="N308" s="73">
        <f>SUM(J$6:J308)</f>
        <v>1711637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-61.106000000000002</v>
      </c>
      <c r="V308" s="71">
        <f t="shared" si="60"/>
        <v>118.702</v>
      </c>
      <c r="W308" s="71">
        <f t="shared" si="61"/>
        <v>1711.6369999999999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-61106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118702</v>
      </c>
      <c r="N309" s="73">
        <f>SUM(J$6:J309)</f>
        <v>1711637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-61.106000000000002</v>
      </c>
      <c r="V309" s="71">
        <f t="shared" si="60"/>
        <v>118.702</v>
      </c>
      <c r="W309" s="71">
        <f t="shared" si="61"/>
        <v>1711.6369999999999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118702</v>
      </c>
      <c r="N310" s="73">
        <f>SUM(J$6:J310)</f>
        <v>1711637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118.702</v>
      </c>
      <c r="W310" s="71">
        <f t="shared" si="61"/>
        <v>1711.6369999999999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118702</v>
      </c>
      <c r="N311" s="73">
        <f>SUM(J$6:J311)</f>
        <v>1711637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118.702</v>
      </c>
      <c r="W311" s="71">
        <f t="shared" si="61"/>
        <v>1711.6369999999999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118702</v>
      </c>
      <c r="N312" s="73">
        <f>SUM(J$6:J312)</f>
        <v>1711637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118.702</v>
      </c>
      <c r="W312" s="71">
        <f t="shared" si="61"/>
        <v>1711.6369999999999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118702</v>
      </c>
      <c r="N313" s="73">
        <f>SUM(J$6:J313)</f>
        <v>1711637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118.702</v>
      </c>
      <c r="W313" s="71">
        <f t="shared" si="61"/>
        <v>1711.6369999999999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118702</v>
      </c>
      <c r="N314" s="73">
        <f>SUM(J$6:J314)</f>
        <v>1711637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118.702</v>
      </c>
      <c r="W314" s="71">
        <f t="shared" si="61"/>
        <v>1711.6369999999999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118702</v>
      </c>
      <c r="N315" s="73">
        <f>SUM(J$6:J315)</f>
        <v>1711637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118.702</v>
      </c>
      <c r="W315" s="71">
        <f t="shared" si="61"/>
        <v>1711.6369999999999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118702</v>
      </c>
      <c r="N316" s="73">
        <f>SUM(J$6:J316)</f>
        <v>1711637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118.702</v>
      </c>
      <c r="W316" s="71">
        <f t="shared" si="61"/>
        <v>1711.6369999999999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118702</v>
      </c>
      <c r="N317" s="73">
        <f>SUM(J$6:J317)</f>
        <v>1711637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118.702</v>
      </c>
      <c r="W317" s="71">
        <f t="shared" si="61"/>
        <v>1711.6369999999999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118702</v>
      </c>
      <c r="N318" s="73">
        <f>SUM(J$6:J318)</f>
        <v>1711637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118.702</v>
      </c>
      <c r="W318" s="71">
        <f t="shared" si="61"/>
        <v>1711.6369999999999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118702</v>
      </c>
      <c r="N319" s="73">
        <f>SUM(J$6:J319)</f>
        <v>1711637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118.702</v>
      </c>
      <c r="W319" s="71">
        <f t="shared" si="61"/>
        <v>1711.6369999999999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118702</v>
      </c>
      <c r="N320" s="73">
        <f>SUM(J$6:J320)</f>
        <v>1711637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118.702</v>
      </c>
      <c r="W320" s="71">
        <f t="shared" si="61"/>
        <v>1711.6369999999999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118702</v>
      </c>
      <c r="N321" s="73">
        <f>SUM(J$6:J321)</f>
        <v>1711637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118.702</v>
      </c>
      <c r="W321" s="71">
        <f t="shared" si="61"/>
        <v>1711.6369999999999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118702</v>
      </c>
      <c r="N322" s="73">
        <f>SUM(J$6:J322)</f>
        <v>1711637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118.702</v>
      </c>
      <c r="W322" s="71">
        <f t="shared" si="61"/>
        <v>1711.6369999999999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118702</v>
      </c>
      <c r="N323" s="73">
        <f>SUM(J$6:J323)</f>
        <v>1711637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118.702</v>
      </c>
      <c r="W323" s="71">
        <f t="shared" si="61"/>
        <v>1711.6369999999999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118702</v>
      </c>
      <c r="N324" s="73">
        <f>SUM(J$6:J324)</f>
        <v>1711637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118.702</v>
      </c>
      <c r="W324" s="71">
        <f t="shared" si="61"/>
        <v>1711.6369999999999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118702</v>
      </c>
      <c r="N325" s="73">
        <f>SUM(J$6:J325)</f>
        <v>1711637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118.702</v>
      </c>
      <c r="W325" s="71">
        <f t="shared" si="61"/>
        <v>1711.6369999999999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118702</v>
      </c>
      <c r="N326" s="73">
        <f>SUM(J$6:J326)</f>
        <v>1711637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118.702</v>
      </c>
      <c r="W326" s="71">
        <f t="shared" ref="W326:W371" si="76">N326/$R$3</f>
        <v>1711.6369999999999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118702</v>
      </c>
      <c r="N327" s="73">
        <f>SUM(J$6:J327)</f>
        <v>1711637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118.702</v>
      </c>
      <c r="W327" s="71">
        <f t="shared" si="76"/>
        <v>1711.6369999999999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118702</v>
      </c>
      <c r="N328" s="73">
        <f>SUM(J$6:J328)</f>
        <v>1711637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118.702</v>
      </c>
      <c r="W328" s="71">
        <f t="shared" si="76"/>
        <v>1711.6369999999999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118702</v>
      </c>
      <c r="N329" s="73">
        <f>SUM(J$6:J329)</f>
        <v>1711637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118.702</v>
      </c>
      <c r="W329" s="71">
        <f t="shared" si="76"/>
        <v>1711.6369999999999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118702</v>
      </c>
      <c r="N330" s="73">
        <f>SUM(J$6:J330)</f>
        <v>1711637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118.702</v>
      </c>
      <c r="W330" s="71">
        <f t="shared" si="76"/>
        <v>1711.6369999999999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118702</v>
      </c>
      <c r="N331" s="73">
        <f>SUM(J$6:J331)</f>
        <v>1711637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118.702</v>
      </c>
      <c r="W331" s="71">
        <f t="shared" si="76"/>
        <v>1711.6369999999999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118702</v>
      </c>
      <c r="N332" s="73">
        <f>SUM(J$6:J332)</f>
        <v>1711637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118.702</v>
      </c>
      <c r="W332" s="71">
        <f t="shared" si="76"/>
        <v>1711.6369999999999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118702</v>
      </c>
      <c r="N333" s="73">
        <f>SUM(J$6:J333)</f>
        <v>1711637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118.702</v>
      </c>
      <c r="W333" s="71">
        <f t="shared" si="76"/>
        <v>1711.6369999999999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118702</v>
      </c>
      <c r="N334" s="73">
        <f>SUM(J$6:J334)</f>
        <v>1711637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118.702</v>
      </c>
      <c r="W334" s="71">
        <f t="shared" si="76"/>
        <v>1711.6369999999999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118702</v>
      </c>
      <c r="N335" s="73">
        <f>SUM(J$6:J335)</f>
        <v>1711637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118.702</v>
      </c>
      <c r="W335" s="71">
        <f t="shared" si="76"/>
        <v>1711.6369999999999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118702</v>
      </c>
      <c r="N336" s="73">
        <f>SUM(J$6:J336)</f>
        <v>1711637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118.702</v>
      </c>
      <c r="W336" s="71">
        <f t="shared" si="76"/>
        <v>1711.6369999999999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118702</v>
      </c>
      <c r="N337" s="73">
        <f>SUM(J$6:J337)</f>
        <v>1711637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118.702</v>
      </c>
      <c r="W337" s="71">
        <f t="shared" si="76"/>
        <v>1711.6369999999999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118702</v>
      </c>
      <c r="N338" s="73">
        <f>SUM(J$6:J338)</f>
        <v>1711637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118.702</v>
      </c>
      <c r="W338" s="71">
        <f t="shared" si="76"/>
        <v>1711.6369999999999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118702</v>
      </c>
      <c r="N339" s="73">
        <f>SUM(J$6:J339)</f>
        <v>1711637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118.702</v>
      </c>
      <c r="W339" s="71">
        <f t="shared" si="76"/>
        <v>1711.6369999999999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118702</v>
      </c>
      <c r="N340" s="73">
        <f>SUM(J$6:J340)</f>
        <v>1711637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118.702</v>
      </c>
      <c r="W340" s="71">
        <f t="shared" si="76"/>
        <v>1711.6369999999999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118702</v>
      </c>
      <c r="N341" s="73">
        <f>SUM(J$6:J341)</f>
        <v>1711637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118.702</v>
      </c>
      <c r="W341" s="71">
        <f t="shared" si="76"/>
        <v>1711.6369999999999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118702</v>
      </c>
      <c r="N342" s="73">
        <f>SUM(J$6:J342)</f>
        <v>1711637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118.702</v>
      </c>
      <c r="W342" s="71">
        <f t="shared" si="76"/>
        <v>1711.6369999999999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118702</v>
      </c>
      <c r="N343" s="73">
        <f>SUM(J$6:J343)</f>
        <v>1711637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118.702</v>
      </c>
      <c r="W343" s="71">
        <f t="shared" si="76"/>
        <v>1711.6369999999999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118702</v>
      </c>
      <c r="N344" s="73">
        <f>SUM(J$6:J344)</f>
        <v>1711637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118.702</v>
      </c>
      <c r="W344" s="71">
        <f t="shared" si="76"/>
        <v>1711.6369999999999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118702</v>
      </c>
      <c r="N345" s="73">
        <f>SUM(J$6:J345)</f>
        <v>1711637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118.702</v>
      </c>
      <c r="W345" s="71">
        <f t="shared" si="76"/>
        <v>1711.6369999999999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118702</v>
      </c>
      <c r="N346" s="73">
        <f>SUM(J$6:J346)</f>
        <v>1711637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118.702</v>
      </c>
      <c r="W346" s="71">
        <f t="shared" si="76"/>
        <v>1711.6369999999999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118702</v>
      </c>
      <c r="N347" s="73">
        <f>SUM(J$6:J347)</f>
        <v>1711637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118.702</v>
      </c>
      <c r="W347" s="71">
        <f t="shared" si="76"/>
        <v>1711.6369999999999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118702</v>
      </c>
      <c r="N348" s="73">
        <f>SUM(J$6:J348)</f>
        <v>1711637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118.702</v>
      </c>
      <c r="W348" s="71">
        <f t="shared" si="76"/>
        <v>1711.6369999999999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118702</v>
      </c>
      <c r="N349" s="73">
        <f>SUM(J$6:J349)</f>
        <v>1711637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118.702</v>
      </c>
      <c r="W349" s="71">
        <f t="shared" si="76"/>
        <v>1711.6369999999999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118702</v>
      </c>
      <c r="N350" s="73">
        <f>SUM(J$6:J350)</f>
        <v>1711637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118.702</v>
      </c>
      <c r="W350" s="71">
        <f t="shared" si="76"/>
        <v>1711.6369999999999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118702</v>
      </c>
      <c r="N351" s="73">
        <f>SUM(J$6:J351)</f>
        <v>1711637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118.702</v>
      </c>
      <c r="W351" s="71">
        <f t="shared" si="76"/>
        <v>1711.6369999999999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118702</v>
      </c>
      <c r="N352" s="73">
        <f>SUM(J$6:J352)</f>
        <v>1711637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118.702</v>
      </c>
      <c r="W352" s="71">
        <f t="shared" si="76"/>
        <v>1711.6369999999999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118702</v>
      </c>
      <c r="N353" s="73">
        <f>SUM(J$6:J353)</f>
        <v>1711637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118.702</v>
      </c>
      <c r="W353" s="71">
        <f t="shared" si="76"/>
        <v>1711.6369999999999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118702</v>
      </c>
      <c r="N354" s="73">
        <f>SUM(J$6:J354)</f>
        <v>1711637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118.702</v>
      </c>
      <c r="W354" s="71">
        <f t="shared" si="76"/>
        <v>1711.6369999999999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118702</v>
      </c>
      <c r="N355" s="73">
        <f>SUM(J$6:J355)</f>
        <v>1711637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118.702</v>
      </c>
      <c r="W355" s="71">
        <f t="shared" si="76"/>
        <v>1711.6369999999999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118702</v>
      </c>
      <c r="N356" s="73">
        <f>SUM(J$6:J356)</f>
        <v>1711637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118.702</v>
      </c>
      <c r="W356" s="71">
        <f t="shared" si="76"/>
        <v>1711.6369999999999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118702</v>
      </c>
      <c r="N357" s="73">
        <f>SUM(J$6:J357)</f>
        <v>1711637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118.702</v>
      </c>
      <c r="W357" s="71">
        <f t="shared" si="76"/>
        <v>1711.6369999999999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118702</v>
      </c>
      <c r="N358" s="73">
        <f>SUM(J$6:J358)</f>
        <v>1711637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118.702</v>
      </c>
      <c r="W358" s="71">
        <f t="shared" si="76"/>
        <v>1711.6369999999999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118702</v>
      </c>
      <c r="N359" s="73">
        <f>SUM(J$6:J359)</f>
        <v>1711637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118.702</v>
      </c>
      <c r="W359" s="71">
        <f t="shared" si="76"/>
        <v>1711.6369999999999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118702</v>
      </c>
      <c r="N360" s="73">
        <f>SUM(J$6:J360)</f>
        <v>1711637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118.702</v>
      </c>
      <c r="W360" s="71">
        <f t="shared" si="76"/>
        <v>1711.6369999999999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118702</v>
      </c>
      <c r="N361" s="73">
        <f>SUM(J$6:J361)</f>
        <v>1711637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118.702</v>
      </c>
      <c r="W361" s="71">
        <f t="shared" si="76"/>
        <v>1711.6369999999999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118702</v>
      </c>
      <c r="N362" s="73">
        <f>SUM(J$6:J362)</f>
        <v>1711637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118.702</v>
      </c>
      <c r="W362" s="71">
        <f t="shared" si="76"/>
        <v>1711.6369999999999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118702</v>
      </c>
      <c r="N363" s="73">
        <f>SUM(J$6:J363)</f>
        <v>1711637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118.702</v>
      </c>
      <c r="W363" s="71">
        <f t="shared" si="76"/>
        <v>1711.6369999999999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118702</v>
      </c>
      <c r="N364" s="73">
        <f>SUM(J$6:J364)</f>
        <v>1711637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118.702</v>
      </c>
      <c r="W364" s="71">
        <f t="shared" si="76"/>
        <v>1711.6369999999999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118702</v>
      </c>
      <c r="N365" s="73">
        <f>SUM(J$6:J365)</f>
        <v>1711637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118.702</v>
      </c>
      <c r="W365" s="71">
        <f t="shared" si="76"/>
        <v>1711.6369999999999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118702</v>
      </c>
      <c r="N366" s="73">
        <f>SUM(J$6:J366)</f>
        <v>1711637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118.702</v>
      </c>
      <c r="W366" s="71">
        <f t="shared" si="76"/>
        <v>1711.6369999999999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118702</v>
      </c>
      <c r="N367" s="73">
        <f>SUM(J$6:J367)</f>
        <v>1711637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118.702</v>
      </c>
      <c r="W367" s="71">
        <f t="shared" si="76"/>
        <v>1711.6369999999999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118702</v>
      </c>
      <c r="N368" s="73">
        <f>SUM(J$6:J368)</f>
        <v>1711637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118.702</v>
      </c>
      <c r="W368" s="71">
        <f t="shared" si="76"/>
        <v>1711.6369999999999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118702</v>
      </c>
      <c r="N369" s="73">
        <f>SUM(J$6:J369)</f>
        <v>1711637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118.702</v>
      </c>
      <c r="W369" s="71">
        <f t="shared" si="76"/>
        <v>1711.6369999999999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118702</v>
      </c>
      <c r="N370" s="73">
        <f>SUM(J$6:J370)</f>
        <v>1711637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118.702</v>
      </c>
      <c r="W370" s="71">
        <f t="shared" si="76"/>
        <v>1711.6369999999999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118702</v>
      </c>
      <c r="N371" s="73">
        <f>SUM(J$6:J371)</f>
        <v>1711637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118.702</v>
      </c>
      <c r="W371" s="71">
        <f t="shared" si="76"/>
        <v>1711.6369999999999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1</v>
      </c>
      <c r="P3" s="73">
        <v>1000000</v>
      </c>
      <c r="Q3" s="73"/>
      <c r="R3" s="73">
        <v>1000</v>
      </c>
      <c r="S3" s="62"/>
      <c r="T3" s="82">
        <f>SUM(T6:T371)</f>
        <v>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1</v>
      </c>
      <c r="L288" s="73">
        <f t="shared" si="55"/>
        <v>1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1E-3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1</v>
      </c>
      <c r="L289" s="73">
        <f t="shared" si="55"/>
        <v>-1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-1E-3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/>
      <c r="I295" s="73">
        <f t="shared" si="66"/>
        <v>12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SUM(J$188:J295)</f>
        <v>-114724</v>
      </c>
      <c r="N295" s="73">
        <f>SUM(J$6:J295)</f>
        <v>-1648792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1.2E-2</v>
      </c>
      <c r="V295" s="71">
        <f t="shared" si="62"/>
        <v>-114.724</v>
      </c>
      <c r="W295" s="71">
        <f t="shared" si="63"/>
        <v>-1648.7919999999999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/>
      <c r="I296" s="73">
        <f t="shared" si="66"/>
        <v>12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-114724</v>
      </c>
      <c r="N296" s="73">
        <f>SUM(J$6:J296)</f>
        <v>-1648792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1.2E-2</v>
      </c>
      <c r="V296" s="71">
        <f t="shared" si="62"/>
        <v>-114.724</v>
      </c>
      <c r="W296" s="71">
        <f t="shared" si="63"/>
        <v>-1648.7919999999999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/>
      <c r="I297" s="73">
        <f t="shared" si="66"/>
        <v>12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-114724</v>
      </c>
      <c r="N297" s="73">
        <f>SUM(J$6:J297)</f>
        <v>-1648792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1.2E-2</v>
      </c>
      <c r="V297" s="71">
        <f t="shared" si="62"/>
        <v>-114.724</v>
      </c>
      <c r="W297" s="71">
        <f t="shared" si="63"/>
        <v>-1648.7919999999999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-114724</v>
      </c>
      <c r="N298" s="73">
        <f>SUM(J$6:J298)</f>
        <v>-1648792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1.2E-2</v>
      </c>
      <c r="V298" s="71">
        <f t="shared" si="62"/>
        <v>-114.724</v>
      </c>
      <c r="W298" s="71">
        <f t="shared" si="63"/>
        <v>-1648.7919999999999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-114724</v>
      </c>
      <c r="N299" s="73">
        <f>SUM(J$6:J299)</f>
        <v>-1648792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1.2E-2</v>
      </c>
      <c r="V299" s="71">
        <f t="shared" si="62"/>
        <v>-114.724</v>
      </c>
      <c r="W299" s="71">
        <f t="shared" si="63"/>
        <v>-1648.7919999999999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-114724</v>
      </c>
      <c r="N300" s="73">
        <f>SUM(J$6:J300)</f>
        <v>-1648792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1.2E-2</v>
      </c>
      <c r="V300" s="71">
        <f t="shared" si="62"/>
        <v>-114.724</v>
      </c>
      <c r="W300" s="71">
        <f t="shared" si="63"/>
        <v>-1648.7919999999999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-114724</v>
      </c>
      <c r="N301" s="73">
        <f>SUM(J$6:J301)</f>
        <v>-1648792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1.2E-2</v>
      </c>
      <c r="V301" s="71">
        <f t="shared" si="62"/>
        <v>-114.724</v>
      </c>
      <c r="W301" s="71">
        <f t="shared" si="63"/>
        <v>-1648.7919999999999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-114724</v>
      </c>
      <c r="N302" s="73">
        <f>SUM(J$6:J302)</f>
        <v>-1648792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1.2E-2</v>
      </c>
      <c r="V302" s="71">
        <f t="shared" si="62"/>
        <v>-114.724</v>
      </c>
      <c r="W302" s="71">
        <f t="shared" si="63"/>
        <v>-1648.7919999999999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-114724</v>
      </c>
      <c r="N303" s="73">
        <f>SUM(J$6:J303)</f>
        <v>-1648792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1.2E-2</v>
      </c>
      <c r="V303" s="71">
        <f t="shared" si="62"/>
        <v>-114.724</v>
      </c>
      <c r="W303" s="71">
        <f t="shared" si="63"/>
        <v>-1648.7919999999999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-114724</v>
      </c>
      <c r="N304" s="73">
        <f>SUM(J$6:J304)</f>
        <v>-1648792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1.2E-2</v>
      </c>
      <c r="V304" s="71">
        <f t="shared" si="62"/>
        <v>-114.724</v>
      </c>
      <c r="W304" s="71">
        <f t="shared" si="63"/>
        <v>-1648.7919999999999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-114724</v>
      </c>
      <c r="N305" s="73">
        <f>SUM(J$6:J305)</f>
        <v>-1648792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1.2E-2</v>
      </c>
      <c r="V305" s="71">
        <f t="shared" si="62"/>
        <v>-114.724</v>
      </c>
      <c r="W305" s="71">
        <f t="shared" si="63"/>
        <v>-1648.7919999999999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-114724</v>
      </c>
      <c r="N306" s="73">
        <f>SUM(J$6:J306)</f>
        <v>-1648792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1.2E-2</v>
      </c>
      <c r="V306" s="71">
        <f t="shared" si="62"/>
        <v>-114.724</v>
      </c>
      <c r="W306" s="71">
        <f t="shared" si="63"/>
        <v>-1648.7919999999999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-114724</v>
      </c>
      <c r="N307" s="73">
        <f>SUM(J$6:J307)</f>
        <v>-1648792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1.2E-2</v>
      </c>
      <c r="V307" s="71">
        <f t="shared" si="62"/>
        <v>-114.724</v>
      </c>
      <c r="W307" s="71">
        <f t="shared" si="63"/>
        <v>-1648.7919999999999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-114724</v>
      </c>
      <c r="N308" s="73">
        <f>SUM(J$6:J308)</f>
        <v>-1648792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1.2E-2</v>
      </c>
      <c r="V308" s="71">
        <f t="shared" si="62"/>
        <v>-114.724</v>
      </c>
      <c r="W308" s="71">
        <f t="shared" si="63"/>
        <v>-1648.7919999999999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-114724</v>
      </c>
      <c r="N309" s="73">
        <f>SUM(J$6:J309)</f>
        <v>-1648792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1.2E-2</v>
      </c>
      <c r="V309" s="71">
        <f t="shared" si="62"/>
        <v>-114.724</v>
      </c>
      <c r="W309" s="71">
        <f t="shared" si="63"/>
        <v>-1648.7919999999999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-114724</v>
      </c>
      <c r="N310" s="73">
        <f>SUM(J$6:J310)</f>
        <v>-1648792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-114.724</v>
      </c>
      <c r="W310" s="71">
        <f t="shared" si="63"/>
        <v>-1648.7919999999999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-114724</v>
      </c>
      <c r="N311" s="73">
        <f>SUM(J$6:J311)</f>
        <v>-1648792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-114.724</v>
      </c>
      <c r="W311" s="71">
        <f t="shared" si="63"/>
        <v>-1648.7919999999999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-114724</v>
      </c>
      <c r="N312" s="73">
        <f>SUM(J$6:J312)</f>
        <v>-1648792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-114.724</v>
      </c>
      <c r="W312" s="71">
        <f t="shared" si="63"/>
        <v>-1648.7919999999999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-114724</v>
      </c>
      <c r="N313" s="73">
        <f>SUM(J$6:J313)</f>
        <v>-1648792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-114.724</v>
      </c>
      <c r="W313" s="71">
        <f t="shared" si="63"/>
        <v>-1648.7919999999999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-114724</v>
      </c>
      <c r="N314" s="73">
        <f>SUM(J$6:J314)</f>
        <v>-1648792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-114.724</v>
      </c>
      <c r="W314" s="71">
        <f t="shared" si="63"/>
        <v>-1648.7919999999999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-114724</v>
      </c>
      <c r="N315" s="73">
        <f>SUM(J$6:J315)</f>
        <v>-1648792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-114.724</v>
      </c>
      <c r="W315" s="71">
        <f t="shared" si="63"/>
        <v>-1648.7919999999999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-114724</v>
      </c>
      <c r="N316" s="73">
        <f>SUM(J$6:J316)</f>
        <v>-1648792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-114.724</v>
      </c>
      <c r="W316" s="71">
        <f t="shared" si="63"/>
        <v>-1648.7919999999999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-114724</v>
      </c>
      <c r="N317" s="73">
        <f>SUM(J$6:J317)</f>
        <v>-1648792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-114.724</v>
      </c>
      <c r="W317" s="71">
        <f t="shared" si="63"/>
        <v>-1648.7919999999999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-114724</v>
      </c>
      <c r="N318" s="73">
        <f>SUM(J$6:J318)</f>
        <v>-1648792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-114.724</v>
      </c>
      <c r="W318" s="71">
        <f t="shared" si="63"/>
        <v>-1648.7919999999999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-114724</v>
      </c>
      <c r="N319" s="73">
        <f>SUM(J$6:J319)</f>
        <v>-1648792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-114.724</v>
      </c>
      <c r="W319" s="71">
        <f t="shared" si="63"/>
        <v>-1648.7919999999999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-114724</v>
      </c>
      <c r="N320" s="73">
        <f>SUM(J$6:J320)</f>
        <v>-1648792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-114.724</v>
      </c>
      <c r="W320" s="71">
        <f t="shared" si="63"/>
        <v>-1648.7919999999999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-114724</v>
      </c>
      <c r="N321" s="73">
        <f>SUM(J$6:J321)</f>
        <v>-1648792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-114.724</v>
      </c>
      <c r="W321" s="71">
        <f t="shared" si="63"/>
        <v>-1648.7919999999999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-114724</v>
      </c>
      <c r="N322" s="73">
        <f>SUM(J$6:J322)</f>
        <v>-1648792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-114.724</v>
      </c>
      <c r="W322" s="71">
        <f t="shared" si="63"/>
        <v>-1648.7919999999999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-114724</v>
      </c>
      <c r="N323" s="73">
        <f>SUM(J$6:J323)</f>
        <v>-1648792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-114.724</v>
      </c>
      <c r="W323" s="71">
        <f t="shared" si="63"/>
        <v>-1648.7919999999999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-114724</v>
      </c>
      <c r="N324" s="73">
        <f>SUM(J$6:J324)</f>
        <v>-1648792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-114.724</v>
      </c>
      <c r="W324" s="71">
        <f t="shared" si="63"/>
        <v>-1648.7919999999999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-114724</v>
      </c>
      <c r="N325" s="73">
        <f>SUM(J$6:J325)</f>
        <v>-1648792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-114.724</v>
      </c>
      <c r="W325" s="71">
        <f t="shared" si="63"/>
        <v>-1648.7919999999999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-114724</v>
      </c>
      <c r="N326" s="73">
        <f>SUM(J$6:J326)</f>
        <v>-1648792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-114.724</v>
      </c>
      <c r="W326" s="71">
        <f t="shared" ref="W326:W371" si="76">N326/$R$3</f>
        <v>-1648.7919999999999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-114724</v>
      </c>
      <c r="N327" s="73">
        <f>SUM(J$6:J327)</f>
        <v>-1648792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-114.724</v>
      </c>
      <c r="W327" s="71">
        <f t="shared" si="76"/>
        <v>-1648.7919999999999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-114724</v>
      </c>
      <c r="N328" s="73">
        <f>SUM(J$6:J328)</f>
        <v>-1648792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-114.724</v>
      </c>
      <c r="W328" s="71">
        <f t="shared" si="76"/>
        <v>-1648.7919999999999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-114724</v>
      </c>
      <c r="N329" s="73">
        <f>SUM(J$6:J329)</f>
        <v>-1648792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-114.724</v>
      </c>
      <c r="W329" s="71">
        <f t="shared" si="76"/>
        <v>-1648.7919999999999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-114724</v>
      </c>
      <c r="N330" s="73">
        <f>SUM(J$6:J330)</f>
        <v>-1648792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-114.724</v>
      </c>
      <c r="W330" s="71">
        <f t="shared" si="76"/>
        <v>-1648.7919999999999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-114724</v>
      </c>
      <c r="N331" s="73">
        <f>SUM(J$6:J331)</f>
        <v>-1648792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-114.724</v>
      </c>
      <c r="W331" s="71">
        <f t="shared" si="76"/>
        <v>-1648.7919999999999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-114724</v>
      </c>
      <c r="N332" s="73">
        <f>SUM(J$6:J332)</f>
        <v>-1648792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-114.724</v>
      </c>
      <c r="W332" s="71">
        <f t="shared" si="76"/>
        <v>-1648.7919999999999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-114724</v>
      </c>
      <c r="N333" s="73">
        <f>SUM(J$6:J333)</f>
        <v>-1648792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-114.724</v>
      </c>
      <c r="W333" s="71">
        <f t="shared" si="76"/>
        <v>-1648.7919999999999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-114724</v>
      </c>
      <c r="N334" s="73">
        <f>SUM(J$6:J334)</f>
        <v>-1648792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-114.724</v>
      </c>
      <c r="W334" s="71">
        <f t="shared" si="76"/>
        <v>-1648.7919999999999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-114724</v>
      </c>
      <c r="N335" s="73">
        <f>SUM(J$6:J335)</f>
        <v>-1648792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-114.724</v>
      </c>
      <c r="W335" s="71">
        <f t="shared" si="76"/>
        <v>-1648.7919999999999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-114724</v>
      </c>
      <c r="N336" s="73">
        <f>SUM(J$6:J336)</f>
        <v>-1648792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-114.724</v>
      </c>
      <c r="W336" s="71">
        <f t="shared" si="76"/>
        <v>-1648.7919999999999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-114724</v>
      </c>
      <c r="N337" s="73">
        <f>SUM(J$6:J337)</f>
        <v>-1648792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-114.724</v>
      </c>
      <c r="W337" s="71">
        <f t="shared" si="76"/>
        <v>-1648.7919999999999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-114724</v>
      </c>
      <c r="N338" s="73">
        <f>SUM(J$6:J338)</f>
        <v>-1648792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-114.724</v>
      </c>
      <c r="W338" s="71">
        <f t="shared" si="76"/>
        <v>-1648.7919999999999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-114724</v>
      </c>
      <c r="N339" s="73">
        <f>SUM(J$6:J339)</f>
        <v>-1648792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-114.724</v>
      </c>
      <c r="W339" s="71">
        <f t="shared" si="76"/>
        <v>-1648.7919999999999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-114724</v>
      </c>
      <c r="N340" s="73">
        <f>SUM(J$6:J340)</f>
        <v>-1648792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-114.724</v>
      </c>
      <c r="W340" s="71">
        <f t="shared" si="76"/>
        <v>-1648.7919999999999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-114724</v>
      </c>
      <c r="N341" s="73">
        <f>SUM(J$6:J341)</f>
        <v>-1648792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-114.724</v>
      </c>
      <c r="W341" s="71">
        <f t="shared" si="76"/>
        <v>-1648.7919999999999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-114724</v>
      </c>
      <c r="N342" s="73">
        <f>SUM(J$6:J342)</f>
        <v>-1648792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-114.724</v>
      </c>
      <c r="W342" s="71">
        <f t="shared" si="76"/>
        <v>-1648.7919999999999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-114724</v>
      </c>
      <c r="N343" s="73">
        <f>SUM(J$6:J343)</f>
        <v>-1648792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-114.724</v>
      </c>
      <c r="W343" s="71">
        <f t="shared" si="76"/>
        <v>-1648.7919999999999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-114724</v>
      </c>
      <c r="N344" s="73">
        <f>SUM(J$6:J344)</f>
        <v>-1648792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-114.724</v>
      </c>
      <c r="W344" s="71">
        <f t="shared" si="76"/>
        <v>-1648.7919999999999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-114724</v>
      </c>
      <c r="N345" s="73">
        <f>SUM(J$6:J345)</f>
        <v>-1648792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-114.724</v>
      </c>
      <c r="W345" s="71">
        <f t="shared" si="76"/>
        <v>-1648.7919999999999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-114724</v>
      </c>
      <c r="N346" s="73">
        <f>SUM(J$6:J346)</f>
        <v>-1648792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-114.724</v>
      </c>
      <c r="W346" s="71">
        <f t="shared" si="76"/>
        <v>-1648.7919999999999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-114724</v>
      </c>
      <c r="N347" s="73">
        <f>SUM(J$6:J347)</f>
        <v>-1648792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-114.724</v>
      </c>
      <c r="W347" s="71">
        <f t="shared" si="76"/>
        <v>-1648.7919999999999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-114724</v>
      </c>
      <c r="N348" s="73">
        <f>SUM(J$6:J348)</f>
        <v>-1648792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-114.724</v>
      </c>
      <c r="W348" s="71">
        <f t="shared" si="76"/>
        <v>-1648.7919999999999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-114724</v>
      </c>
      <c r="N349" s="73">
        <f>SUM(J$6:J349)</f>
        <v>-1648792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-114.724</v>
      </c>
      <c r="W349" s="71">
        <f t="shared" si="76"/>
        <v>-1648.7919999999999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-114724</v>
      </c>
      <c r="N350" s="73">
        <f>SUM(J$6:J350)</f>
        <v>-1648792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-114.724</v>
      </c>
      <c r="W350" s="71">
        <f t="shared" si="76"/>
        <v>-1648.7919999999999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-114724</v>
      </c>
      <c r="N351" s="73">
        <f>SUM(J$6:J351)</f>
        <v>-1648792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-114.724</v>
      </c>
      <c r="W351" s="71">
        <f t="shared" si="76"/>
        <v>-1648.7919999999999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-114724</v>
      </c>
      <c r="N352" s="73">
        <f>SUM(J$6:J352)</f>
        <v>-1648792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-114.724</v>
      </c>
      <c r="W352" s="71">
        <f t="shared" si="76"/>
        <v>-1648.7919999999999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-114724</v>
      </c>
      <c r="N353" s="73">
        <f>SUM(J$6:J353)</f>
        <v>-1648792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-114.724</v>
      </c>
      <c r="W353" s="71">
        <f t="shared" si="76"/>
        <v>-1648.7919999999999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-114724</v>
      </c>
      <c r="N354" s="73">
        <f>SUM(J$6:J354)</f>
        <v>-1648792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-114.724</v>
      </c>
      <c r="W354" s="71">
        <f t="shared" si="76"/>
        <v>-1648.7919999999999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-114724</v>
      </c>
      <c r="N355" s="73">
        <f>SUM(J$6:J355)</f>
        <v>-1648792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-114.724</v>
      </c>
      <c r="W355" s="71">
        <f t="shared" si="76"/>
        <v>-1648.7919999999999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-114724</v>
      </c>
      <c r="N356" s="73">
        <f>SUM(J$6:J356)</f>
        <v>-1648792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-114.724</v>
      </c>
      <c r="W356" s="71">
        <f t="shared" si="76"/>
        <v>-1648.7919999999999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-114724</v>
      </c>
      <c r="N357" s="73">
        <f>SUM(J$6:J357)</f>
        <v>-1648792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-114.724</v>
      </c>
      <c r="W357" s="71">
        <f t="shared" si="76"/>
        <v>-1648.7919999999999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-114724</v>
      </c>
      <c r="N358" s="73">
        <f>SUM(J$6:J358)</f>
        <v>-1648792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-114.724</v>
      </c>
      <c r="W358" s="71">
        <f t="shared" si="76"/>
        <v>-1648.7919999999999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-114724</v>
      </c>
      <c r="N359" s="73">
        <f>SUM(J$6:J359)</f>
        <v>-1648792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-114.724</v>
      </c>
      <c r="W359" s="71">
        <f t="shared" si="76"/>
        <v>-1648.7919999999999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-114724</v>
      </c>
      <c r="N360" s="73">
        <f>SUM(J$6:J360)</f>
        <v>-1648792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-114.724</v>
      </c>
      <c r="W360" s="71">
        <f t="shared" si="76"/>
        <v>-1648.7919999999999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-114724</v>
      </c>
      <c r="N361" s="73">
        <f>SUM(J$6:J361)</f>
        <v>-1648792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-114.724</v>
      </c>
      <c r="W361" s="71">
        <f t="shared" si="76"/>
        <v>-1648.7919999999999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-114724</v>
      </c>
      <c r="N362" s="73">
        <f>SUM(J$6:J362)</f>
        <v>-1648792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-114.724</v>
      </c>
      <c r="W362" s="71">
        <f t="shared" si="76"/>
        <v>-1648.7919999999999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-114724</v>
      </c>
      <c r="N363" s="73">
        <f>SUM(J$6:J363)</f>
        <v>-1648792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-114.724</v>
      </c>
      <c r="W363" s="71">
        <f t="shared" si="76"/>
        <v>-1648.7919999999999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-114724</v>
      </c>
      <c r="N364" s="73">
        <f>SUM(J$6:J364)</f>
        <v>-1648792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-114.724</v>
      </c>
      <c r="W364" s="71">
        <f t="shared" si="76"/>
        <v>-1648.7919999999999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-114724</v>
      </c>
      <c r="N365" s="73">
        <f>SUM(J$6:J365)</f>
        <v>-1648792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-114.724</v>
      </c>
      <c r="W365" s="71">
        <f t="shared" si="76"/>
        <v>-1648.7919999999999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-114724</v>
      </c>
      <c r="N366" s="73">
        <f>SUM(J$6:J366)</f>
        <v>-1648792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-114.724</v>
      </c>
      <c r="W366" s="71">
        <f t="shared" si="76"/>
        <v>-1648.7919999999999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-114724</v>
      </c>
      <c r="N367" s="73">
        <f>SUM(J$6:J367)</f>
        <v>-1648792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-114.724</v>
      </c>
      <c r="W367" s="71">
        <f t="shared" si="76"/>
        <v>-1648.7919999999999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-114724</v>
      </c>
      <c r="N368" s="73">
        <f>SUM(J$6:J368)</f>
        <v>-1648792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-114.724</v>
      </c>
      <c r="W368" s="71">
        <f t="shared" si="76"/>
        <v>-1648.7919999999999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-114724</v>
      </c>
      <c r="N369" s="73">
        <f>SUM(J$6:J369)</f>
        <v>-1648792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-114.724</v>
      </c>
      <c r="W369" s="71">
        <f t="shared" si="76"/>
        <v>-1648.7919999999999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-114724</v>
      </c>
      <c r="N370" s="73">
        <f>SUM(J$6:J370)</f>
        <v>-1648792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-114.724</v>
      </c>
      <c r="W370" s="71">
        <f t="shared" si="76"/>
        <v>-1648.7919999999999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-114724</v>
      </c>
      <c r="N371" s="73">
        <f>SUM(J$6:J371)</f>
        <v>-1648792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-114.724</v>
      </c>
      <c r="W371" s="71">
        <f t="shared" si="76"/>
        <v>-1648.7919999999999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16525</v>
      </c>
      <c r="P3" s="73">
        <v>1000000</v>
      </c>
      <c r="Q3" s="73"/>
      <c r="R3" s="73">
        <v>1000</v>
      </c>
      <c r="S3" s="62"/>
      <c r="T3" s="82">
        <f>SUM(T6:T371)</f>
        <v>16.524999999999999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1</v>
      </c>
      <c r="L288" s="73">
        <f t="shared" si="55"/>
        <v>-767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-0.76700000000000002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1</v>
      </c>
      <c r="L289" s="73">
        <f t="shared" si="55"/>
        <v>712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0.71199999999999997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1</v>
      </c>
      <c r="L290" s="73">
        <f t="shared" si="55"/>
        <v>-1356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-1.3560000000000001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/>
      <c r="E295" s="73"/>
      <c r="F295" s="73"/>
      <c r="G295" s="73"/>
      <c r="I295" s="73">
        <f t="shared" si="66"/>
        <v>-24239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-17578</v>
      </c>
      <c r="N295" s="73">
        <f>SUM(J$6:J295)</f>
        <v>-481590.56000000017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-24.239000000000001</v>
      </c>
      <c r="V295" s="71">
        <f t="shared" si="62"/>
        <v>-17.577999999999999</v>
      </c>
      <c r="W295" s="71">
        <f t="shared" si="63"/>
        <v>-481.59056000000015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/>
      <c r="E296" s="73"/>
      <c r="F296" s="73"/>
      <c r="G296" s="73"/>
      <c r="I296" s="73">
        <f t="shared" si="66"/>
        <v>-24239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-17578</v>
      </c>
      <c r="N296" s="73">
        <f>SUM(J$6:J296)</f>
        <v>-481590.56000000017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-24.239000000000001</v>
      </c>
      <c r="V296" s="71">
        <f t="shared" si="62"/>
        <v>-17.577999999999999</v>
      </c>
      <c r="W296" s="71">
        <f t="shared" si="63"/>
        <v>-481.59056000000015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/>
      <c r="E297" s="73"/>
      <c r="F297" s="73"/>
      <c r="G297" s="73"/>
      <c r="I297" s="73">
        <f t="shared" si="66"/>
        <v>-24239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-17578</v>
      </c>
      <c r="N297" s="73">
        <f>SUM(J$6:J297)</f>
        <v>-481590.56000000017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-24.239000000000001</v>
      </c>
      <c r="V297" s="71">
        <f t="shared" si="62"/>
        <v>-17.577999999999999</v>
      </c>
      <c r="W297" s="71">
        <f t="shared" si="63"/>
        <v>-481.59056000000015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-24239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-17578</v>
      </c>
      <c r="N298" s="73">
        <f>SUM(J$6:J298)</f>
        <v>-481590.56000000017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-24.239000000000001</v>
      </c>
      <c r="V298" s="71">
        <f t="shared" si="62"/>
        <v>-17.577999999999999</v>
      </c>
      <c r="W298" s="71">
        <f t="shared" si="63"/>
        <v>-481.59056000000015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-24239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-17578</v>
      </c>
      <c r="N299" s="73">
        <f>SUM(J$6:J299)</f>
        <v>-481590.56000000017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-24.239000000000001</v>
      </c>
      <c r="V299" s="71">
        <f t="shared" si="62"/>
        <v>-17.577999999999999</v>
      </c>
      <c r="W299" s="71">
        <f t="shared" si="63"/>
        <v>-481.59056000000015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-24239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-17578</v>
      </c>
      <c r="N300" s="73">
        <f>SUM(J$6:J300)</f>
        <v>-481590.56000000017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-24.239000000000001</v>
      </c>
      <c r="V300" s="71">
        <f t="shared" si="62"/>
        <v>-17.577999999999999</v>
      </c>
      <c r="W300" s="71">
        <f t="shared" si="63"/>
        <v>-481.59056000000015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-24239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-17578</v>
      </c>
      <c r="N301" s="73">
        <f>SUM(J$6:J301)</f>
        <v>-481590.56000000017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-24.239000000000001</v>
      </c>
      <c r="V301" s="71">
        <f t="shared" si="62"/>
        <v>-17.577999999999999</v>
      </c>
      <c r="W301" s="71">
        <f t="shared" si="63"/>
        <v>-481.59056000000015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-24239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-17578</v>
      </c>
      <c r="N302" s="73">
        <f>SUM(J$6:J302)</f>
        <v>-481590.56000000017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-24.239000000000001</v>
      </c>
      <c r="V302" s="71">
        <f t="shared" si="62"/>
        <v>-17.577999999999999</v>
      </c>
      <c r="W302" s="71">
        <f t="shared" si="63"/>
        <v>-481.59056000000015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-24239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-17578</v>
      </c>
      <c r="N303" s="73">
        <f>SUM(J$6:J303)</f>
        <v>-481590.56000000017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-24.239000000000001</v>
      </c>
      <c r="V303" s="71">
        <f t="shared" si="62"/>
        <v>-17.577999999999999</v>
      </c>
      <c r="W303" s="71">
        <f t="shared" si="63"/>
        <v>-481.59056000000015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-24239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-17578</v>
      </c>
      <c r="N304" s="73">
        <f>SUM(J$6:J304)</f>
        <v>-481590.56000000017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-24.239000000000001</v>
      </c>
      <c r="V304" s="71">
        <f t="shared" si="62"/>
        <v>-17.577999999999999</v>
      </c>
      <c r="W304" s="71">
        <f t="shared" si="63"/>
        <v>-481.59056000000015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-24239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-17578</v>
      </c>
      <c r="N305" s="73">
        <f>SUM(J$6:J305)</f>
        <v>-481590.56000000017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-24.239000000000001</v>
      </c>
      <c r="V305" s="71">
        <f t="shared" si="62"/>
        <v>-17.577999999999999</v>
      </c>
      <c r="W305" s="71">
        <f t="shared" si="63"/>
        <v>-481.59056000000015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-24239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-17578</v>
      </c>
      <c r="N306" s="73">
        <f>SUM(J$6:J306)</f>
        <v>-481590.56000000017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-24.239000000000001</v>
      </c>
      <c r="V306" s="71">
        <f t="shared" si="62"/>
        <v>-17.577999999999999</v>
      </c>
      <c r="W306" s="71">
        <f t="shared" si="63"/>
        <v>-481.59056000000015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-24239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-17578</v>
      </c>
      <c r="N307" s="73">
        <f>SUM(J$6:J307)</f>
        <v>-481590.56000000017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-24.239000000000001</v>
      </c>
      <c r="V307" s="71">
        <f t="shared" si="62"/>
        <v>-17.577999999999999</v>
      </c>
      <c r="W307" s="71">
        <f t="shared" si="63"/>
        <v>-481.59056000000015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-24239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-17578</v>
      </c>
      <c r="N308" s="73">
        <f>SUM(J$6:J308)</f>
        <v>-481590.56000000017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-24.239000000000001</v>
      </c>
      <c r="V308" s="71">
        <f t="shared" si="62"/>
        <v>-17.577999999999999</v>
      </c>
      <c r="W308" s="71">
        <f t="shared" si="63"/>
        <v>-481.59056000000015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-24239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-17578</v>
      </c>
      <c r="N309" s="73">
        <f>SUM(J$6:J309)</f>
        <v>-481590.56000000017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-24.239000000000001</v>
      </c>
      <c r="V309" s="71">
        <f t="shared" si="62"/>
        <v>-17.577999999999999</v>
      </c>
      <c r="W309" s="71">
        <f t="shared" si="63"/>
        <v>-481.59056000000015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-17578</v>
      </c>
      <c r="N310" s="73">
        <f>SUM(J$6:J310)</f>
        <v>-481590.56000000017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-17.577999999999999</v>
      </c>
      <c r="W310" s="71">
        <f t="shared" si="63"/>
        <v>-481.59056000000015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-17578</v>
      </c>
      <c r="N311" s="73">
        <f>SUM(J$6:J311)</f>
        <v>-481590.56000000017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-17.577999999999999</v>
      </c>
      <c r="W311" s="71">
        <f t="shared" si="63"/>
        <v>-481.59056000000015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-17578</v>
      </c>
      <c r="N312" s="73">
        <f>SUM(J$6:J312)</f>
        <v>-481590.56000000017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-17.577999999999999</v>
      </c>
      <c r="W312" s="71">
        <f t="shared" si="63"/>
        <v>-481.59056000000015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-17578</v>
      </c>
      <c r="N313" s="73">
        <f>SUM(J$6:J313)</f>
        <v>-481590.56000000017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-17.577999999999999</v>
      </c>
      <c r="W313" s="71">
        <f t="shared" si="63"/>
        <v>-481.59056000000015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-17578</v>
      </c>
      <c r="N314" s="73">
        <f>SUM(J$6:J314)</f>
        <v>-481590.56000000017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-17.577999999999999</v>
      </c>
      <c r="W314" s="71">
        <f t="shared" si="63"/>
        <v>-481.59056000000015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-17578</v>
      </c>
      <c r="N315" s="73">
        <f>SUM(J$6:J315)</f>
        <v>-481590.56000000017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-17.577999999999999</v>
      </c>
      <c r="W315" s="71">
        <f t="shared" si="63"/>
        <v>-481.59056000000015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-17578</v>
      </c>
      <c r="N316" s="73">
        <f>SUM(J$6:J316)</f>
        <v>-481590.56000000017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-17.577999999999999</v>
      </c>
      <c r="W316" s="71">
        <f t="shared" si="63"/>
        <v>-481.59056000000015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-17578</v>
      </c>
      <c r="N317" s="73">
        <f>SUM(J$6:J317)</f>
        <v>-481590.56000000017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-17.577999999999999</v>
      </c>
      <c r="W317" s="71">
        <f t="shared" si="63"/>
        <v>-481.59056000000015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-17578</v>
      </c>
      <c r="N318" s="73">
        <f>SUM(J$6:J318)</f>
        <v>-481590.56000000017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-17.577999999999999</v>
      </c>
      <c r="W318" s="71">
        <f t="shared" si="63"/>
        <v>-481.59056000000015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-17578</v>
      </c>
      <c r="N319" s="73">
        <f>SUM(J$6:J319)</f>
        <v>-481590.56000000017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-17.577999999999999</v>
      </c>
      <c r="W319" s="71">
        <f t="shared" si="63"/>
        <v>-481.59056000000015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-17578</v>
      </c>
      <c r="N320" s="73">
        <f>SUM(J$6:J320)</f>
        <v>-481590.56000000017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-17.577999999999999</v>
      </c>
      <c r="W320" s="71">
        <f t="shared" si="63"/>
        <v>-481.59056000000015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-17578</v>
      </c>
      <c r="N321" s="73">
        <f>SUM(J$6:J321)</f>
        <v>-481590.56000000017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-17.577999999999999</v>
      </c>
      <c r="W321" s="71">
        <f t="shared" si="63"/>
        <v>-481.59056000000015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-17578</v>
      </c>
      <c r="N322" s="73">
        <f>SUM(J$6:J322)</f>
        <v>-481590.56000000017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-17.577999999999999</v>
      </c>
      <c r="W322" s="71">
        <f t="shared" si="63"/>
        <v>-481.59056000000015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-17578</v>
      </c>
      <c r="N323" s="73">
        <f>SUM(J$6:J323)</f>
        <v>-481590.56000000017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-17.577999999999999</v>
      </c>
      <c r="W323" s="71">
        <f t="shared" si="63"/>
        <v>-481.59056000000015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-17578</v>
      </c>
      <c r="N324" s="73">
        <f>SUM(J$6:J324)</f>
        <v>-481590.56000000017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-17.577999999999999</v>
      </c>
      <c r="W324" s="71">
        <f t="shared" si="63"/>
        <v>-481.59056000000015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-17578</v>
      </c>
      <c r="N325" s="73">
        <f>SUM(J$6:J325)</f>
        <v>-481590.56000000017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-17.577999999999999</v>
      </c>
      <c r="W325" s="71">
        <f t="shared" si="63"/>
        <v>-481.59056000000015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-17578</v>
      </c>
      <c r="N326" s="73">
        <f>SUM(J$6:J326)</f>
        <v>-481590.56000000017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-17.577999999999999</v>
      </c>
      <c r="W326" s="71">
        <f t="shared" ref="W326:W371" si="76">N326/$R$3</f>
        <v>-481.59056000000015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-17578</v>
      </c>
      <c r="N327" s="73">
        <f>SUM(J$6:J327)</f>
        <v>-481590.56000000017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-17.577999999999999</v>
      </c>
      <c r="W327" s="71">
        <f t="shared" si="76"/>
        <v>-481.59056000000015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-17578</v>
      </c>
      <c r="N328" s="73">
        <f>SUM(J$6:J328)</f>
        <v>-481590.56000000017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-17.577999999999999</v>
      </c>
      <c r="W328" s="71">
        <f t="shared" si="76"/>
        <v>-481.59056000000015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-17578</v>
      </c>
      <c r="N329" s="73">
        <f>SUM(J$6:J329)</f>
        <v>-481590.56000000017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-17.577999999999999</v>
      </c>
      <c r="W329" s="71">
        <f t="shared" si="76"/>
        <v>-481.59056000000015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-17578</v>
      </c>
      <c r="N330" s="73">
        <f>SUM(J$6:J330)</f>
        <v>-481590.56000000017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-17.577999999999999</v>
      </c>
      <c r="W330" s="71">
        <f t="shared" si="76"/>
        <v>-481.59056000000015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-17578</v>
      </c>
      <c r="N331" s="73">
        <f>SUM(J$6:J331)</f>
        <v>-481590.56000000017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-17.577999999999999</v>
      </c>
      <c r="W331" s="71">
        <f t="shared" si="76"/>
        <v>-481.59056000000015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-17578</v>
      </c>
      <c r="N332" s="73">
        <f>SUM(J$6:J332)</f>
        <v>-481590.56000000017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-17.577999999999999</v>
      </c>
      <c r="W332" s="71">
        <f t="shared" si="76"/>
        <v>-481.59056000000015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-17578</v>
      </c>
      <c r="N333" s="73">
        <f>SUM(J$6:J333)</f>
        <v>-481590.56000000017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-17.577999999999999</v>
      </c>
      <c r="W333" s="71">
        <f t="shared" si="76"/>
        <v>-481.59056000000015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-17578</v>
      </c>
      <c r="N334" s="73">
        <f>SUM(J$6:J334)</f>
        <v>-481590.56000000017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-17.577999999999999</v>
      </c>
      <c r="W334" s="71">
        <f t="shared" si="76"/>
        <v>-481.59056000000015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-17578</v>
      </c>
      <c r="N335" s="73">
        <f>SUM(J$6:J335)</f>
        <v>-481590.56000000017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-17.577999999999999</v>
      </c>
      <c r="W335" s="71">
        <f t="shared" si="76"/>
        <v>-481.59056000000015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-17578</v>
      </c>
      <c r="N336" s="73">
        <f>SUM(J$6:J336)</f>
        <v>-481590.56000000017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-17.577999999999999</v>
      </c>
      <c r="W336" s="71">
        <f t="shared" si="76"/>
        <v>-481.59056000000015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-17578</v>
      </c>
      <c r="N337" s="73">
        <f>SUM(J$6:J337)</f>
        <v>-481590.56000000017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-17.577999999999999</v>
      </c>
      <c r="W337" s="71">
        <f t="shared" si="76"/>
        <v>-481.59056000000015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-17578</v>
      </c>
      <c r="N338" s="73">
        <f>SUM(J$6:J338)</f>
        <v>-481590.56000000017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-17.577999999999999</v>
      </c>
      <c r="W338" s="71">
        <f t="shared" si="76"/>
        <v>-481.59056000000015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-17578</v>
      </c>
      <c r="N339" s="73">
        <f>SUM(J$6:J339)</f>
        <v>-481590.56000000017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-17.577999999999999</v>
      </c>
      <c r="W339" s="71">
        <f t="shared" si="76"/>
        <v>-481.59056000000015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-17578</v>
      </c>
      <c r="N340" s="73">
        <f>SUM(J$6:J340)</f>
        <v>-481590.56000000017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-17.577999999999999</v>
      </c>
      <c r="W340" s="71">
        <f t="shared" si="76"/>
        <v>-481.59056000000015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-17578</v>
      </c>
      <c r="N341" s="73">
        <f>SUM(J$6:J341)</f>
        <v>-481590.56000000017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-17.577999999999999</v>
      </c>
      <c r="W341" s="71">
        <f t="shared" si="76"/>
        <v>-481.59056000000015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-17578</v>
      </c>
      <c r="N342" s="73">
        <f>SUM(J$6:J342)</f>
        <v>-481590.56000000017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-17.577999999999999</v>
      </c>
      <c r="W342" s="71">
        <f t="shared" si="76"/>
        <v>-481.59056000000015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-17578</v>
      </c>
      <c r="N343" s="73">
        <f>SUM(J$6:J343)</f>
        <v>-481590.56000000017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-17.577999999999999</v>
      </c>
      <c r="W343" s="71">
        <f t="shared" si="76"/>
        <v>-481.59056000000015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-17578</v>
      </c>
      <c r="N344" s="73">
        <f>SUM(J$6:J344)</f>
        <v>-481590.56000000017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-17.577999999999999</v>
      </c>
      <c r="W344" s="71">
        <f t="shared" si="76"/>
        <v>-481.59056000000015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-17578</v>
      </c>
      <c r="N345" s="73">
        <f>SUM(J$6:J345)</f>
        <v>-481590.56000000017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-17.577999999999999</v>
      </c>
      <c r="W345" s="71">
        <f t="shared" si="76"/>
        <v>-481.59056000000015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-17578</v>
      </c>
      <c r="N346" s="73">
        <f>SUM(J$6:J346)</f>
        <v>-481590.56000000017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-17.577999999999999</v>
      </c>
      <c r="W346" s="71">
        <f t="shared" si="76"/>
        <v>-481.59056000000015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-17578</v>
      </c>
      <c r="N347" s="73">
        <f>SUM(J$6:J347)</f>
        <v>-481590.56000000017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-17.577999999999999</v>
      </c>
      <c r="W347" s="71">
        <f t="shared" si="76"/>
        <v>-481.59056000000015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-17578</v>
      </c>
      <c r="N348" s="73">
        <f>SUM(J$6:J348)</f>
        <v>-481590.56000000017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-17.577999999999999</v>
      </c>
      <c r="W348" s="71">
        <f t="shared" si="76"/>
        <v>-481.59056000000015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-17578</v>
      </c>
      <c r="N349" s="73">
        <f>SUM(J$6:J349)</f>
        <v>-481590.56000000017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-17.577999999999999</v>
      </c>
      <c r="W349" s="71">
        <f t="shared" si="76"/>
        <v>-481.59056000000015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-17578</v>
      </c>
      <c r="N350" s="73">
        <f>SUM(J$6:J350)</f>
        <v>-481590.56000000017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-17.577999999999999</v>
      </c>
      <c r="W350" s="71">
        <f t="shared" si="76"/>
        <v>-481.59056000000015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-17578</v>
      </c>
      <c r="N351" s="73">
        <f>SUM(J$6:J351)</f>
        <v>-481590.56000000017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-17.577999999999999</v>
      </c>
      <c r="W351" s="71">
        <f t="shared" si="76"/>
        <v>-481.59056000000015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-17578</v>
      </c>
      <c r="N352" s="73">
        <f>SUM(J$6:J352)</f>
        <v>-481590.56000000017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-17.577999999999999</v>
      </c>
      <c r="W352" s="71">
        <f t="shared" si="76"/>
        <v>-481.59056000000015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-17578</v>
      </c>
      <c r="N353" s="73">
        <f>SUM(J$6:J353)</f>
        <v>-481590.56000000017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-17.577999999999999</v>
      </c>
      <c r="W353" s="71">
        <f t="shared" si="76"/>
        <v>-481.59056000000015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-17578</v>
      </c>
      <c r="N354" s="73">
        <f>SUM(J$6:J354)</f>
        <v>-481590.56000000017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-17.577999999999999</v>
      </c>
      <c r="W354" s="71">
        <f t="shared" si="76"/>
        <v>-481.59056000000015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-17578</v>
      </c>
      <c r="N355" s="73">
        <f>SUM(J$6:J355)</f>
        <v>-481590.56000000017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-17.577999999999999</v>
      </c>
      <c r="W355" s="71">
        <f t="shared" si="76"/>
        <v>-481.59056000000015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-17578</v>
      </c>
      <c r="N356" s="73">
        <f>SUM(J$6:J356)</f>
        <v>-481590.56000000017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-17.577999999999999</v>
      </c>
      <c r="W356" s="71">
        <f t="shared" si="76"/>
        <v>-481.59056000000015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-17578</v>
      </c>
      <c r="N357" s="73">
        <f>SUM(J$6:J357)</f>
        <v>-481590.56000000017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-17.577999999999999</v>
      </c>
      <c r="W357" s="71">
        <f t="shared" si="76"/>
        <v>-481.59056000000015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-17578</v>
      </c>
      <c r="N358" s="73">
        <f>SUM(J$6:J358)</f>
        <v>-481590.56000000017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-17.577999999999999</v>
      </c>
      <c r="W358" s="71">
        <f t="shared" si="76"/>
        <v>-481.59056000000015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-17578</v>
      </c>
      <c r="N359" s="73">
        <f>SUM(J$6:J359)</f>
        <v>-481590.56000000017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-17.577999999999999</v>
      </c>
      <c r="W359" s="71">
        <f t="shared" si="76"/>
        <v>-481.59056000000015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-17578</v>
      </c>
      <c r="N360" s="73">
        <f>SUM(J$6:J360)</f>
        <v>-481590.56000000017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-17.577999999999999</v>
      </c>
      <c r="W360" s="71">
        <f t="shared" si="76"/>
        <v>-481.59056000000015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-17578</v>
      </c>
      <c r="N361" s="73">
        <f>SUM(J$6:J361)</f>
        <v>-481590.56000000017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-17.577999999999999</v>
      </c>
      <c r="W361" s="71">
        <f t="shared" si="76"/>
        <v>-481.59056000000015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-17578</v>
      </c>
      <c r="N362" s="73">
        <f>SUM(J$6:J362)</f>
        <v>-481590.56000000017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-17.577999999999999</v>
      </c>
      <c r="W362" s="71">
        <f t="shared" si="76"/>
        <v>-481.59056000000015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-17578</v>
      </c>
      <c r="N363" s="73">
        <f>SUM(J$6:J363)</f>
        <v>-481590.56000000017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-17.577999999999999</v>
      </c>
      <c r="W363" s="71">
        <f t="shared" si="76"/>
        <v>-481.59056000000015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-17578</v>
      </c>
      <c r="N364" s="73">
        <f>SUM(J$6:J364)</f>
        <v>-481590.56000000017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-17.577999999999999</v>
      </c>
      <c r="W364" s="71">
        <f t="shared" si="76"/>
        <v>-481.59056000000015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-17578</v>
      </c>
      <c r="N365" s="73">
        <f>SUM(J$6:J365)</f>
        <v>-481590.56000000017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-17.577999999999999</v>
      </c>
      <c r="W365" s="71">
        <f t="shared" si="76"/>
        <v>-481.59056000000015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-17578</v>
      </c>
      <c r="N366" s="73">
        <f>SUM(J$6:J366)</f>
        <v>-481590.56000000017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-17.577999999999999</v>
      </c>
      <c r="W366" s="71">
        <f t="shared" si="76"/>
        <v>-481.59056000000015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-17578</v>
      </c>
      <c r="N367" s="73">
        <f>SUM(J$6:J367)</f>
        <v>-481590.56000000017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-17.577999999999999</v>
      </c>
      <c r="W367" s="71">
        <f t="shared" si="76"/>
        <v>-481.59056000000015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-17578</v>
      </c>
      <c r="N368" s="73">
        <f>SUM(J$6:J368)</f>
        <v>-481590.56000000017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-17.577999999999999</v>
      </c>
      <c r="W368" s="71">
        <f t="shared" si="76"/>
        <v>-481.59056000000015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-17578</v>
      </c>
      <c r="N369" s="73">
        <f>SUM(J$6:J369)</f>
        <v>-481590.56000000017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-17.577999999999999</v>
      </c>
      <c r="W369" s="71">
        <f t="shared" si="76"/>
        <v>-481.59056000000015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-17578</v>
      </c>
      <c r="N370" s="73">
        <f>SUM(J$6:J370)</f>
        <v>-481590.56000000017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-17.577999999999999</v>
      </c>
      <c r="W370" s="71">
        <f t="shared" si="76"/>
        <v>-481.59056000000015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-17578</v>
      </c>
      <c r="N371" s="73">
        <f>SUM(J$6:J371)</f>
        <v>-481590.56000000017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-17.577999999999999</v>
      </c>
      <c r="W371" s="71">
        <f t="shared" si="76"/>
        <v>-481.59056000000015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37174</v>
      </c>
    </row>
    <row r="3" spans="1:23">
      <c r="G3" s="147"/>
      <c r="I3" s="110"/>
      <c r="K3" s="75">
        <f>Summary!B8</f>
        <v>37180</v>
      </c>
      <c r="L3" s="83">
        <f>SUM(L6:L371)</f>
        <v>8820</v>
      </c>
      <c r="P3" s="73">
        <v>1000000</v>
      </c>
      <c r="Q3" s="73"/>
      <c r="R3" s="73">
        <v>1000</v>
      </c>
      <c r="S3" s="62"/>
      <c r="T3" s="82">
        <f>SUM(T6:T371)</f>
        <v>8.82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1</v>
      </c>
      <c r="L288" s="73">
        <f t="shared" si="55"/>
        <v>1084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1.0840000000000001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1</v>
      </c>
      <c r="L289" s="73">
        <f t="shared" si="55"/>
        <v>861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0.86099999999999999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1</v>
      </c>
      <c r="L290" s="73">
        <f t="shared" si="55"/>
        <v>584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0.58399999999999996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23092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23372</v>
      </c>
      <c r="N295" s="73">
        <f>SUM(J$6:J295)</f>
        <v>988831.94041780289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23.091999999999999</v>
      </c>
      <c r="V295" s="71">
        <f t="shared" si="62"/>
        <v>23.372</v>
      </c>
      <c r="W295" s="71">
        <f t="shared" si="63"/>
        <v>988.83194041780291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23092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23372</v>
      </c>
      <c r="N296" s="73">
        <f>SUM(J$6:J296)</f>
        <v>988831.94041780289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23.091999999999999</v>
      </c>
      <c r="V296" s="71">
        <f t="shared" si="62"/>
        <v>23.372</v>
      </c>
      <c r="W296" s="71">
        <f t="shared" si="63"/>
        <v>988.83194041780291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23092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23372</v>
      </c>
      <c r="N297" s="73">
        <f>SUM(J$6:J297)</f>
        <v>988831.94041780289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23.091999999999999</v>
      </c>
      <c r="V297" s="71">
        <f t="shared" si="62"/>
        <v>23.372</v>
      </c>
      <c r="W297" s="71">
        <f t="shared" si="63"/>
        <v>988.83194041780291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23092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23372</v>
      </c>
      <c r="N298" s="73">
        <f>SUM(J$6:J298)</f>
        <v>988831.94041780289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23.091999999999999</v>
      </c>
      <c r="V298" s="71">
        <f t="shared" si="62"/>
        <v>23.372</v>
      </c>
      <c r="W298" s="71">
        <f t="shared" si="63"/>
        <v>988.83194041780291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23092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23372</v>
      </c>
      <c r="N299" s="73">
        <f>SUM(J$6:J299)</f>
        <v>988831.94041780289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23.091999999999999</v>
      </c>
      <c r="V299" s="71">
        <f t="shared" si="62"/>
        <v>23.372</v>
      </c>
      <c r="W299" s="71">
        <f t="shared" si="63"/>
        <v>988.83194041780291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23092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23372</v>
      </c>
      <c r="N300" s="73">
        <f>SUM(J$6:J300)</f>
        <v>988831.94041780289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23.091999999999999</v>
      </c>
      <c r="V300" s="71">
        <f t="shared" si="62"/>
        <v>23.372</v>
      </c>
      <c r="W300" s="71">
        <f t="shared" si="63"/>
        <v>988.83194041780291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23092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23372</v>
      </c>
      <c r="N301" s="73">
        <f>SUM(J$6:J301)</f>
        <v>988831.94041780289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23.091999999999999</v>
      </c>
      <c r="V301" s="71">
        <f t="shared" si="62"/>
        <v>23.372</v>
      </c>
      <c r="W301" s="71">
        <f t="shared" si="63"/>
        <v>988.83194041780291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23092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23372</v>
      </c>
      <c r="N302" s="73">
        <f>SUM(J$6:J302)</f>
        <v>988831.94041780289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23.091999999999999</v>
      </c>
      <c r="V302" s="71">
        <f t="shared" si="62"/>
        <v>23.372</v>
      </c>
      <c r="W302" s="71">
        <f t="shared" si="63"/>
        <v>988.83194041780291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23092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23372</v>
      </c>
      <c r="N303" s="73">
        <f>SUM(J$6:J303)</f>
        <v>988831.94041780289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23.091999999999999</v>
      </c>
      <c r="V303" s="71">
        <f t="shared" si="62"/>
        <v>23.372</v>
      </c>
      <c r="W303" s="71">
        <f t="shared" si="63"/>
        <v>988.83194041780291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23092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23372</v>
      </c>
      <c r="N304" s="73">
        <f>SUM(J$6:J304)</f>
        <v>988831.94041780289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23.091999999999999</v>
      </c>
      <c r="V304" s="71">
        <f t="shared" si="62"/>
        <v>23.372</v>
      </c>
      <c r="W304" s="71">
        <f t="shared" si="63"/>
        <v>988.83194041780291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23092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23372</v>
      </c>
      <c r="N305" s="73">
        <f>SUM(J$6:J305)</f>
        <v>988831.94041780289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23.091999999999999</v>
      </c>
      <c r="V305" s="71">
        <f t="shared" si="62"/>
        <v>23.372</v>
      </c>
      <c r="W305" s="71">
        <f t="shared" si="63"/>
        <v>988.83194041780291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23092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23372</v>
      </c>
      <c r="N306" s="73">
        <f>SUM(J$6:J306)</f>
        <v>988831.94041780289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23.091999999999999</v>
      </c>
      <c r="V306" s="71">
        <f t="shared" si="62"/>
        <v>23.372</v>
      </c>
      <c r="W306" s="71">
        <f t="shared" si="63"/>
        <v>988.83194041780291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23092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23372</v>
      </c>
      <c r="N307" s="73">
        <f>SUM(J$6:J307)</f>
        <v>988831.94041780289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23.091999999999999</v>
      </c>
      <c r="V307" s="71">
        <f t="shared" si="62"/>
        <v>23.372</v>
      </c>
      <c r="W307" s="71">
        <f t="shared" si="63"/>
        <v>988.83194041780291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23092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23372</v>
      </c>
      <c r="N308" s="73">
        <f>SUM(J$6:J308)</f>
        <v>988831.94041780289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23.091999999999999</v>
      </c>
      <c r="V308" s="71">
        <f t="shared" si="62"/>
        <v>23.372</v>
      </c>
      <c r="W308" s="71">
        <f t="shared" si="63"/>
        <v>988.83194041780291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23092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23372</v>
      </c>
      <c r="N309" s="73">
        <f>SUM(J$6:J309)</f>
        <v>988831.94041780289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23.091999999999999</v>
      </c>
      <c r="V309" s="71">
        <f t="shared" si="62"/>
        <v>23.372</v>
      </c>
      <c r="W309" s="71">
        <f t="shared" si="63"/>
        <v>988.83194041780291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23372</v>
      </c>
      <c r="N310" s="73">
        <f>SUM(J$6:J310)</f>
        <v>988831.94041780289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23.372</v>
      </c>
      <c r="W310" s="71">
        <f t="shared" si="63"/>
        <v>988.83194041780291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23372</v>
      </c>
      <c r="N311" s="73">
        <f>SUM(J$6:J311)</f>
        <v>988831.94041780289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23.372</v>
      </c>
      <c r="W311" s="71">
        <f t="shared" si="63"/>
        <v>988.83194041780291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23372</v>
      </c>
      <c r="N312" s="73">
        <f>SUM(J$6:J312)</f>
        <v>988831.94041780289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23.372</v>
      </c>
      <c r="W312" s="71">
        <f t="shared" si="63"/>
        <v>988.83194041780291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23372</v>
      </c>
      <c r="N313" s="73">
        <f>SUM(J$6:J313)</f>
        <v>988831.94041780289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23.372</v>
      </c>
      <c r="W313" s="71">
        <f t="shared" si="63"/>
        <v>988.83194041780291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23372</v>
      </c>
      <c r="N314" s="73">
        <f>SUM(J$6:J314)</f>
        <v>988831.94041780289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23.372</v>
      </c>
      <c r="W314" s="71">
        <f t="shared" si="63"/>
        <v>988.83194041780291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23372</v>
      </c>
      <c r="N315" s="73">
        <f>SUM(J$6:J315)</f>
        <v>988831.94041780289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23.372</v>
      </c>
      <c r="W315" s="71">
        <f t="shared" si="63"/>
        <v>988.83194041780291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23372</v>
      </c>
      <c r="N316" s="73">
        <f>SUM(J$6:J316)</f>
        <v>988831.94041780289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23.372</v>
      </c>
      <c r="W316" s="71">
        <f t="shared" si="63"/>
        <v>988.83194041780291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23372</v>
      </c>
      <c r="N317" s="73">
        <f>SUM(J$6:J317)</f>
        <v>988831.94041780289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23.372</v>
      </c>
      <c r="W317" s="71">
        <f t="shared" si="63"/>
        <v>988.83194041780291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23372</v>
      </c>
      <c r="N318" s="73">
        <f>SUM(J$6:J318)</f>
        <v>988831.94041780289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23.372</v>
      </c>
      <c r="W318" s="71">
        <f t="shared" si="63"/>
        <v>988.83194041780291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23372</v>
      </c>
      <c r="N319" s="73">
        <f>SUM(J$6:J319)</f>
        <v>988831.94041780289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23.372</v>
      </c>
      <c r="W319" s="71">
        <f t="shared" si="63"/>
        <v>988.83194041780291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23372</v>
      </c>
      <c r="N320" s="73">
        <f>SUM(J$6:J320)</f>
        <v>988831.94041780289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23.372</v>
      </c>
      <c r="W320" s="71">
        <f t="shared" si="63"/>
        <v>988.83194041780291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23372</v>
      </c>
      <c r="N321" s="73">
        <f>SUM(J$6:J321)</f>
        <v>988831.94041780289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23.372</v>
      </c>
      <c r="W321" s="71">
        <f t="shared" si="63"/>
        <v>988.83194041780291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23372</v>
      </c>
      <c r="N322" s="73">
        <f>SUM(J$6:J322)</f>
        <v>988831.94041780289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23.372</v>
      </c>
      <c r="W322" s="71">
        <f t="shared" si="63"/>
        <v>988.83194041780291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23372</v>
      </c>
      <c r="N323" s="73">
        <f>SUM(J$6:J323)</f>
        <v>988831.94041780289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23.372</v>
      </c>
      <c r="W323" s="71">
        <f t="shared" si="63"/>
        <v>988.83194041780291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23372</v>
      </c>
      <c r="N324" s="73">
        <f>SUM(J$6:J324)</f>
        <v>988831.94041780289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23.372</v>
      </c>
      <c r="W324" s="71">
        <f t="shared" si="63"/>
        <v>988.83194041780291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23372</v>
      </c>
      <c r="N325" s="73">
        <f>SUM(J$6:J325)</f>
        <v>988831.94041780289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23.372</v>
      </c>
      <c r="W325" s="71">
        <f t="shared" si="63"/>
        <v>988.83194041780291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23372</v>
      </c>
      <c r="N326" s="73">
        <f>SUM(J$6:J326)</f>
        <v>988831.94041780289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23.372</v>
      </c>
      <c r="W326" s="71">
        <f t="shared" ref="W326:W371" si="76">N326/$R$3</f>
        <v>988.83194041780291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23372</v>
      </c>
      <c r="N327" s="73">
        <f>SUM(J$6:J327)</f>
        <v>988831.94041780289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23.372</v>
      </c>
      <c r="W327" s="71">
        <f t="shared" si="76"/>
        <v>988.83194041780291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23372</v>
      </c>
      <c r="N328" s="73">
        <f>SUM(J$6:J328)</f>
        <v>988831.94041780289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23.372</v>
      </c>
      <c r="W328" s="71">
        <f t="shared" si="76"/>
        <v>988.83194041780291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23372</v>
      </c>
      <c r="N329" s="73">
        <f>SUM(J$6:J329)</f>
        <v>988831.94041780289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23.372</v>
      </c>
      <c r="W329" s="71">
        <f t="shared" si="76"/>
        <v>988.83194041780291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23372</v>
      </c>
      <c r="N330" s="73">
        <f>SUM(J$6:J330)</f>
        <v>988831.94041780289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23.372</v>
      </c>
      <c r="W330" s="71">
        <f t="shared" si="76"/>
        <v>988.83194041780291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23372</v>
      </c>
      <c r="N331" s="73">
        <f>SUM(J$6:J331)</f>
        <v>988831.94041780289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23.372</v>
      </c>
      <c r="W331" s="71">
        <f t="shared" si="76"/>
        <v>988.83194041780291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23372</v>
      </c>
      <c r="N332" s="73">
        <f>SUM(J$6:J332)</f>
        <v>988831.94041780289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23.372</v>
      </c>
      <c r="W332" s="71">
        <f t="shared" si="76"/>
        <v>988.83194041780291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23372</v>
      </c>
      <c r="N333" s="73">
        <f>SUM(J$6:J333)</f>
        <v>988831.94041780289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23.372</v>
      </c>
      <c r="W333" s="71">
        <f t="shared" si="76"/>
        <v>988.83194041780291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23372</v>
      </c>
      <c r="N334" s="73">
        <f>SUM(J$6:J334)</f>
        <v>988831.94041780289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23.372</v>
      </c>
      <c r="W334" s="71">
        <f t="shared" si="76"/>
        <v>988.83194041780291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23372</v>
      </c>
      <c r="N335" s="73">
        <f>SUM(J$6:J335)</f>
        <v>988831.94041780289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23.372</v>
      </c>
      <c r="W335" s="71">
        <f t="shared" si="76"/>
        <v>988.83194041780291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23372</v>
      </c>
      <c r="N336" s="73">
        <f>SUM(J$6:J336)</f>
        <v>988831.94041780289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23.372</v>
      </c>
      <c r="W336" s="71">
        <f t="shared" si="76"/>
        <v>988.83194041780291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23372</v>
      </c>
      <c r="N337" s="73">
        <f>SUM(J$6:J337)</f>
        <v>988831.94041780289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23.372</v>
      </c>
      <c r="W337" s="71">
        <f t="shared" si="76"/>
        <v>988.83194041780291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23372</v>
      </c>
      <c r="N338" s="73">
        <f>SUM(J$6:J338)</f>
        <v>988831.94041780289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23.372</v>
      </c>
      <c r="W338" s="71">
        <f t="shared" si="76"/>
        <v>988.83194041780291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23372</v>
      </c>
      <c r="N339" s="73">
        <f>SUM(J$6:J339)</f>
        <v>988831.94041780289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23.372</v>
      </c>
      <c r="W339" s="71">
        <f t="shared" si="76"/>
        <v>988.83194041780291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23372</v>
      </c>
      <c r="N340" s="73">
        <f>SUM(J$6:J340)</f>
        <v>988831.94041780289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23.372</v>
      </c>
      <c r="W340" s="71">
        <f t="shared" si="76"/>
        <v>988.83194041780291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23372</v>
      </c>
      <c r="N341" s="73">
        <f>SUM(J$6:J341)</f>
        <v>988831.94041780289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23.372</v>
      </c>
      <c r="W341" s="71">
        <f t="shared" si="76"/>
        <v>988.83194041780291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23372</v>
      </c>
      <c r="N342" s="73">
        <f>SUM(J$6:J342)</f>
        <v>988831.94041780289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23.372</v>
      </c>
      <c r="W342" s="71">
        <f t="shared" si="76"/>
        <v>988.83194041780291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23372</v>
      </c>
      <c r="N343" s="73">
        <f>SUM(J$6:J343)</f>
        <v>988831.94041780289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23.372</v>
      </c>
      <c r="W343" s="71">
        <f t="shared" si="76"/>
        <v>988.83194041780291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23372</v>
      </c>
      <c r="N344" s="73">
        <f>SUM(J$6:J344)</f>
        <v>988831.94041780289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23.372</v>
      </c>
      <c r="W344" s="71">
        <f t="shared" si="76"/>
        <v>988.83194041780291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23372</v>
      </c>
      <c r="N345" s="73">
        <f>SUM(J$6:J345)</f>
        <v>988831.94041780289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23.372</v>
      </c>
      <c r="W345" s="71">
        <f t="shared" si="76"/>
        <v>988.83194041780291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23372</v>
      </c>
      <c r="N346" s="73">
        <f>SUM(J$6:J346)</f>
        <v>988831.94041780289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23.372</v>
      </c>
      <c r="W346" s="71">
        <f t="shared" si="76"/>
        <v>988.83194041780291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23372</v>
      </c>
      <c r="N347" s="73">
        <f>SUM(J$6:J347)</f>
        <v>988831.94041780289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23.372</v>
      </c>
      <c r="W347" s="71">
        <f t="shared" si="76"/>
        <v>988.83194041780291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23372</v>
      </c>
      <c r="N348" s="73">
        <f>SUM(J$6:J348)</f>
        <v>988831.94041780289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23.372</v>
      </c>
      <c r="W348" s="71">
        <f t="shared" si="76"/>
        <v>988.83194041780291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23372</v>
      </c>
      <c r="N349" s="73">
        <f>SUM(J$6:J349)</f>
        <v>988831.94041780289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23.372</v>
      </c>
      <c r="W349" s="71">
        <f t="shared" si="76"/>
        <v>988.83194041780291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23372</v>
      </c>
      <c r="N350" s="73">
        <f>SUM(J$6:J350)</f>
        <v>988831.94041780289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23.372</v>
      </c>
      <c r="W350" s="71">
        <f t="shared" si="76"/>
        <v>988.83194041780291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23372</v>
      </c>
      <c r="N351" s="73">
        <f>SUM(J$6:J351)</f>
        <v>988831.94041780289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23.372</v>
      </c>
      <c r="W351" s="71">
        <f t="shared" si="76"/>
        <v>988.83194041780291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23372</v>
      </c>
      <c r="N352" s="73">
        <f>SUM(J$6:J352)</f>
        <v>988831.94041780289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23.372</v>
      </c>
      <c r="W352" s="71">
        <f t="shared" si="76"/>
        <v>988.83194041780291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23372</v>
      </c>
      <c r="N353" s="73">
        <f>SUM(J$6:J353)</f>
        <v>988831.94041780289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23.372</v>
      </c>
      <c r="W353" s="71">
        <f t="shared" si="76"/>
        <v>988.83194041780291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23372</v>
      </c>
      <c r="N354" s="73">
        <f>SUM(J$6:J354)</f>
        <v>988831.94041780289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23.372</v>
      </c>
      <c r="W354" s="71">
        <f t="shared" si="76"/>
        <v>988.83194041780291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23372</v>
      </c>
      <c r="N355" s="73">
        <f>SUM(J$6:J355)</f>
        <v>988831.94041780289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23.372</v>
      </c>
      <c r="W355" s="71">
        <f t="shared" si="76"/>
        <v>988.83194041780291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23372</v>
      </c>
      <c r="N356" s="73">
        <f>SUM(J$6:J356)</f>
        <v>988831.94041780289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23.372</v>
      </c>
      <c r="W356" s="71">
        <f t="shared" si="76"/>
        <v>988.83194041780291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23372</v>
      </c>
      <c r="N357" s="73">
        <f>SUM(J$6:J357)</f>
        <v>988831.94041780289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23.372</v>
      </c>
      <c r="W357" s="71">
        <f t="shared" si="76"/>
        <v>988.83194041780291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23372</v>
      </c>
      <c r="N358" s="73">
        <f>SUM(J$6:J358)</f>
        <v>988831.94041780289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23.372</v>
      </c>
      <c r="W358" s="71">
        <f t="shared" si="76"/>
        <v>988.83194041780291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23372</v>
      </c>
      <c r="N359" s="73">
        <f>SUM(J$6:J359)</f>
        <v>988831.94041780289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23.372</v>
      </c>
      <c r="W359" s="71">
        <f t="shared" si="76"/>
        <v>988.83194041780291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23372</v>
      </c>
      <c r="N360" s="73">
        <f>SUM(J$6:J360)</f>
        <v>988831.94041780289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23.372</v>
      </c>
      <c r="W360" s="71">
        <f t="shared" si="76"/>
        <v>988.83194041780291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23372</v>
      </c>
      <c r="N361" s="73">
        <f>SUM(J$6:J361)</f>
        <v>988831.94041780289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23.372</v>
      </c>
      <c r="W361" s="71">
        <f t="shared" si="76"/>
        <v>988.83194041780291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23372</v>
      </c>
      <c r="N362" s="73">
        <f>SUM(J$6:J362)</f>
        <v>988831.94041780289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23.372</v>
      </c>
      <c r="W362" s="71">
        <f t="shared" si="76"/>
        <v>988.83194041780291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23372</v>
      </c>
      <c r="N363" s="73">
        <f>SUM(J$6:J363)</f>
        <v>988831.94041780289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23.372</v>
      </c>
      <c r="W363" s="71">
        <f t="shared" si="76"/>
        <v>988.83194041780291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23372</v>
      </c>
      <c r="N364" s="73">
        <f>SUM(J$6:J364)</f>
        <v>988831.94041780289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23.372</v>
      </c>
      <c r="W364" s="71">
        <f t="shared" si="76"/>
        <v>988.83194041780291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23372</v>
      </c>
      <c r="N365" s="73">
        <f>SUM(J$6:J365)</f>
        <v>988831.94041780289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23.372</v>
      </c>
      <c r="W365" s="71">
        <f t="shared" si="76"/>
        <v>988.83194041780291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23372</v>
      </c>
      <c r="N366" s="73">
        <f>SUM(J$6:J366)</f>
        <v>988831.94041780289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23.372</v>
      </c>
      <c r="W366" s="71">
        <f t="shared" si="76"/>
        <v>988.83194041780291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23372</v>
      </c>
      <c r="N367" s="73">
        <f>SUM(J$6:J367)</f>
        <v>988831.94041780289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23.372</v>
      </c>
      <c r="W367" s="71">
        <f t="shared" si="76"/>
        <v>988.83194041780291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23372</v>
      </c>
      <c r="N368" s="73">
        <f>SUM(J$6:J368)</f>
        <v>988831.94041780289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23.372</v>
      </c>
      <c r="W368" s="71">
        <f t="shared" si="76"/>
        <v>988.83194041780291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23372</v>
      </c>
      <c r="N369" s="73">
        <f>SUM(J$6:J369)</f>
        <v>988831.94041780289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23.372</v>
      </c>
      <c r="W369" s="71">
        <f t="shared" si="76"/>
        <v>988.83194041780291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23372</v>
      </c>
      <c r="N370" s="73">
        <f>SUM(J$6:J370)</f>
        <v>988831.94041780289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23.372</v>
      </c>
      <c r="W370" s="71">
        <f t="shared" si="76"/>
        <v>988.83194041780291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23372</v>
      </c>
      <c r="N371" s="73">
        <f>SUM(J$6:J371)</f>
        <v>988831.94041780289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23.372</v>
      </c>
      <c r="W371" s="71">
        <f t="shared" si="76"/>
        <v>988.83194041780291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35493</v>
      </c>
      <c r="P3" s="73">
        <v>1000000</v>
      </c>
      <c r="Q3" s="73"/>
      <c r="R3" s="73">
        <v>1000</v>
      </c>
      <c r="S3" s="62"/>
      <c r="T3" s="82">
        <f>SUM(T6:T371)</f>
        <v>35.493000000000002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1</v>
      </c>
      <c r="L288" s="73">
        <f t="shared" si="55"/>
        <v>15314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15.314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1</v>
      </c>
      <c r="L289" s="73">
        <f t="shared" si="55"/>
        <v>3596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3.5960000000000001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1</v>
      </c>
      <c r="L290" s="73">
        <f t="shared" si="55"/>
        <v>2361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2.3610000000000002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49572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49444</v>
      </c>
      <c r="N295" s="73">
        <f>SUM(J$6:J295)</f>
        <v>1119866.8700000001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49.572000000000003</v>
      </c>
      <c r="V295" s="71">
        <f t="shared" si="62"/>
        <v>49.444000000000003</v>
      </c>
      <c r="W295" s="71">
        <f t="shared" si="63"/>
        <v>1119.8668700000001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49572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49444</v>
      </c>
      <c r="N296" s="73">
        <f>SUM(J$6:J296)</f>
        <v>1119866.8700000001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49.572000000000003</v>
      </c>
      <c r="V296" s="71">
        <f t="shared" si="62"/>
        <v>49.444000000000003</v>
      </c>
      <c r="W296" s="71">
        <f t="shared" si="63"/>
        <v>1119.8668700000001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49572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49444</v>
      </c>
      <c r="N297" s="73">
        <f>SUM(J$6:J297)</f>
        <v>1119866.8700000001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49.572000000000003</v>
      </c>
      <c r="V297" s="71">
        <f t="shared" si="62"/>
        <v>49.444000000000003</v>
      </c>
      <c r="W297" s="71">
        <f t="shared" si="63"/>
        <v>1119.8668700000001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49572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49444</v>
      </c>
      <c r="N298" s="73">
        <f>SUM(J$6:J298)</f>
        <v>1119866.8700000001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49.572000000000003</v>
      </c>
      <c r="V298" s="71">
        <f t="shared" si="62"/>
        <v>49.444000000000003</v>
      </c>
      <c r="W298" s="71">
        <f t="shared" si="63"/>
        <v>1119.8668700000001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49572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49444</v>
      </c>
      <c r="N299" s="73">
        <f>SUM(J$6:J299)</f>
        <v>1119866.8700000001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49.572000000000003</v>
      </c>
      <c r="V299" s="71">
        <f t="shared" si="62"/>
        <v>49.444000000000003</v>
      </c>
      <c r="W299" s="71">
        <f t="shared" si="63"/>
        <v>1119.8668700000001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49572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49444</v>
      </c>
      <c r="N300" s="73">
        <f>SUM(J$6:J300)</f>
        <v>1119866.8700000001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49.572000000000003</v>
      </c>
      <c r="V300" s="71">
        <f t="shared" si="62"/>
        <v>49.444000000000003</v>
      </c>
      <c r="W300" s="71">
        <f t="shared" si="63"/>
        <v>1119.8668700000001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49572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49444</v>
      </c>
      <c r="N301" s="73">
        <f>SUM(J$6:J301)</f>
        <v>1119866.8700000001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49.572000000000003</v>
      </c>
      <c r="V301" s="71">
        <f t="shared" si="62"/>
        <v>49.444000000000003</v>
      </c>
      <c r="W301" s="71">
        <f t="shared" si="63"/>
        <v>1119.8668700000001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49572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49444</v>
      </c>
      <c r="N302" s="73">
        <f>SUM(J$6:J302)</f>
        <v>1119866.8700000001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49.572000000000003</v>
      </c>
      <c r="V302" s="71">
        <f t="shared" si="62"/>
        <v>49.444000000000003</v>
      </c>
      <c r="W302" s="71">
        <f t="shared" si="63"/>
        <v>1119.8668700000001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49572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49444</v>
      </c>
      <c r="N303" s="73">
        <f>SUM(J$6:J303)</f>
        <v>1119866.8700000001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49.572000000000003</v>
      </c>
      <c r="V303" s="71">
        <f t="shared" si="62"/>
        <v>49.444000000000003</v>
      </c>
      <c r="W303" s="71">
        <f t="shared" si="63"/>
        <v>1119.8668700000001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49572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49444</v>
      </c>
      <c r="N304" s="73">
        <f>SUM(J$6:J304)</f>
        <v>1119866.8700000001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49.572000000000003</v>
      </c>
      <c r="V304" s="71">
        <f t="shared" si="62"/>
        <v>49.444000000000003</v>
      </c>
      <c r="W304" s="71">
        <f t="shared" si="63"/>
        <v>1119.8668700000001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49572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49444</v>
      </c>
      <c r="N305" s="73">
        <f>SUM(J$6:J305)</f>
        <v>1119866.8700000001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49.572000000000003</v>
      </c>
      <c r="V305" s="71">
        <f t="shared" si="62"/>
        <v>49.444000000000003</v>
      </c>
      <c r="W305" s="71">
        <f t="shared" si="63"/>
        <v>1119.8668700000001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49572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49444</v>
      </c>
      <c r="N306" s="73">
        <f>SUM(J$6:J306)</f>
        <v>1119866.8700000001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49.572000000000003</v>
      </c>
      <c r="V306" s="71">
        <f t="shared" si="62"/>
        <v>49.444000000000003</v>
      </c>
      <c r="W306" s="71">
        <f t="shared" si="63"/>
        <v>1119.8668700000001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49572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49444</v>
      </c>
      <c r="N307" s="73">
        <f>SUM(J$6:J307)</f>
        <v>1119866.8700000001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49.572000000000003</v>
      </c>
      <c r="V307" s="71">
        <f t="shared" si="62"/>
        <v>49.444000000000003</v>
      </c>
      <c r="W307" s="71">
        <f t="shared" si="63"/>
        <v>1119.8668700000001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49572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49444</v>
      </c>
      <c r="N308" s="73">
        <f>SUM(J$6:J308)</f>
        <v>1119866.8700000001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49.572000000000003</v>
      </c>
      <c r="V308" s="71">
        <f t="shared" si="62"/>
        <v>49.444000000000003</v>
      </c>
      <c r="W308" s="71">
        <f t="shared" si="63"/>
        <v>1119.8668700000001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49572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49444</v>
      </c>
      <c r="N309" s="73">
        <f>SUM(J$6:J309)</f>
        <v>1119866.8700000001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49.572000000000003</v>
      </c>
      <c r="V309" s="71">
        <f t="shared" si="62"/>
        <v>49.444000000000003</v>
      </c>
      <c r="W309" s="71">
        <f t="shared" si="63"/>
        <v>1119.8668700000001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49444</v>
      </c>
      <c r="N310" s="73">
        <f>SUM(J$6:J310)</f>
        <v>1119866.8700000001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49.444000000000003</v>
      </c>
      <c r="W310" s="71">
        <f t="shared" si="63"/>
        <v>1119.8668700000001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49444</v>
      </c>
      <c r="N311" s="73">
        <f>SUM(J$6:J311)</f>
        <v>1119866.8700000001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49.444000000000003</v>
      </c>
      <c r="W311" s="71">
        <f t="shared" si="63"/>
        <v>1119.8668700000001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49444</v>
      </c>
      <c r="N312" s="73">
        <f>SUM(J$6:J312)</f>
        <v>1119866.8700000001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49.444000000000003</v>
      </c>
      <c r="W312" s="71">
        <f t="shared" si="63"/>
        <v>1119.8668700000001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49444</v>
      </c>
      <c r="N313" s="73">
        <f>SUM(J$6:J313)</f>
        <v>1119866.8700000001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49.444000000000003</v>
      </c>
      <c r="W313" s="71">
        <f t="shared" si="63"/>
        <v>1119.8668700000001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49444</v>
      </c>
      <c r="N314" s="73">
        <f>SUM(J$6:J314)</f>
        <v>1119866.8700000001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49.444000000000003</v>
      </c>
      <c r="W314" s="71">
        <f t="shared" si="63"/>
        <v>1119.8668700000001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49444</v>
      </c>
      <c r="N315" s="73">
        <f>SUM(J$6:J315)</f>
        <v>1119866.8700000001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49.444000000000003</v>
      </c>
      <c r="W315" s="71">
        <f t="shared" si="63"/>
        <v>1119.8668700000001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49444</v>
      </c>
      <c r="N316" s="73">
        <f>SUM(J$6:J316)</f>
        <v>1119866.8700000001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49.444000000000003</v>
      </c>
      <c r="W316" s="71">
        <f t="shared" si="63"/>
        <v>1119.8668700000001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49444</v>
      </c>
      <c r="N317" s="73">
        <f>SUM(J$6:J317)</f>
        <v>1119866.8700000001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49.444000000000003</v>
      </c>
      <c r="W317" s="71">
        <f t="shared" si="63"/>
        <v>1119.8668700000001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49444</v>
      </c>
      <c r="N318" s="73">
        <f>SUM(J$6:J318)</f>
        <v>1119866.8700000001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49.444000000000003</v>
      </c>
      <c r="W318" s="71">
        <f t="shared" si="63"/>
        <v>1119.8668700000001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49444</v>
      </c>
      <c r="N319" s="73">
        <f>SUM(J$6:J319)</f>
        <v>1119866.8700000001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49.444000000000003</v>
      </c>
      <c r="W319" s="71">
        <f t="shared" si="63"/>
        <v>1119.8668700000001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49444</v>
      </c>
      <c r="N320" s="73">
        <f>SUM(J$6:J320)</f>
        <v>1119866.8700000001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49.444000000000003</v>
      </c>
      <c r="W320" s="71">
        <f t="shared" si="63"/>
        <v>1119.8668700000001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49444</v>
      </c>
      <c r="N321" s="73">
        <f>SUM(J$6:J321)</f>
        <v>1119866.8700000001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49.444000000000003</v>
      </c>
      <c r="W321" s="71">
        <f t="shared" si="63"/>
        <v>1119.8668700000001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49444</v>
      </c>
      <c r="N322" s="73">
        <f>SUM(J$6:J322)</f>
        <v>1119866.8700000001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49.444000000000003</v>
      </c>
      <c r="W322" s="71">
        <f t="shared" si="63"/>
        <v>1119.8668700000001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49444</v>
      </c>
      <c r="N323" s="73">
        <f>SUM(J$6:J323)</f>
        <v>1119866.8700000001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49.444000000000003</v>
      </c>
      <c r="W323" s="71">
        <f t="shared" si="63"/>
        <v>1119.8668700000001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49444</v>
      </c>
      <c r="N324" s="73">
        <f>SUM(J$6:J324)</f>
        <v>1119866.8700000001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49.444000000000003</v>
      </c>
      <c r="W324" s="71">
        <f t="shared" si="63"/>
        <v>1119.8668700000001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49444</v>
      </c>
      <c r="N325" s="73">
        <f>SUM(J$6:J325)</f>
        <v>1119866.8700000001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49.444000000000003</v>
      </c>
      <c r="W325" s="71">
        <f t="shared" si="63"/>
        <v>1119.8668700000001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49444</v>
      </c>
      <c r="N326" s="73">
        <f>SUM(J$6:J326)</f>
        <v>1119866.8700000001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49.444000000000003</v>
      </c>
      <c r="W326" s="71">
        <f t="shared" ref="W326:W371" si="76">N326/$R$3</f>
        <v>1119.8668700000001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49444</v>
      </c>
      <c r="N327" s="73">
        <f>SUM(J$6:J327)</f>
        <v>1119866.8700000001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49.444000000000003</v>
      </c>
      <c r="W327" s="71">
        <f t="shared" si="76"/>
        <v>1119.8668700000001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49444</v>
      </c>
      <c r="N328" s="73">
        <f>SUM(J$6:J328)</f>
        <v>1119866.8700000001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49.444000000000003</v>
      </c>
      <c r="W328" s="71">
        <f t="shared" si="76"/>
        <v>1119.8668700000001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49444</v>
      </c>
      <c r="N329" s="73">
        <f>SUM(J$6:J329)</f>
        <v>1119866.8700000001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49.444000000000003</v>
      </c>
      <c r="W329" s="71">
        <f t="shared" si="76"/>
        <v>1119.8668700000001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49444</v>
      </c>
      <c r="N330" s="73">
        <f>SUM(J$6:J330)</f>
        <v>1119866.8700000001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49.444000000000003</v>
      </c>
      <c r="W330" s="71">
        <f t="shared" si="76"/>
        <v>1119.8668700000001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49444</v>
      </c>
      <c r="N331" s="73">
        <f>SUM(J$6:J331)</f>
        <v>1119866.8700000001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49.444000000000003</v>
      </c>
      <c r="W331" s="71">
        <f t="shared" si="76"/>
        <v>1119.8668700000001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49444</v>
      </c>
      <c r="N332" s="73">
        <f>SUM(J$6:J332)</f>
        <v>1119866.8700000001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49.444000000000003</v>
      </c>
      <c r="W332" s="71">
        <f t="shared" si="76"/>
        <v>1119.8668700000001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49444</v>
      </c>
      <c r="N333" s="73">
        <f>SUM(J$6:J333)</f>
        <v>1119866.8700000001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49.444000000000003</v>
      </c>
      <c r="W333" s="71">
        <f t="shared" si="76"/>
        <v>1119.8668700000001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49444</v>
      </c>
      <c r="N334" s="73">
        <f>SUM(J$6:J334)</f>
        <v>1119866.8700000001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49.444000000000003</v>
      </c>
      <c r="W334" s="71">
        <f t="shared" si="76"/>
        <v>1119.8668700000001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49444</v>
      </c>
      <c r="N335" s="73">
        <f>SUM(J$6:J335)</f>
        <v>1119866.8700000001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49.444000000000003</v>
      </c>
      <c r="W335" s="71">
        <f t="shared" si="76"/>
        <v>1119.8668700000001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49444</v>
      </c>
      <c r="N336" s="73">
        <f>SUM(J$6:J336)</f>
        <v>1119866.8700000001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49.444000000000003</v>
      </c>
      <c r="W336" s="71">
        <f t="shared" si="76"/>
        <v>1119.8668700000001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49444</v>
      </c>
      <c r="N337" s="73">
        <f>SUM(J$6:J337)</f>
        <v>1119866.8700000001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49.444000000000003</v>
      </c>
      <c r="W337" s="71">
        <f t="shared" si="76"/>
        <v>1119.8668700000001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49444</v>
      </c>
      <c r="N338" s="73">
        <f>SUM(J$6:J338)</f>
        <v>1119866.8700000001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49.444000000000003</v>
      </c>
      <c r="W338" s="71">
        <f t="shared" si="76"/>
        <v>1119.8668700000001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49444</v>
      </c>
      <c r="N339" s="73">
        <f>SUM(J$6:J339)</f>
        <v>1119866.8700000001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49.444000000000003</v>
      </c>
      <c r="W339" s="71">
        <f t="shared" si="76"/>
        <v>1119.8668700000001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49444</v>
      </c>
      <c r="N340" s="73">
        <f>SUM(J$6:J340)</f>
        <v>1119866.8700000001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49.444000000000003</v>
      </c>
      <c r="W340" s="71">
        <f t="shared" si="76"/>
        <v>1119.8668700000001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49444</v>
      </c>
      <c r="N341" s="73">
        <f>SUM(J$6:J341)</f>
        <v>1119866.8700000001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49.444000000000003</v>
      </c>
      <c r="W341" s="71">
        <f t="shared" si="76"/>
        <v>1119.8668700000001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49444</v>
      </c>
      <c r="N342" s="73">
        <f>SUM(J$6:J342)</f>
        <v>1119866.8700000001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49.444000000000003</v>
      </c>
      <c r="W342" s="71">
        <f t="shared" si="76"/>
        <v>1119.8668700000001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49444</v>
      </c>
      <c r="N343" s="73">
        <f>SUM(J$6:J343)</f>
        <v>1119866.8700000001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49.444000000000003</v>
      </c>
      <c r="W343" s="71">
        <f t="shared" si="76"/>
        <v>1119.8668700000001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49444</v>
      </c>
      <c r="N344" s="73">
        <f>SUM(J$6:J344)</f>
        <v>1119866.8700000001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49.444000000000003</v>
      </c>
      <c r="W344" s="71">
        <f t="shared" si="76"/>
        <v>1119.8668700000001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49444</v>
      </c>
      <c r="N345" s="73">
        <f>SUM(J$6:J345)</f>
        <v>1119866.8700000001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49.444000000000003</v>
      </c>
      <c r="W345" s="71">
        <f t="shared" si="76"/>
        <v>1119.8668700000001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49444</v>
      </c>
      <c r="N346" s="73">
        <f>SUM(J$6:J346)</f>
        <v>1119866.8700000001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49.444000000000003</v>
      </c>
      <c r="W346" s="71">
        <f t="shared" si="76"/>
        <v>1119.8668700000001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49444</v>
      </c>
      <c r="N347" s="73">
        <f>SUM(J$6:J347)</f>
        <v>1119866.8700000001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49.444000000000003</v>
      </c>
      <c r="W347" s="71">
        <f t="shared" si="76"/>
        <v>1119.8668700000001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49444</v>
      </c>
      <c r="N348" s="73">
        <f>SUM(J$6:J348)</f>
        <v>1119866.8700000001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49.444000000000003</v>
      </c>
      <c r="W348" s="71">
        <f t="shared" si="76"/>
        <v>1119.8668700000001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49444</v>
      </c>
      <c r="N349" s="73">
        <f>SUM(J$6:J349)</f>
        <v>1119866.8700000001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49.444000000000003</v>
      </c>
      <c r="W349" s="71">
        <f t="shared" si="76"/>
        <v>1119.8668700000001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49444</v>
      </c>
      <c r="N350" s="73">
        <f>SUM(J$6:J350)</f>
        <v>1119866.8700000001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49.444000000000003</v>
      </c>
      <c r="W350" s="71">
        <f t="shared" si="76"/>
        <v>1119.8668700000001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49444</v>
      </c>
      <c r="N351" s="73">
        <f>SUM(J$6:J351)</f>
        <v>1119866.8700000001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49.444000000000003</v>
      </c>
      <c r="W351" s="71">
        <f t="shared" si="76"/>
        <v>1119.8668700000001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49444</v>
      </c>
      <c r="N352" s="73">
        <f>SUM(J$6:J352)</f>
        <v>1119866.8700000001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49.444000000000003</v>
      </c>
      <c r="W352" s="71">
        <f t="shared" si="76"/>
        <v>1119.8668700000001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49444</v>
      </c>
      <c r="N353" s="73">
        <f>SUM(J$6:J353)</f>
        <v>1119866.8700000001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49.444000000000003</v>
      </c>
      <c r="W353" s="71">
        <f t="shared" si="76"/>
        <v>1119.8668700000001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49444</v>
      </c>
      <c r="N354" s="73">
        <f>SUM(J$6:J354)</f>
        <v>1119866.8700000001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49.444000000000003</v>
      </c>
      <c r="W354" s="71">
        <f t="shared" si="76"/>
        <v>1119.8668700000001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49444</v>
      </c>
      <c r="N355" s="73">
        <f>SUM(J$6:J355)</f>
        <v>1119866.8700000001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49.444000000000003</v>
      </c>
      <c r="W355" s="71">
        <f t="shared" si="76"/>
        <v>1119.8668700000001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49444</v>
      </c>
      <c r="N356" s="73">
        <f>SUM(J$6:J356)</f>
        <v>1119866.8700000001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49.444000000000003</v>
      </c>
      <c r="W356" s="71">
        <f t="shared" si="76"/>
        <v>1119.8668700000001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49444</v>
      </c>
      <c r="N357" s="73">
        <f>SUM(J$6:J357)</f>
        <v>1119866.8700000001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49.444000000000003</v>
      </c>
      <c r="W357" s="71">
        <f t="shared" si="76"/>
        <v>1119.8668700000001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49444</v>
      </c>
      <c r="N358" s="73">
        <f>SUM(J$6:J358)</f>
        <v>1119866.8700000001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49.444000000000003</v>
      </c>
      <c r="W358" s="71">
        <f t="shared" si="76"/>
        <v>1119.8668700000001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49444</v>
      </c>
      <c r="N359" s="73">
        <f>SUM(J$6:J359)</f>
        <v>1119866.8700000001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49.444000000000003</v>
      </c>
      <c r="W359" s="71">
        <f t="shared" si="76"/>
        <v>1119.8668700000001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49444</v>
      </c>
      <c r="N360" s="73">
        <f>SUM(J$6:J360)</f>
        <v>1119866.8700000001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49.444000000000003</v>
      </c>
      <c r="W360" s="71">
        <f t="shared" si="76"/>
        <v>1119.8668700000001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49444</v>
      </c>
      <c r="N361" s="73">
        <f>SUM(J$6:J361)</f>
        <v>1119866.8700000001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49.444000000000003</v>
      </c>
      <c r="W361" s="71">
        <f t="shared" si="76"/>
        <v>1119.8668700000001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49444</v>
      </c>
      <c r="N362" s="73">
        <f>SUM(J$6:J362)</f>
        <v>1119866.8700000001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49.444000000000003</v>
      </c>
      <c r="W362" s="71">
        <f t="shared" si="76"/>
        <v>1119.8668700000001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49444</v>
      </c>
      <c r="N363" s="73">
        <f>SUM(J$6:J363)</f>
        <v>1119866.8700000001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49.444000000000003</v>
      </c>
      <c r="W363" s="71">
        <f t="shared" si="76"/>
        <v>1119.8668700000001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49444</v>
      </c>
      <c r="N364" s="73">
        <f>SUM(J$6:J364)</f>
        <v>1119866.8700000001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49.444000000000003</v>
      </c>
      <c r="W364" s="71">
        <f t="shared" si="76"/>
        <v>1119.8668700000001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49444</v>
      </c>
      <c r="N365" s="73">
        <f>SUM(J$6:J365)</f>
        <v>1119866.8700000001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49.444000000000003</v>
      </c>
      <c r="W365" s="71">
        <f t="shared" si="76"/>
        <v>1119.8668700000001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49444</v>
      </c>
      <c r="N366" s="73">
        <f>SUM(J$6:J366)</f>
        <v>1119866.8700000001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49.444000000000003</v>
      </c>
      <c r="W366" s="71">
        <f t="shared" si="76"/>
        <v>1119.8668700000001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49444</v>
      </c>
      <c r="N367" s="73">
        <f>SUM(J$6:J367)</f>
        <v>1119866.8700000001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49.444000000000003</v>
      </c>
      <c r="W367" s="71">
        <f t="shared" si="76"/>
        <v>1119.8668700000001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49444</v>
      </c>
      <c r="N368" s="73">
        <f>SUM(J$6:J368)</f>
        <v>1119866.8700000001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49.444000000000003</v>
      </c>
      <c r="W368" s="71">
        <f t="shared" si="76"/>
        <v>1119.8668700000001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49444</v>
      </c>
      <c r="N369" s="73">
        <f>SUM(J$6:J369)</f>
        <v>1119866.8700000001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49.444000000000003</v>
      </c>
      <c r="W369" s="71">
        <f t="shared" si="76"/>
        <v>1119.8668700000001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49444</v>
      </c>
      <c r="N370" s="73">
        <f>SUM(J$6:J370)</f>
        <v>1119866.8700000001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49.444000000000003</v>
      </c>
      <c r="W370" s="71">
        <f t="shared" si="76"/>
        <v>1119.8668700000001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49444</v>
      </c>
      <c r="N371" s="73">
        <f>SUM(J$6:J371)</f>
        <v>1119866.8700000001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49.444000000000003</v>
      </c>
      <c r="W371" s="71">
        <f t="shared" si="76"/>
        <v>1119.8668700000001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40737</v>
      </c>
      <c r="P3" s="73">
        <v>1000000</v>
      </c>
      <c r="Q3" s="73"/>
      <c r="R3" s="73">
        <v>1000</v>
      </c>
      <c r="S3" s="62"/>
      <c r="T3" s="82">
        <f>SUM(T6:T371)</f>
        <v>40.737000000000002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1</v>
      </c>
      <c r="L288" s="73">
        <f t="shared" si="55"/>
        <v>-15868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-15.868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1</v>
      </c>
      <c r="L289" s="73">
        <f t="shared" si="55"/>
        <v>-7117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-7.117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1</v>
      </c>
      <c r="L290" s="73">
        <f t="shared" si="55"/>
        <v>54718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54.718000000000004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5798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8113</v>
      </c>
      <c r="N295" s="73">
        <f>SUM(J$6:J295)</f>
        <v>-205641.05000000005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5.798</v>
      </c>
      <c r="V295" s="71">
        <f t="shared" si="62"/>
        <v>8.1129999999999995</v>
      </c>
      <c r="W295" s="71">
        <f t="shared" si="63"/>
        <v>-205.64105000000004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5798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8113</v>
      </c>
      <c r="N296" s="73">
        <f>SUM(J$6:J296)</f>
        <v>-205641.05000000005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5.798</v>
      </c>
      <c r="V296" s="71">
        <f t="shared" si="62"/>
        <v>8.1129999999999995</v>
      </c>
      <c r="W296" s="71">
        <f t="shared" si="63"/>
        <v>-205.64105000000004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5798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8113</v>
      </c>
      <c r="N297" s="73">
        <f>SUM(J$6:J297)</f>
        <v>-205641.05000000005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5.798</v>
      </c>
      <c r="V297" s="71">
        <f t="shared" si="62"/>
        <v>8.1129999999999995</v>
      </c>
      <c r="W297" s="71">
        <f t="shared" si="63"/>
        <v>-205.64105000000004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5798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8113</v>
      </c>
      <c r="N298" s="73">
        <f>SUM(J$6:J298)</f>
        <v>-205641.05000000005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5.798</v>
      </c>
      <c r="V298" s="71">
        <f t="shared" si="62"/>
        <v>8.1129999999999995</v>
      </c>
      <c r="W298" s="71">
        <f t="shared" si="63"/>
        <v>-205.64105000000004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5798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8113</v>
      </c>
      <c r="N299" s="73">
        <f>SUM(J$6:J299)</f>
        <v>-205641.05000000005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5.798</v>
      </c>
      <c r="V299" s="71">
        <f t="shared" si="62"/>
        <v>8.1129999999999995</v>
      </c>
      <c r="W299" s="71">
        <f t="shared" si="63"/>
        <v>-205.64105000000004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5798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8113</v>
      </c>
      <c r="N300" s="73">
        <f>SUM(J$6:J300)</f>
        <v>-205641.05000000005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5.798</v>
      </c>
      <c r="V300" s="71">
        <f t="shared" si="62"/>
        <v>8.1129999999999995</v>
      </c>
      <c r="W300" s="71">
        <f t="shared" si="63"/>
        <v>-205.64105000000004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5798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8113</v>
      </c>
      <c r="N301" s="73">
        <f>SUM(J$6:J301)</f>
        <v>-205641.05000000005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5.798</v>
      </c>
      <c r="V301" s="71">
        <f t="shared" si="62"/>
        <v>8.1129999999999995</v>
      </c>
      <c r="W301" s="71">
        <f t="shared" si="63"/>
        <v>-205.64105000000004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5798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8113</v>
      </c>
      <c r="N302" s="73">
        <f>SUM(J$6:J302)</f>
        <v>-205641.05000000005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5.798</v>
      </c>
      <c r="V302" s="71">
        <f t="shared" si="62"/>
        <v>8.1129999999999995</v>
      </c>
      <c r="W302" s="71">
        <f t="shared" si="63"/>
        <v>-205.64105000000004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5798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8113</v>
      </c>
      <c r="N303" s="73">
        <f>SUM(J$6:J303)</f>
        <v>-205641.05000000005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5.798</v>
      </c>
      <c r="V303" s="71">
        <f t="shared" si="62"/>
        <v>8.1129999999999995</v>
      </c>
      <c r="W303" s="71">
        <f t="shared" si="63"/>
        <v>-205.64105000000004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5798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8113</v>
      </c>
      <c r="N304" s="73">
        <f>SUM(J$6:J304)</f>
        <v>-205641.05000000005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5.798</v>
      </c>
      <c r="V304" s="71">
        <f t="shared" si="62"/>
        <v>8.1129999999999995</v>
      </c>
      <c r="W304" s="71">
        <f t="shared" si="63"/>
        <v>-205.64105000000004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5798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8113</v>
      </c>
      <c r="N305" s="73">
        <f>SUM(J$6:J305)</f>
        <v>-205641.05000000005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5.798</v>
      </c>
      <c r="V305" s="71">
        <f t="shared" si="62"/>
        <v>8.1129999999999995</v>
      </c>
      <c r="W305" s="71">
        <f t="shared" si="63"/>
        <v>-205.64105000000004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5798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8113</v>
      </c>
      <c r="N306" s="73">
        <f>SUM(J$6:J306)</f>
        <v>-205641.05000000005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5.798</v>
      </c>
      <c r="V306" s="71">
        <f t="shared" si="62"/>
        <v>8.1129999999999995</v>
      </c>
      <c r="W306" s="71">
        <f t="shared" si="63"/>
        <v>-205.64105000000004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5798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8113</v>
      </c>
      <c r="N307" s="73">
        <f>SUM(J$6:J307)</f>
        <v>-205641.05000000005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5.798</v>
      </c>
      <c r="V307" s="71">
        <f t="shared" si="62"/>
        <v>8.1129999999999995</v>
      </c>
      <c r="W307" s="71">
        <f t="shared" si="63"/>
        <v>-205.64105000000004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5798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8113</v>
      </c>
      <c r="N308" s="73">
        <f>SUM(J$6:J308)</f>
        <v>-205641.05000000005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5.798</v>
      </c>
      <c r="V308" s="71">
        <f t="shared" si="62"/>
        <v>8.1129999999999995</v>
      </c>
      <c r="W308" s="71">
        <f t="shared" si="63"/>
        <v>-205.64105000000004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5798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8113</v>
      </c>
      <c r="N309" s="73">
        <f>SUM(J$6:J309)</f>
        <v>-205641.05000000005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5.798</v>
      </c>
      <c r="V309" s="71">
        <f t="shared" si="62"/>
        <v>8.1129999999999995</v>
      </c>
      <c r="W309" s="71">
        <f t="shared" si="63"/>
        <v>-205.64105000000004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8113</v>
      </c>
      <c r="N310" s="73">
        <f>SUM(J$6:J310)</f>
        <v>-205641.05000000005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8.1129999999999995</v>
      </c>
      <c r="W310" s="71">
        <f t="shared" si="63"/>
        <v>-205.64105000000004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8113</v>
      </c>
      <c r="N311" s="73">
        <f>SUM(J$6:J311)</f>
        <v>-205641.05000000005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8.1129999999999995</v>
      </c>
      <c r="W311" s="71">
        <f t="shared" si="63"/>
        <v>-205.64105000000004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8113</v>
      </c>
      <c r="N312" s="73">
        <f>SUM(J$6:J312)</f>
        <v>-205641.05000000005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8.1129999999999995</v>
      </c>
      <c r="W312" s="71">
        <f t="shared" si="63"/>
        <v>-205.64105000000004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8113</v>
      </c>
      <c r="N313" s="73">
        <f>SUM(J$6:J313)</f>
        <v>-205641.05000000005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8.1129999999999995</v>
      </c>
      <c r="W313" s="71">
        <f t="shared" si="63"/>
        <v>-205.64105000000004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8113</v>
      </c>
      <c r="N314" s="73">
        <f>SUM(J$6:J314)</f>
        <v>-205641.05000000005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8.1129999999999995</v>
      </c>
      <c r="W314" s="71">
        <f t="shared" si="63"/>
        <v>-205.64105000000004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8113</v>
      </c>
      <c r="N315" s="73">
        <f>SUM(J$6:J315)</f>
        <v>-205641.05000000005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8.1129999999999995</v>
      </c>
      <c r="W315" s="71">
        <f t="shared" si="63"/>
        <v>-205.64105000000004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8113</v>
      </c>
      <c r="N316" s="73">
        <f>SUM(J$6:J316)</f>
        <v>-205641.05000000005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8.1129999999999995</v>
      </c>
      <c r="W316" s="71">
        <f t="shared" si="63"/>
        <v>-205.64105000000004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8113</v>
      </c>
      <c r="N317" s="73">
        <f>SUM(J$6:J317)</f>
        <v>-205641.05000000005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8.1129999999999995</v>
      </c>
      <c r="W317" s="71">
        <f t="shared" si="63"/>
        <v>-205.64105000000004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8113</v>
      </c>
      <c r="N318" s="73">
        <f>SUM(J$6:J318)</f>
        <v>-205641.05000000005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8.1129999999999995</v>
      </c>
      <c r="W318" s="71">
        <f t="shared" si="63"/>
        <v>-205.64105000000004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8113</v>
      </c>
      <c r="N319" s="73">
        <f>SUM(J$6:J319)</f>
        <v>-205641.05000000005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8.1129999999999995</v>
      </c>
      <c r="W319" s="71">
        <f t="shared" si="63"/>
        <v>-205.64105000000004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8113</v>
      </c>
      <c r="N320" s="73">
        <f>SUM(J$6:J320)</f>
        <v>-205641.05000000005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8.1129999999999995</v>
      </c>
      <c r="W320" s="71">
        <f t="shared" si="63"/>
        <v>-205.64105000000004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8113</v>
      </c>
      <c r="N321" s="73">
        <f>SUM(J$6:J321)</f>
        <v>-205641.05000000005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8.1129999999999995</v>
      </c>
      <c r="W321" s="71">
        <f t="shared" si="63"/>
        <v>-205.64105000000004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8113</v>
      </c>
      <c r="N322" s="73">
        <f>SUM(J$6:J322)</f>
        <v>-205641.05000000005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8.1129999999999995</v>
      </c>
      <c r="W322" s="71">
        <f t="shared" si="63"/>
        <v>-205.64105000000004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8113</v>
      </c>
      <c r="N323" s="73">
        <f>SUM(J$6:J323)</f>
        <v>-205641.05000000005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8.1129999999999995</v>
      </c>
      <c r="W323" s="71">
        <f t="shared" si="63"/>
        <v>-205.64105000000004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8113</v>
      </c>
      <c r="N324" s="73">
        <f>SUM(J$6:J324)</f>
        <v>-205641.05000000005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8.1129999999999995</v>
      </c>
      <c r="W324" s="71">
        <f t="shared" si="63"/>
        <v>-205.64105000000004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8113</v>
      </c>
      <c r="N325" s="73">
        <f>SUM(J$6:J325)</f>
        <v>-205641.05000000005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8.1129999999999995</v>
      </c>
      <c r="W325" s="71">
        <f t="shared" si="63"/>
        <v>-205.64105000000004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8113</v>
      </c>
      <c r="N326" s="73">
        <f>SUM(J$6:J326)</f>
        <v>-205641.05000000005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8.1129999999999995</v>
      </c>
      <c r="W326" s="71">
        <f t="shared" ref="W326:W371" si="76">N326/$R$3</f>
        <v>-205.64105000000004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8113</v>
      </c>
      <c r="N327" s="73">
        <f>SUM(J$6:J327)</f>
        <v>-205641.05000000005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8.1129999999999995</v>
      </c>
      <c r="W327" s="71">
        <f t="shared" si="76"/>
        <v>-205.64105000000004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8113</v>
      </c>
      <c r="N328" s="73">
        <f>SUM(J$6:J328)</f>
        <v>-205641.05000000005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8.1129999999999995</v>
      </c>
      <c r="W328" s="71">
        <f t="shared" si="76"/>
        <v>-205.64105000000004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8113</v>
      </c>
      <c r="N329" s="73">
        <f>SUM(J$6:J329)</f>
        <v>-205641.05000000005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8.1129999999999995</v>
      </c>
      <c r="W329" s="71">
        <f t="shared" si="76"/>
        <v>-205.64105000000004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8113</v>
      </c>
      <c r="N330" s="73">
        <f>SUM(J$6:J330)</f>
        <v>-205641.05000000005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8.1129999999999995</v>
      </c>
      <c r="W330" s="71">
        <f t="shared" si="76"/>
        <v>-205.64105000000004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8113</v>
      </c>
      <c r="N331" s="73">
        <f>SUM(J$6:J331)</f>
        <v>-205641.05000000005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8.1129999999999995</v>
      </c>
      <c r="W331" s="71">
        <f t="shared" si="76"/>
        <v>-205.64105000000004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8113</v>
      </c>
      <c r="N332" s="73">
        <f>SUM(J$6:J332)</f>
        <v>-205641.05000000005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8.1129999999999995</v>
      </c>
      <c r="W332" s="71">
        <f t="shared" si="76"/>
        <v>-205.64105000000004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8113</v>
      </c>
      <c r="N333" s="73">
        <f>SUM(J$6:J333)</f>
        <v>-205641.05000000005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8.1129999999999995</v>
      </c>
      <c r="W333" s="71">
        <f t="shared" si="76"/>
        <v>-205.64105000000004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8113</v>
      </c>
      <c r="N334" s="73">
        <f>SUM(J$6:J334)</f>
        <v>-205641.05000000005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8.1129999999999995</v>
      </c>
      <c r="W334" s="71">
        <f t="shared" si="76"/>
        <v>-205.64105000000004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8113</v>
      </c>
      <c r="N335" s="73">
        <f>SUM(J$6:J335)</f>
        <v>-205641.05000000005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8.1129999999999995</v>
      </c>
      <c r="W335" s="71">
        <f t="shared" si="76"/>
        <v>-205.64105000000004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8113</v>
      </c>
      <c r="N336" s="73">
        <f>SUM(J$6:J336)</f>
        <v>-205641.05000000005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8.1129999999999995</v>
      </c>
      <c r="W336" s="71">
        <f t="shared" si="76"/>
        <v>-205.64105000000004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8113</v>
      </c>
      <c r="N337" s="73">
        <f>SUM(J$6:J337)</f>
        <v>-205641.05000000005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8.1129999999999995</v>
      </c>
      <c r="W337" s="71">
        <f t="shared" si="76"/>
        <v>-205.64105000000004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8113</v>
      </c>
      <c r="N338" s="73">
        <f>SUM(J$6:J338)</f>
        <v>-205641.05000000005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8.1129999999999995</v>
      </c>
      <c r="W338" s="71">
        <f t="shared" si="76"/>
        <v>-205.64105000000004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8113</v>
      </c>
      <c r="N339" s="73">
        <f>SUM(J$6:J339)</f>
        <v>-205641.05000000005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8.1129999999999995</v>
      </c>
      <c r="W339" s="71">
        <f t="shared" si="76"/>
        <v>-205.64105000000004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8113</v>
      </c>
      <c r="N340" s="73">
        <f>SUM(J$6:J340)</f>
        <v>-205641.05000000005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8.1129999999999995</v>
      </c>
      <c r="W340" s="71">
        <f t="shared" si="76"/>
        <v>-205.64105000000004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8113</v>
      </c>
      <c r="N341" s="73">
        <f>SUM(J$6:J341)</f>
        <v>-205641.05000000005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8.1129999999999995</v>
      </c>
      <c r="W341" s="71">
        <f t="shared" si="76"/>
        <v>-205.64105000000004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8113</v>
      </c>
      <c r="N342" s="73">
        <f>SUM(J$6:J342)</f>
        <v>-205641.05000000005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8.1129999999999995</v>
      </c>
      <c r="W342" s="71">
        <f t="shared" si="76"/>
        <v>-205.64105000000004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8113</v>
      </c>
      <c r="N343" s="73">
        <f>SUM(J$6:J343)</f>
        <v>-205641.05000000005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8.1129999999999995</v>
      </c>
      <c r="W343" s="71">
        <f t="shared" si="76"/>
        <v>-205.64105000000004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8113</v>
      </c>
      <c r="N344" s="73">
        <f>SUM(J$6:J344)</f>
        <v>-205641.05000000005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8.1129999999999995</v>
      </c>
      <c r="W344" s="71">
        <f t="shared" si="76"/>
        <v>-205.64105000000004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8113</v>
      </c>
      <c r="N345" s="73">
        <f>SUM(J$6:J345)</f>
        <v>-205641.05000000005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8.1129999999999995</v>
      </c>
      <c r="W345" s="71">
        <f t="shared" si="76"/>
        <v>-205.64105000000004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8113</v>
      </c>
      <c r="N346" s="73">
        <f>SUM(J$6:J346)</f>
        <v>-205641.05000000005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8.1129999999999995</v>
      </c>
      <c r="W346" s="71">
        <f t="shared" si="76"/>
        <v>-205.64105000000004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8113</v>
      </c>
      <c r="N347" s="73">
        <f>SUM(J$6:J347)</f>
        <v>-205641.05000000005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8.1129999999999995</v>
      </c>
      <c r="W347" s="71">
        <f t="shared" si="76"/>
        <v>-205.64105000000004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8113</v>
      </c>
      <c r="N348" s="73">
        <f>SUM(J$6:J348)</f>
        <v>-205641.05000000005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8.1129999999999995</v>
      </c>
      <c r="W348" s="71">
        <f t="shared" si="76"/>
        <v>-205.64105000000004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8113</v>
      </c>
      <c r="N349" s="73">
        <f>SUM(J$6:J349)</f>
        <v>-205641.05000000005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8.1129999999999995</v>
      </c>
      <c r="W349" s="71">
        <f t="shared" si="76"/>
        <v>-205.64105000000004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8113</v>
      </c>
      <c r="N350" s="73">
        <f>SUM(J$6:J350)</f>
        <v>-205641.05000000005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8.1129999999999995</v>
      </c>
      <c r="W350" s="71">
        <f t="shared" si="76"/>
        <v>-205.64105000000004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8113</v>
      </c>
      <c r="N351" s="73">
        <f>SUM(J$6:J351)</f>
        <v>-205641.05000000005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8.1129999999999995</v>
      </c>
      <c r="W351" s="71">
        <f t="shared" si="76"/>
        <v>-205.64105000000004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8113</v>
      </c>
      <c r="N352" s="73">
        <f>SUM(J$6:J352)</f>
        <v>-205641.05000000005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8.1129999999999995</v>
      </c>
      <c r="W352" s="71">
        <f t="shared" si="76"/>
        <v>-205.64105000000004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8113</v>
      </c>
      <c r="N353" s="73">
        <f>SUM(J$6:J353)</f>
        <v>-205641.05000000005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8.1129999999999995</v>
      </c>
      <c r="W353" s="71">
        <f t="shared" si="76"/>
        <v>-205.64105000000004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8113</v>
      </c>
      <c r="N354" s="73">
        <f>SUM(J$6:J354)</f>
        <v>-205641.05000000005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8.1129999999999995</v>
      </c>
      <c r="W354" s="71">
        <f t="shared" si="76"/>
        <v>-205.64105000000004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8113</v>
      </c>
      <c r="N355" s="73">
        <f>SUM(J$6:J355)</f>
        <v>-205641.05000000005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8.1129999999999995</v>
      </c>
      <c r="W355" s="71">
        <f t="shared" si="76"/>
        <v>-205.64105000000004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8113</v>
      </c>
      <c r="N356" s="73">
        <f>SUM(J$6:J356)</f>
        <v>-205641.05000000005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8.1129999999999995</v>
      </c>
      <c r="W356" s="71">
        <f t="shared" si="76"/>
        <v>-205.64105000000004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8113</v>
      </c>
      <c r="N357" s="73">
        <f>SUM(J$6:J357)</f>
        <v>-205641.05000000005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8.1129999999999995</v>
      </c>
      <c r="W357" s="71">
        <f t="shared" si="76"/>
        <v>-205.64105000000004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8113</v>
      </c>
      <c r="N358" s="73">
        <f>SUM(J$6:J358)</f>
        <v>-205641.05000000005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8.1129999999999995</v>
      </c>
      <c r="W358" s="71">
        <f t="shared" si="76"/>
        <v>-205.64105000000004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8113</v>
      </c>
      <c r="N359" s="73">
        <f>SUM(J$6:J359)</f>
        <v>-205641.05000000005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8.1129999999999995</v>
      </c>
      <c r="W359" s="71">
        <f t="shared" si="76"/>
        <v>-205.64105000000004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8113</v>
      </c>
      <c r="N360" s="73">
        <f>SUM(J$6:J360)</f>
        <v>-205641.05000000005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8.1129999999999995</v>
      </c>
      <c r="W360" s="71">
        <f t="shared" si="76"/>
        <v>-205.64105000000004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8113</v>
      </c>
      <c r="N361" s="73">
        <f>SUM(J$6:J361)</f>
        <v>-205641.05000000005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8.1129999999999995</v>
      </c>
      <c r="W361" s="71">
        <f t="shared" si="76"/>
        <v>-205.64105000000004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8113</v>
      </c>
      <c r="N362" s="73">
        <f>SUM(J$6:J362)</f>
        <v>-205641.05000000005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8.1129999999999995</v>
      </c>
      <c r="W362" s="71">
        <f t="shared" si="76"/>
        <v>-205.64105000000004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8113</v>
      </c>
      <c r="N363" s="73">
        <f>SUM(J$6:J363)</f>
        <v>-205641.05000000005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8.1129999999999995</v>
      </c>
      <c r="W363" s="71">
        <f t="shared" si="76"/>
        <v>-205.64105000000004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8113</v>
      </c>
      <c r="N364" s="73">
        <f>SUM(J$6:J364)</f>
        <v>-205641.05000000005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8.1129999999999995</v>
      </c>
      <c r="W364" s="71">
        <f t="shared" si="76"/>
        <v>-205.64105000000004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8113</v>
      </c>
      <c r="N365" s="73">
        <f>SUM(J$6:J365)</f>
        <v>-205641.05000000005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8.1129999999999995</v>
      </c>
      <c r="W365" s="71">
        <f t="shared" si="76"/>
        <v>-205.64105000000004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8113</v>
      </c>
      <c r="N366" s="73">
        <f>SUM(J$6:J366)</f>
        <v>-205641.05000000005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8.1129999999999995</v>
      </c>
      <c r="W366" s="71">
        <f t="shared" si="76"/>
        <v>-205.64105000000004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8113</v>
      </c>
      <c r="N367" s="73">
        <f>SUM(J$6:J367)</f>
        <v>-205641.05000000005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8.1129999999999995</v>
      </c>
      <c r="W367" s="71">
        <f t="shared" si="76"/>
        <v>-205.64105000000004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8113</v>
      </c>
      <c r="N368" s="73">
        <f>SUM(J$6:J368)</f>
        <v>-205641.05000000005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8.1129999999999995</v>
      </c>
      <c r="W368" s="71">
        <f t="shared" si="76"/>
        <v>-205.64105000000004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8113</v>
      </c>
      <c r="N369" s="73">
        <f>SUM(J$6:J369)</f>
        <v>-205641.05000000005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8.1129999999999995</v>
      </c>
      <c r="W369" s="71">
        <f t="shared" si="76"/>
        <v>-205.64105000000004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8113</v>
      </c>
      <c r="N370" s="73">
        <f>SUM(J$6:J370)</f>
        <v>-205641.05000000005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8.1129999999999995</v>
      </c>
      <c r="W370" s="71">
        <f t="shared" si="76"/>
        <v>-205.64105000000004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8113</v>
      </c>
      <c r="N371" s="73">
        <f>SUM(J$6:J371)</f>
        <v>-205641.05000000005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8.1129999999999995</v>
      </c>
      <c r="W371" s="71">
        <f t="shared" si="76"/>
        <v>-205.64105000000004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186" workbookViewId="0">
      <selection activeCell="B279" sqref="B279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260" workbookViewId="0">
      <selection activeCell="B272" sqref="B27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-37226.65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-37.226649999999999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-37226.65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-37.226649999999999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-37226.65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-37.226649999999999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-37226.65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-37.226649999999999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-37226.65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-37.226649999999999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-37226.65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-37.226649999999999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-37226.65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-37.226649999999999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-37226.65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-37.226649999999999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-37226.65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-37.226649999999999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-37226.65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-37.226649999999999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-37226.65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-37.226649999999999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-37226.65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-37.226649999999999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-37226.65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-37.226649999999999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-37226.65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-37.226649999999999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-37226.65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-37.226649999999999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-37226.65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-37.226649999999999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-37226.65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-37.226649999999999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-37226.65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-37.226649999999999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-37226.65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-37.226649999999999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-37226.65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-37.226649999999999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-37226.65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-37.226649999999999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-37226.65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-37.226649999999999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-37226.65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-37.226649999999999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-37226.65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-37.226649999999999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-37226.65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-37.226649999999999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-37226.65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-37.226649999999999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-37226.65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-37.226649999999999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-37226.65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-37.226649999999999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-37226.65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-37.226649999999999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-37226.65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-37.226649999999999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-37226.65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-37.226649999999999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-37226.65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-37.226649999999999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-37226.65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-37.226649999999999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-37226.65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-37.226649999999999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-37226.65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-37.226649999999999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-37226.65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-37.226649999999999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-37226.65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-37.226649999999999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-37226.65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-37.226649999999999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-37226.65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-37.226649999999999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-37226.65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-37.226649999999999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-37226.65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-37.226649999999999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-37226.65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-37.226649999999999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-37226.65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-37.226649999999999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-37226.65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-37.226649999999999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-37226.65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-37.226649999999999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-37226.65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-37.226649999999999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-37226.65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-37.226649999999999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-37226.65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-37.226649999999999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-37226.65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-37.226649999999999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-37226.65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-37.226649999999999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-37226.65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-37.226649999999999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-37226.65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-37.226649999999999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-37226.65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-37.226649999999999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-37226.65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-37.226649999999999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-37226.65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-37.226649999999999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-37226.65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-37.226649999999999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-37226.65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-37.226649999999999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-37226.65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-37.226649999999999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-37226.65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-37.226649999999999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-37226.65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-37.226649999999999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-37226.65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-37.226649999999999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-37226.65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-37.226649999999999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-37226.65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-37.226649999999999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-37226.65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-37.226649999999999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-37226.65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-37.226649999999999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-37226.65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-37.226649999999999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-37226.65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-37.226649999999999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-37226.65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-37.226649999999999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-37226.65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-37.226649999999999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-37226.65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-37.226649999999999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-37226.65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-37.226649999999999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-37226.65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-37.226649999999999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-37226.65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-37.226649999999999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-37226.65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-37.226649999999999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-37226.65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-37.226649999999999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-37226.65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-37.226649999999999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37174</v>
      </c>
    </row>
    <row r="3" spans="1:23">
      <c r="G3" s="145"/>
      <c r="K3" s="75">
        <f>Summary!B8</f>
        <v>37180</v>
      </c>
      <c r="L3" s="83">
        <f>SUM(L6:L371)</f>
        <v>51010.910000000033</v>
      </c>
      <c r="P3" s="73">
        <v>1000000</v>
      </c>
      <c r="Q3" s="73"/>
      <c r="R3" s="73">
        <v>1000</v>
      </c>
      <c r="S3" s="62"/>
      <c r="T3" s="82">
        <f>SUM(T6:T371)</f>
        <v>51.010910000000031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1</v>
      </c>
      <c r="L288" s="73">
        <f t="shared" si="55"/>
        <v>7158.3600000001024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7.1583600000001022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1</v>
      </c>
      <c r="L289" s="73">
        <f t="shared" si="55"/>
        <v>7200.8399999999674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7.2008399999999675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1</v>
      </c>
      <c r="L290" s="73">
        <f t="shared" si="55"/>
        <v>7243.5800000000745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7.2435800000000743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-906512.58349698957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-923013.03405680833</v>
      </c>
      <c r="N295" s="73">
        <f>SUM(J$6:J295)</f>
        <v>21748531.248972822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-906.51258349698958</v>
      </c>
      <c r="V295" s="71">
        <f t="shared" si="62"/>
        <v>-923.01303405680835</v>
      </c>
      <c r="W295" s="71">
        <f t="shared" si="63"/>
        <v>21748.53124897282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-906512.58349698957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-923013.03405680833</v>
      </c>
      <c r="N296" s="73">
        <f>SUM(J$6:J296)</f>
        <v>21748531.248972822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-906.51258349698958</v>
      </c>
      <c r="V296" s="71">
        <f t="shared" si="62"/>
        <v>-923.01303405680835</v>
      </c>
      <c r="W296" s="71">
        <f t="shared" si="63"/>
        <v>21748.53124897282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-906512.58349698957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-923013.03405680833</v>
      </c>
      <c r="N297" s="73">
        <f>SUM(J$6:J297)</f>
        <v>21748531.248972822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-906.51258349698958</v>
      </c>
      <c r="V297" s="71">
        <f t="shared" si="62"/>
        <v>-923.01303405680835</v>
      </c>
      <c r="W297" s="71">
        <f t="shared" si="63"/>
        <v>21748.53124897282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-906512.58349698957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-923013.03405680833</v>
      </c>
      <c r="N298" s="73">
        <f>SUM(J$6:J298)</f>
        <v>21748531.248972822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-906.51258349698958</v>
      </c>
      <c r="V298" s="71">
        <f t="shared" si="62"/>
        <v>-923.01303405680835</v>
      </c>
      <c r="W298" s="71">
        <f t="shared" si="63"/>
        <v>21748.53124897282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-906512.58349698957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-923013.03405680833</v>
      </c>
      <c r="N299" s="73">
        <f>SUM(J$6:J299)</f>
        <v>21748531.248972822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-906.51258349698958</v>
      </c>
      <c r="V299" s="71">
        <f t="shared" si="62"/>
        <v>-923.01303405680835</v>
      </c>
      <c r="W299" s="71">
        <f t="shared" si="63"/>
        <v>21748.53124897282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-906512.58349698957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-923013.03405680833</v>
      </c>
      <c r="N300" s="73">
        <f>SUM(J$6:J300)</f>
        <v>21748531.248972822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-906.51258349698958</v>
      </c>
      <c r="V300" s="71">
        <f t="shared" si="62"/>
        <v>-923.01303405680835</v>
      </c>
      <c r="W300" s="71">
        <f t="shared" si="63"/>
        <v>21748.53124897282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-906512.58349698957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-923013.03405680833</v>
      </c>
      <c r="N301" s="73">
        <f>SUM(J$6:J301)</f>
        <v>21748531.248972822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-906.51258349698958</v>
      </c>
      <c r="V301" s="71">
        <f t="shared" si="62"/>
        <v>-923.01303405680835</v>
      </c>
      <c r="W301" s="71">
        <f t="shared" si="63"/>
        <v>21748.53124897282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-906512.58349698957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-923013.03405680833</v>
      </c>
      <c r="N302" s="73">
        <f>SUM(J$6:J302)</f>
        <v>21748531.248972822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-906.51258349698958</v>
      </c>
      <c r="V302" s="71">
        <f t="shared" si="62"/>
        <v>-923.01303405680835</v>
      </c>
      <c r="W302" s="71">
        <f t="shared" si="63"/>
        <v>21748.53124897282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-906512.58349698957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-923013.03405680833</v>
      </c>
      <c r="N303" s="73">
        <f>SUM(J$6:J303)</f>
        <v>21748531.248972822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-906.51258349698958</v>
      </c>
      <c r="V303" s="71">
        <f t="shared" si="62"/>
        <v>-923.01303405680835</v>
      </c>
      <c r="W303" s="71">
        <f t="shared" si="63"/>
        <v>21748.53124897282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-906512.58349698957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-923013.03405680833</v>
      </c>
      <c r="N304" s="73">
        <f>SUM(J$6:J304)</f>
        <v>21748531.248972822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-906.51258349698958</v>
      </c>
      <c r="V304" s="71">
        <f t="shared" si="62"/>
        <v>-923.01303405680835</v>
      </c>
      <c r="W304" s="71">
        <f t="shared" si="63"/>
        <v>21748.53124897282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-906512.58349698957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-923013.03405680833</v>
      </c>
      <c r="N305" s="73">
        <f>SUM(J$6:J305)</f>
        <v>21748531.248972822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-906.51258349698958</v>
      </c>
      <c r="V305" s="71">
        <f t="shared" si="62"/>
        <v>-923.01303405680835</v>
      </c>
      <c r="W305" s="71">
        <f t="shared" si="63"/>
        <v>21748.53124897282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-906512.58349698957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-923013.03405680833</v>
      </c>
      <c r="N306" s="73">
        <f>SUM(J$6:J306)</f>
        <v>21748531.248972822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-906.51258349698958</v>
      </c>
      <c r="V306" s="71">
        <f t="shared" si="62"/>
        <v>-923.01303405680835</v>
      </c>
      <c r="W306" s="71">
        <f t="shared" si="63"/>
        <v>21748.53124897282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-906512.58349698957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-923013.03405680833</v>
      </c>
      <c r="N307" s="73">
        <f>SUM(J$6:J307)</f>
        <v>21748531.248972822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-906.51258349698958</v>
      </c>
      <c r="V307" s="71">
        <f t="shared" si="62"/>
        <v>-923.01303405680835</v>
      </c>
      <c r="W307" s="71">
        <f t="shared" si="63"/>
        <v>21748.53124897282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-906512.58349698957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-923013.03405680833</v>
      </c>
      <c r="N308" s="73">
        <f>SUM(J$6:J308)</f>
        <v>21748531.248972822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-906.51258349698958</v>
      </c>
      <c r="V308" s="71">
        <f t="shared" si="62"/>
        <v>-923.01303405680835</v>
      </c>
      <c r="W308" s="71">
        <f t="shared" si="63"/>
        <v>21748.53124897282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-906512.58349698957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-923013.03405680833</v>
      </c>
      <c r="N309" s="73">
        <f>SUM(J$6:J309)</f>
        <v>21748531.248972822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-906.51258349698958</v>
      </c>
      <c r="V309" s="71">
        <f t="shared" si="62"/>
        <v>-923.01303405680835</v>
      </c>
      <c r="W309" s="71">
        <f t="shared" si="63"/>
        <v>21748.53124897282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-923013.03405680833</v>
      </c>
      <c r="N310" s="73">
        <f>SUM(J$6:J310)</f>
        <v>21748531.248972822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-923.01303405680835</v>
      </c>
      <c r="W310" s="71">
        <f t="shared" si="63"/>
        <v>21748.53124897282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-923013.03405680833</v>
      </c>
      <c r="N311" s="73">
        <f>SUM(J$6:J311)</f>
        <v>21748531.248972822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-923.01303405680835</v>
      </c>
      <c r="W311" s="71">
        <f t="shared" si="63"/>
        <v>21748.53124897282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-923013.03405680833</v>
      </c>
      <c r="N312" s="73">
        <f>SUM(J$6:J312)</f>
        <v>21748531.248972822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-923.01303405680835</v>
      </c>
      <c r="W312" s="71">
        <f t="shared" si="63"/>
        <v>21748.53124897282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-923013.03405680833</v>
      </c>
      <c r="N313" s="73">
        <f>SUM(J$6:J313)</f>
        <v>21748531.248972822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-923.01303405680835</v>
      </c>
      <c r="W313" s="71">
        <f t="shared" si="63"/>
        <v>21748.53124897282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-923013.03405680833</v>
      </c>
      <c r="N314" s="73">
        <f>SUM(J$6:J314)</f>
        <v>21748531.248972822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-923.01303405680835</v>
      </c>
      <c r="W314" s="71">
        <f t="shared" si="63"/>
        <v>21748.53124897282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-923013.03405680833</v>
      </c>
      <c r="N315" s="73">
        <f>SUM(J$6:J315)</f>
        <v>21748531.248972822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-923.01303405680835</v>
      </c>
      <c r="W315" s="71">
        <f t="shared" si="63"/>
        <v>21748.53124897282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-923013.03405680833</v>
      </c>
      <c r="N316" s="73">
        <f>SUM(J$6:J316)</f>
        <v>21748531.248972822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-923.01303405680835</v>
      </c>
      <c r="W316" s="71">
        <f t="shared" si="63"/>
        <v>21748.53124897282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-923013.03405680833</v>
      </c>
      <c r="N317" s="73">
        <f>SUM(J$6:J317)</f>
        <v>21748531.248972822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-923.01303405680835</v>
      </c>
      <c r="W317" s="71">
        <f t="shared" si="63"/>
        <v>21748.53124897282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-923013.03405680833</v>
      </c>
      <c r="N318" s="73">
        <f>SUM(J$6:J318)</f>
        <v>21748531.248972822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-923.01303405680835</v>
      </c>
      <c r="W318" s="71">
        <f t="shared" si="63"/>
        <v>21748.53124897282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-923013.03405680833</v>
      </c>
      <c r="N319" s="73">
        <f>SUM(J$6:J319)</f>
        <v>21748531.248972822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-923.01303405680835</v>
      </c>
      <c r="W319" s="71">
        <f t="shared" si="63"/>
        <v>21748.53124897282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-923013.03405680833</v>
      </c>
      <c r="N320" s="73">
        <f>SUM(J$6:J320)</f>
        <v>21748531.248972822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-923.01303405680835</v>
      </c>
      <c r="W320" s="71">
        <f t="shared" si="63"/>
        <v>21748.53124897282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-923013.03405680833</v>
      </c>
      <c r="N321" s="73">
        <f>SUM(J$6:J321)</f>
        <v>21748531.248972822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-923.01303405680835</v>
      </c>
      <c r="W321" s="71">
        <f t="shared" si="63"/>
        <v>21748.53124897282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-923013.03405680833</v>
      </c>
      <c r="N322" s="73">
        <f>SUM(J$6:J322)</f>
        <v>21748531.248972822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-923.01303405680835</v>
      </c>
      <c r="W322" s="71">
        <f t="shared" si="63"/>
        <v>21748.53124897282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-923013.03405680833</v>
      </c>
      <c r="N323" s="73">
        <f>SUM(J$6:J323)</f>
        <v>21748531.248972822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-923.01303405680835</v>
      </c>
      <c r="W323" s="71">
        <f t="shared" si="63"/>
        <v>21748.53124897282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-923013.03405680833</v>
      </c>
      <c r="N324" s="73">
        <f>SUM(J$6:J324)</f>
        <v>21748531.248972822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-923.01303405680835</v>
      </c>
      <c r="W324" s="71">
        <f t="shared" si="63"/>
        <v>21748.53124897282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-923013.03405680833</v>
      </c>
      <c r="N325" s="73">
        <f>SUM(J$6:J325)</f>
        <v>21748531.248972822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-923.01303405680835</v>
      </c>
      <c r="W325" s="71">
        <f t="shared" si="63"/>
        <v>21748.53124897282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-923013.03405680833</v>
      </c>
      <c r="N326" s="73">
        <f>SUM(J$6:J326)</f>
        <v>21748531.248972822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-923.01303405680835</v>
      </c>
      <c r="W326" s="71">
        <f t="shared" ref="W326:W371" si="76">N326/$R$3</f>
        <v>21748.53124897282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-923013.03405680833</v>
      </c>
      <c r="N327" s="73">
        <f>SUM(J$6:J327)</f>
        <v>21748531.248972822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-923.01303405680835</v>
      </c>
      <c r="W327" s="71">
        <f t="shared" si="76"/>
        <v>21748.53124897282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-923013.03405680833</v>
      </c>
      <c r="N328" s="73">
        <f>SUM(J$6:J328)</f>
        <v>21748531.248972822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-923.01303405680835</v>
      </c>
      <c r="W328" s="71">
        <f t="shared" si="76"/>
        <v>21748.53124897282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-923013.03405680833</v>
      </c>
      <c r="N329" s="73">
        <f>SUM(J$6:J329)</f>
        <v>21748531.248972822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-923.01303405680835</v>
      </c>
      <c r="W329" s="71">
        <f t="shared" si="76"/>
        <v>21748.53124897282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-923013.03405680833</v>
      </c>
      <c r="N330" s="73">
        <f>SUM(J$6:J330)</f>
        <v>21748531.248972822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-923.01303405680835</v>
      </c>
      <c r="W330" s="71">
        <f t="shared" si="76"/>
        <v>21748.53124897282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-923013.03405680833</v>
      </c>
      <c r="N331" s="73">
        <f>SUM(J$6:J331)</f>
        <v>21748531.248972822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-923.01303405680835</v>
      </c>
      <c r="W331" s="71">
        <f t="shared" si="76"/>
        <v>21748.53124897282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-923013.03405680833</v>
      </c>
      <c r="N332" s="73">
        <f>SUM(J$6:J332)</f>
        <v>21748531.248972822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-923.01303405680835</v>
      </c>
      <c r="W332" s="71">
        <f t="shared" si="76"/>
        <v>21748.53124897282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-923013.03405680833</v>
      </c>
      <c r="N333" s="73">
        <f>SUM(J$6:J333)</f>
        <v>21748531.248972822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-923.01303405680835</v>
      </c>
      <c r="W333" s="71">
        <f t="shared" si="76"/>
        <v>21748.53124897282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-923013.03405680833</v>
      </c>
      <c r="N334" s="73">
        <f>SUM(J$6:J334)</f>
        <v>21748531.248972822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-923.01303405680835</v>
      </c>
      <c r="W334" s="71">
        <f t="shared" si="76"/>
        <v>21748.53124897282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-923013.03405680833</v>
      </c>
      <c r="N335" s="73">
        <f>SUM(J$6:J335)</f>
        <v>21748531.248972822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-923.01303405680835</v>
      </c>
      <c r="W335" s="71">
        <f t="shared" si="76"/>
        <v>21748.53124897282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-923013.03405680833</v>
      </c>
      <c r="N336" s="73">
        <f>SUM(J$6:J336)</f>
        <v>21748531.248972822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-923.01303405680835</v>
      </c>
      <c r="W336" s="71">
        <f t="shared" si="76"/>
        <v>21748.53124897282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-923013.03405680833</v>
      </c>
      <c r="N337" s="73">
        <f>SUM(J$6:J337)</f>
        <v>21748531.248972822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-923.01303405680835</v>
      </c>
      <c r="W337" s="71">
        <f t="shared" si="76"/>
        <v>21748.53124897282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-923013.03405680833</v>
      </c>
      <c r="N338" s="73">
        <f>SUM(J$6:J338)</f>
        <v>21748531.248972822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-923.01303405680835</v>
      </c>
      <c r="W338" s="71">
        <f t="shared" si="76"/>
        <v>21748.53124897282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-923013.03405680833</v>
      </c>
      <c r="N339" s="73">
        <f>SUM(J$6:J339)</f>
        <v>21748531.248972822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-923.01303405680835</v>
      </c>
      <c r="W339" s="71">
        <f t="shared" si="76"/>
        <v>21748.53124897282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-923013.03405680833</v>
      </c>
      <c r="N340" s="73">
        <f>SUM(J$6:J340)</f>
        <v>21748531.248972822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-923.01303405680835</v>
      </c>
      <c r="W340" s="71">
        <f t="shared" si="76"/>
        <v>21748.53124897282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-923013.03405680833</v>
      </c>
      <c r="N341" s="73">
        <f>SUM(J$6:J341)</f>
        <v>21748531.248972822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-923.01303405680835</v>
      </c>
      <c r="W341" s="71">
        <f t="shared" si="76"/>
        <v>21748.53124897282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-923013.03405680833</v>
      </c>
      <c r="N342" s="73">
        <f>SUM(J$6:J342)</f>
        <v>21748531.248972822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-923.01303405680835</v>
      </c>
      <c r="W342" s="71">
        <f t="shared" si="76"/>
        <v>21748.53124897282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-923013.03405680833</v>
      </c>
      <c r="N343" s="73">
        <f>SUM(J$6:J343)</f>
        <v>21748531.248972822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-923.01303405680835</v>
      </c>
      <c r="W343" s="71">
        <f t="shared" si="76"/>
        <v>21748.53124897282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-923013.03405680833</v>
      </c>
      <c r="N344" s="73">
        <f>SUM(J$6:J344)</f>
        <v>21748531.248972822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-923.01303405680835</v>
      </c>
      <c r="W344" s="71">
        <f t="shared" si="76"/>
        <v>21748.53124897282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-923013.03405680833</v>
      </c>
      <c r="N345" s="73">
        <f>SUM(J$6:J345)</f>
        <v>21748531.248972822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-923.01303405680835</v>
      </c>
      <c r="W345" s="71">
        <f t="shared" si="76"/>
        <v>21748.53124897282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-923013.03405680833</v>
      </c>
      <c r="N346" s="73">
        <f>SUM(J$6:J346)</f>
        <v>21748531.248972822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-923.01303405680835</v>
      </c>
      <c r="W346" s="71">
        <f t="shared" si="76"/>
        <v>21748.53124897282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-923013.03405680833</v>
      </c>
      <c r="N347" s="73">
        <f>SUM(J$6:J347)</f>
        <v>21748531.248972822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-923.01303405680835</v>
      </c>
      <c r="W347" s="71">
        <f t="shared" si="76"/>
        <v>21748.53124897282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-923013.03405680833</v>
      </c>
      <c r="N348" s="73">
        <f>SUM(J$6:J348)</f>
        <v>21748531.248972822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-923.01303405680835</v>
      </c>
      <c r="W348" s="71">
        <f t="shared" si="76"/>
        <v>21748.53124897282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-923013.03405680833</v>
      </c>
      <c r="N349" s="73">
        <f>SUM(J$6:J349)</f>
        <v>21748531.248972822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-923.01303405680835</v>
      </c>
      <c r="W349" s="71">
        <f t="shared" si="76"/>
        <v>21748.53124897282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-923013.03405680833</v>
      </c>
      <c r="N350" s="73">
        <f>SUM(J$6:J350)</f>
        <v>21748531.248972822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-923.01303405680835</v>
      </c>
      <c r="W350" s="71">
        <f t="shared" si="76"/>
        <v>21748.53124897282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-923013.03405680833</v>
      </c>
      <c r="N351" s="73">
        <f>SUM(J$6:J351)</f>
        <v>21748531.248972822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-923.01303405680835</v>
      </c>
      <c r="W351" s="71">
        <f t="shared" si="76"/>
        <v>21748.53124897282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-923013.03405680833</v>
      </c>
      <c r="N352" s="73">
        <f>SUM(J$6:J352)</f>
        <v>21748531.248972822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-923.01303405680835</v>
      </c>
      <c r="W352" s="71">
        <f t="shared" si="76"/>
        <v>21748.53124897282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-923013.03405680833</v>
      </c>
      <c r="N353" s="73">
        <f>SUM(J$6:J353)</f>
        <v>21748531.248972822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-923.01303405680835</v>
      </c>
      <c r="W353" s="71">
        <f t="shared" si="76"/>
        <v>21748.53124897282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-923013.03405680833</v>
      </c>
      <c r="N354" s="73">
        <f>SUM(J$6:J354)</f>
        <v>21748531.248972822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-923.01303405680835</v>
      </c>
      <c r="W354" s="71">
        <f t="shared" si="76"/>
        <v>21748.53124897282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-923013.03405680833</v>
      </c>
      <c r="N355" s="73">
        <f>SUM(J$6:J355)</f>
        <v>21748531.248972822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-923.01303405680835</v>
      </c>
      <c r="W355" s="71">
        <f t="shared" si="76"/>
        <v>21748.53124897282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-923013.03405680833</v>
      </c>
      <c r="N356" s="73">
        <f>SUM(J$6:J356)</f>
        <v>21748531.248972822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-923.01303405680835</v>
      </c>
      <c r="W356" s="71">
        <f t="shared" si="76"/>
        <v>21748.53124897282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-923013.03405680833</v>
      </c>
      <c r="N357" s="73">
        <f>SUM(J$6:J357)</f>
        <v>21748531.248972822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-923.01303405680835</v>
      </c>
      <c r="W357" s="71">
        <f t="shared" si="76"/>
        <v>21748.53124897282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-923013.03405680833</v>
      </c>
      <c r="N358" s="73">
        <f>SUM(J$6:J358)</f>
        <v>21748531.248972822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-923.01303405680835</v>
      </c>
      <c r="W358" s="71">
        <f t="shared" si="76"/>
        <v>21748.53124897282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-923013.03405680833</v>
      </c>
      <c r="N359" s="73">
        <f>SUM(J$6:J359)</f>
        <v>21748531.248972822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-923.01303405680835</v>
      </c>
      <c r="W359" s="71">
        <f t="shared" si="76"/>
        <v>21748.53124897282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-923013.03405680833</v>
      </c>
      <c r="N360" s="73">
        <f>SUM(J$6:J360)</f>
        <v>21748531.248972822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-923.01303405680835</v>
      </c>
      <c r="W360" s="71">
        <f t="shared" si="76"/>
        <v>21748.53124897282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-923013.03405680833</v>
      </c>
      <c r="N361" s="73">
        <f>SUM(J$6:J361)</f>
        <v>21748531.248972822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-923.01303405680835</v>
      </c>
      <c r="W361" s="71">
        <f t="shared" si="76"/>
        <v>21748.53124897282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-923013.03405680833</v>
      </c>
      <c r="N362" s="73">
        <f>SUM(J$6:J362)</f>
        <v>21748531.248972822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-923.01303405680835</v>
      </c>
      <c r="W362" s="71">
        <f t="shared" si="76"/>
        <v>21748.53124897282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-923013.03405680833</v>
      </c>
      <c r="N363" s="73">
        <f>SUM(J$6:J363)</f>
        <v>21748531.248972822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-923.01303405680835</v>
      </c>
      <c r="W363" s="71">
        <f t="shared" si="76"/>
        <v>21748.53124897282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-923013.03405680833</v>
      </c>
      <c r="N364" s="73">
        <f>SUM(J$6:J364)</f>
        <v>21748531.248972822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-923.01303405680835</v>
      </c>
      <c r="W364" s="71">
        <f t="shared" si="76"/>
        <v>21748.53124897282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-923013.03405680833</v>
      </c>
      <c r="N365" s="73">
        <f>SUM(J$6:J365)</f>
        <v>21748531.248972822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-923.01303405680835</v>
      </c>
      <c r="W365" s="71">
        <f t="shared" si="76"/>
        <v>21748.53124897282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-923013.03405680833</v>
      </c>
      <c r="N366" s="73">
        <f>SUM(J$6:J366)</f>
        <v>21748531.248972822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-923.01303405680835</v>
      </c>
      <c r="W366" s="71">
        <f t="shared" si="76"/>
        <v>21748.53124897282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-923013.03405680833</v>
      </c>
      <c r="N367" s="73">
        <f>SUM(J$6:J367)</f>
        <v>21748531.248972822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-923.01303405680835</v>
      </c>
      <c r="W367" s="71">
        <f t="shared" si="76"/>
        <v>21748.53124897282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-923013.03405680833</v>
      </c>
      <c r="N368" s="73">
        <f>SUM(J$6:J368)</f>
        <v>21748531.248972822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-923.01303405680835</v>
      </c>
      <c r="W368" s="71">
        <f t="shared" si="76"/>
        <v>21748.53124897282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-923013.03405680833</v>
      </c>
      <c r="N369" s="73">
        <f>SUM(J$6:J369)</f>
        <v>21748531.248972822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-923.01303405680835</v>
      </c>
      <c r="W369" s="71">
        <f t="shared" si="76"/>
        <v>21748.53124897282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-923013.03405680833</v>
      </c>
      <c r="N370" s="73">
        <f>SUM(J$6:J370)</f>
        <v>21748531.248972822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-923.01303405680835</v>
      </c>
      <c r="W370" s="71">
        <f t="shared" si="76"/>
        <v>21748.53124897282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-923013.03405680833</v>
      </c>
      <c r="N371" s="73">
        <f>SUM(J$6:J371)</f>
        <v>21748531.248972822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-923.01303405680835</v>
      </c>
      <c r="W371" s="71">
        <f t="shared" si="76"/>
        <v>21748.53124897282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37174</v>
      </c>
    </row>
    <row r="3" spans="1:23">
      <c r="G3" s="145"/>
      <c r="K3" s="75">
        <f>Summary!B8</f>
        <v>37180</v>
      </c>
      <c r="L3" s="83">
        <f>SUM(L6:L371)</f>
        <v>-22.129999999997381</v>
      </c>
      <c r="P3" s="73">
        <v>1000000</v>
      </c>
      <c r="Q3" s="73"/>
      <c r="R3" s="73">
        <v>1000</v>
      </c>
      <c r="S3" s="62"/>
      <c r="T3" s="82">
        <f>SUM(T6:T371)</f>
        <v>-2.2129999999997381E-2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1</v>
      </c>
      <c r="L288" s="73">
        <f t="shared" si="55"/>
        <v>-3.1599999999998545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-3.1599999999998543E-3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1</v>
      </c>
      <c r="L289" s="73">
        <f t="shared" si="55"/>
        <v>-3.1599999999998545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-3.1599999999998543E-3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1</v>
      </c>
      <c r="L290" s="73">
        <f t="shared" si="55"/>
        <v>-3.1499999999978172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-3.1499999999978173E-3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21352.169144585638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10404.824044885638</v>
      </c>
      <c r="N295" s="73">
        <f>SUM(J$6:J295)</f>
        <v>25422.236653754862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21.352169144585638</v>
      </c>
      <c r="V295" s="71">
        <f t="shared" si="62"/>
        <v>10.404824044885638</v>
      </c>
      <c r="W295" s="71">
        <f t="shared" si="63"/>
        <v>25.422236653754862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21352.169144585638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10404.824044885638</v>
      </c>
      <c r="N296" s="73">
        <f>SUM(J$6:J296)</f>
        <v>25422.236653754862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21.352169144585638</v>
      </c>
      <c r="V296" s="71">
        <f t="shared" si="62"/>
        <v>10.404824044885638</v>
      </c>
      <c r="W296" s="71">
        <f t="shared" si="63"/>
        <v>25.422236653754862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21352.169144585638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10404.824044885638</v>
      </c>
      <c r="N297" s="73">
        <f>SUM(J$6:J297)</f>
        <v>25422.236653754862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21.352169144585638</v>
      </c>
      <c r="V297" s="71">
        <f t="shared" si="62"/>
        <v>10.404824044885638</v>
      </c>
      <c r="W297" s="71">
        <f t="shared" si="63"/>
        <v>25.422236653754862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21352.169144585638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10404.824044885638</v>
      </c>
      <c r="N298" s="73">
        <f>SUM(J$6:J298)</f>
        <v>25422.236653754862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21.352169144585638</v>
      </c>
      <c r="V298" s="71">
        <f t="shared" si="62"/>
        <v>10.404824044885638</v>
      </c>
      <c r="W298" s="71">
        <f t="shared" si="63"/>
        <v>25.422236653754862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21352.169144585638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10404.824044885638</v>
      </c>
      <c r="N299" s="73">
        <f>SUM(J$6:J299)</f>
        <v>25422.236653754862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21.352169144585638</v>
      </c>
      <c r="V299" s="71">
        <f t="shared" si="62"/>
        <v>10.404824044885638</v>
      </c>
      <c r="W299" s="71">
        <f t="shared" si="63"/>
        <v>25.422236653754862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21352.169144585638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10404.824044885638</v>
      </c>
      <c r="N300" s="73">
        <f>SUM(J$6:J300)</f>
        <v>25422.236653754862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21.352169144585638</v>
      </c>
      <c r="V300" s="71">
        <f t="shared" si="62"/>
        <v>10.404824044885638</v>
      </c>
      <c r="W300" s="71">
        <f t="shared" si="63"/>
        <v>25.422236653754862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21352.169144585638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10404.824044885638</v>
      </c>
      <c r="N301" s="73">
        <f>SUM(J$6:J301)</f>
        <v>25422.236653754862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21.352169144585638</v>
      </c>
      <c r="V301" s="71">
        <f t="shared" si="62"/>
        <v>10.404824044885638</v>
      </c>
      <c r="W301" s="71">
        <f t="shared" si="63"/>
        <v>25.422236653754862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21352.169144585638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10404.824044885638</v>
      </c>
      <c r="N302" s="73">
        <f>SUM(J$6:J302)</f>
        <v>25422.236653754862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21.352169144585638</v>
      </c>
      <c r="V302" s="71">
        <f t="shared" si="62"/>
        <v>10.404824044885638</v>
      </c>
      <c r="W302" s="71">
        <f t="shared" si="63"/>
        <v>25.422236653754862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21352.169144585638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10404.824044885638</v>
      </c>
      <c r="N303" s="73">
        <f>SUM(J$6:J303)</f>
        <v>25422.236653754862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21.352169144585638</v>
      </c>
      <c r="V303" s="71">
        <f t="shared" si="62"/>
        <v>10.404824044885638</v>
      </c>
      <c r="W303" s="71">
        <f t="shared" si="63"/>
        <v>25.422236653754862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21352.169144585638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10404.824044885638</v>
      </c>
      <c r="N304" s="73">
        <f>SUM(J$6:J304)</f>
        <v>25422.236653754862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21.352169144585638</v>
      </c>
      <c r="V304" s="71">
        <f t="shared" si="62"/>
        <v>10.404824044885638</v>
      </c>
      <c r="W304" s="71">
        <f t="shared" si="63"/>
        <v>25.422236653754862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21352.169144585638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10404.824044885638</v>
      </c>
      <c r="N305" s="73">
        <f>SUM(J$6:J305)</f>
        <v>25422.236653754862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21.352169144585638</v>
      </c>
      <c r="V305" s="71">
        <f t="shared" si="62"/>
        <v>10.404824044885638</v>
      </c>
      <c r="W305" s="71">
        <f t="shared" si="63"/>
        <v>25.422236653754862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21352.169144585638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10404.824044885638</v>
      </c>
      <c r="N306" s="73">
        <f>SUM(J$6:J306)</f>
        <v>25422.236653754862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21.352169144585638</v>
      </c>
      <c r="V306" s="71">
        <f t="shared" si="62"/>
        <v>10.404824044885638</v>
      </c>
      <c r="W306" s="71">
        <f t="shared" si="63"/>
        <v>25.422236653754862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21352.169144585638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10404.824044885638</v>
      </c>
      <c r="N307" s="73">
        <f>SUM(J$6:J307)</f>
        <v>25422.236653754862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21.352169144585638</v>
      </c>
      <c r="V307" s="71">
        <f t="shared" si="62"/>
        <v>10.404824044885638</v>
      </c>
      <c r="W307" s="71">
        <f t="shared" si="63"/>
        <v>25.422236653754862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21352.169144585638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10404.824044885638</v>
      </c>
      <c r="N308" s="73">
        <f>SUM(J$6:J308)</f>
        <v>25422.236653754862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21.352169144585638</v>
      </c>
      <c r="V308" s="71">
        <f t="shared" si="62"/>
        <v>10.404824044885638</v>
      </c>
      <c r="W308" s="71">
        <f t="shared" si="63"/>
        <v>25.422236653754862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21352.169144585638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10404.824044885638</v>
      </c>
      <c r="N309" s="73">
        <f>SUM(J$6:J309)</f>
        <v>25422.236653754862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21.352169144585638</v>
      </c>
      <c r="V309" s="71">
        <f t="shared" si="62"/>
        <v>10.404824044885638</v>
      </c>
      <c r="W309" s="71">
        <f t="shared" si="63"/>
        <v>25.422236653754862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10404.824044885638</v>
      </c>
      <c r="N310" s="73">
        <f>SUM(J$6:J310)</f>
        <v>25422.236653754862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10.404824044885638</v>
      </c>
      <c r="W310" s="71">
        <f t="shared" si="63"/>
        <v>25.422236653754862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10404.824044885638</v>
      </c>
      <c r="N311" s="73">
        <f>SUM(J$6:J311)</f>
        <v>25422.236653754862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10.404824044885638</v>
      </c>
      <c r="W311" s="71">
        <f t="shared" si="63"/>
        <v>25.422236653754862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10404.824044885638</v>
      </c>
      <c r="N312" s="73">
        <f>SUM(J$6:J312)</f>
        <v>25422.236653754862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10.404824044885638</v>
      </c>
      <c r="W312" s="71">
        <f t="shared" si="63"/>
        <v>25.422236653754862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10404.824044885638</v>
      </c>
      <c r="N313" s="73">
        <f>SUM(J$6:J313)</f>
        <v>25422.236653754862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10.404824044885638</v>
      </c>
      <c r="W313" s="71">
        <f t="shared" si="63"/>
        <v>25.422236653754862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10404.824044885638</v>
      </c>
      <c r="N314" s="73">
        <f>SUM(J$6:J314)</f>
        <v>25422.236653754862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10.404824044885638</v>
      </c>
      <c r="W314" s="71">
        <f t="shared" si="63"/>
        <v>25.422236653754862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10404.824044885638</v>
      </c>
      <c r="N315" s="73">
        <f>SUM(J$6:J315)</f>
        <v>25422.236653754862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10.404824044885638</v>
      </c>
      <c r="W315" s="71">
        <f t="shared" si="63"/>
        <v>25.422236653754862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10404.824044885638</v>
      </c>
      <c r="N316" s="73">
        <f>SUM(J$6:J316)</f>
        <v>25422.236653754862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10.404824044885638</v>
      </c>
      <c r="W316" s="71">
        <f t="shared" si="63"/>
        <v>25.422236653754862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10404.824044885638</v>
      </c>
      <c r="N317" s="73">
        <f>SUM(J$6:J317)</f>
        <v>25422.236653754862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10.404824044885638</v>
      </c>
      <c r="W317" s="71">
        <f t="shared" si="63"/>
        <v>25.422236653754862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10404.824044885638</v>
      </c>
      <c r="N318" s="73">
        <f>SUM(J$6:J318)</f>
        <v>25422.236653754862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10.404824044885638</v>
      </c>
      <c r="W318" s="71">
        <f t="shared" si="63"/>
        <v>25.422236653754862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10404.824044885638</v>
      </c>
      <c r="N319" s="73">
        <f>SUM(J$6:J319)</f>
        <v>25422.236653754862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10.404824044885638</v>
      </c>
      <c r="W319" s="71">
        <f t="shared" si="63"/>
        <v>25.422236653754862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10404.824044885638</v>
      </c>
      <c r="N320" s="73">
        <f>SUM(J$6:J320)</f>
        <v>25422.236653754862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10.404824044885638</v>
      </c>
      <c r="W320" s="71">
        <f t="shared" si="63"/>
        <v>25.422236653754862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10404.824044885638</v>
      </c>
      <c r="N321" s="73">
        <f>SUM(J$6:J321)</f>
        <v>25422.236653754862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10.404824044885638</v>
      </c>
      <c r="W321" s="71">
        <f t="shared" si="63"/>
        <v>25.422236653754862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10404.824044885638</v>
      </c>
      <c r="N322" s="73">
        <f>SUM(J$6:J322)</f>
        <v>25422.236653754862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10.404824044885638</v>
      </c>
      <c r="W322" s="71">
        <f t="shared" si="63"/>
        <v>25.422236653754862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10404.824044885638</v>
      </c>
      <c r="N323" s="73">
        <f>SUM(J$6:J323)</f>
        <v>25422.236653754862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10.404824044885638</v>
      </c>
      <c r="W323" s="71">
        <f t="shared" si="63"/>
        <v>25.422236653754862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10404.824044885638</v>
      </c>
      <c r="N324" s="73">
        <f>SUM(J$6:J324)</f>
        <v>25422.236653754862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10.404824044885638</v>
      </c>
      <c r="W324" s="71">
        <f t="shared" si="63"/>
        <v>25.422236653754862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10404.824044885638</v>
      </c>
      <c r="N325" s="73">
        <f>SUM(J$6:J325)</f>
        <v>25422.236653754862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10.404824044885638</v>
      </c>
      <c r="W325" s="71">
        <f t="shared" si="63"/>
        <v>25.422236653754862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10404.824044885638</v>
      </c>
      <c r="N326" s="73">
        <f>SUM(J$6:J326)</f>
        <v>25422.236653754862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10.404824044885638</v>
      </c>
      <c r="W326" s="71">
        <f t="shared" ref="W326:W371" si="76">N326/$R$3</f>
        <v>25.422236653754862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10404.824044885638</v>
      </c>
      <c r="N327" s="73">
        <f>SUM(J$6:J327)</f>
        <v>25422.236653754862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10.404824044885638</v>
      </c>
      <c r="W327" s="71">
        <f t="shared" si="76"/>
        <v>25.422236653754862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10404.824044885638</v>
      </c>
      <c r="N328" s="73">
        <f>SUM(J$6:J328)</f>
        <v>25422.236653754862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10.404824044885638</v>
      </c>
      <c r="W328" s="71">
        <f t="shared" si="76"/>
        <v>25.422236653754862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10404.824044885638</v>
      </c>
      <c r="N329" s="73">
        <f>SUM(J$6:J329)</f>
        <v>25422.236653754862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10.404824044885638</v>
      </c>
      <c r="W329" s="71">
        <f t="shared" si="76"/>
        <v>25.422236653754862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10404.824044885638</v>
      </c>
      <c r="N330" s="73">
        <f>SUM(J$6:J330)</f>
        <v>25422.236653754862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10.404824044885638</v>
      </c>
      <c r="W330" s="71">
        <f t="shared" si="76"/>
        <v>25.422236653754862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10404.824044885638</v>
      </c>
      <c r="N331" s="73">
        <f>SUM(J$6:J331)</f>
        <v>25422.236653754862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10.404824044885638</v>
      </c>
      <c r="W331" s="71">
        <f t="shared" si="76"/>
        <v>25.422236653754862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10404.824044885638</v>
      </c>
      <c r="N332" s="73">
        <f>SUM(J$6:J332)</f>
        <v>25422.236653754862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10.404824044885638</v>
      </c>
      <c r="W332" s="71">
        <f t="shared" si="76"/>
        <v>25.422236653754862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10404.824044885638</v>
      </c>
      <c r="N333" s="73">
        <f>SUM(J$6:J333)</f>
        <v>25422.236653754862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10.404824044885638</v>
      </c>
      <c r="W333" s="71">
        <f t="shared" si="76"/>
        <v>25.422236653754862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10404.824044885638</v>
      </c>
      <c r="N334" s="73">
        <f>SUM(J$6:J334)</f>
        <v>25422.236653754862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10.404824044885638</v>
      </c>
      <c r="W334" s="71">
        <f t="shared" si="76"/>
        <v>25.422236653754862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10404.824044885638</v>
      </c>
      <c r="N335" s="73">
        <f>SUM(J$6:J335)</f>
        <v>25422.236653754862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10.404824044885638</v>
      </c>
      <c r="W335" s="71">
        <f t="shared" si="76"/>
        <v>25.422236653754862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10404.824044885638</v>
      </c>
      <c r="N336" s="73">
        <f>SUM(J$6:J336)</f>
        <v>25422.236653754862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10.404824044885638</v>
      </c>
      <c r="W336" s="71">
        <f t="shared" si="76"/>
        <v>25.422236653754862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10404.824044885638</v>
      </c>
      <c r="N337" s="73">
        <f>SUM(J$6:J337)</f>
        <v>25422.236653754862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10.404824044885638</v>
      </c>
      <c r="W337" s="71">
        <f t="shared" si="76"/>
        <v>25.422236653754862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10404.824044885638</v>
      </c>
      <c r="N338" s="73">
        <f>SUM(J$6:J338)</f>
        <v>25422.236653754862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10.404824044885638</v>
      </c>
      <c r="W338" s="71">
        <f t="shared" si="76"/>
        <v>25.422236653754862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10404.824044885638</v>
      </c>
      <c r="N339" s="73">
        <f>SUM(J$6:J339)</f>
        <v>25422.236653754862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10.404824044885638</v>
      </c>
      <c r="W339" s="71">
        <f t="shared" si="76"/>
        <v>25.422236653754862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10404.824044885638</v>
      </c>
      <c r="N340" s="73">
        <f>SUM(J$6:J340)</f>
        <v>25422.236653754862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10.404824044885638</v>
      </c>
      <c r="W340" s="71">
        <f t="shared" si="76"/>
        <v>25.422236653754862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10404.824044885638</v>
      </c>
      <c r="N341" s="73">
        <f>SUM(J$6:J341)</f>
        <v>25422.236653754862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10.404824044885638</v>
      </c>
      <c r="W341" s="71">
        <f t="shared" si="76"/>
        <v>25.422236653754862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10404.824044885638</v>
      </c>
      <c r="N342" s="73">
        <f>SUM(J$6:J342)</f>
        <v>25422.236653754862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10.404824044885638</v>
      </c>
      <c r="W342" s="71">
        <f t="shared" si="76"/>
        <v>25.422236653754862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10404.824044885638</v>
      </c>
      <c r="N343" s="73">
        <f>SUM(J$6:J343)</f>
        <v>25422.236653754862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10.404824044885638</v>
      </c>
      <c r="W343" s="71">
        <f t="shared" si="76"/>
        <v>25.422236653754862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10404.824044885638</v>
      </c>
      <c r="N344" s="73">
        <f>SUM(J$6:J344)</f>
        <v>25422.236653754862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10.404824044885638</v>
      </c>
      <c r="W344" s="71">
        <f t="shared" si="76"/>
        <v>25.422236653754862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10404.824044885638</v>
      </c>
      <c r="N345" s="73">
        <f>SUM(J$6:J345)</f>
        <v>25422.236653754862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10.404824044885638</v>
      </c>
      <c r="W345" s="71">
        <f t="shared" si="76"/>
        <v>25.422236653754862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10404.824044885638</v>
      </c>
      <c r="N346" s="73">
        <f>SUM(J$6:J346)</f>
        <v>25422.236653754862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10.404824044885638</v>
      </c>
      <c r="W346" s="71">
        <f t="shared" si="76"/>
        <v>25.422236653754862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10404.824044885638</v>
      </c>
      <c r="N347" s="73">
        <f>SUM(J$6:J347)</f>
        <v>25422.236653754862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10.404824044885638</v>
      </c>
      <c r="W347" s="71">
        <f t="shared" si="76"/>
        <v>25.422236653754862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10404.824044885638</v>
      </c>
      <c r="N348" s="73">
        <f>SUM(J$6:J348)</f>
        <v>25422.236653754862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10.404824044885638</v>
      </c>
      <c r="W348" s="71">
        <f t="shared" si="76"/>
        <v>25.422236653754862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10404.824044885638</v>
      </c>
      <c r="N349" s="73">
        <f>SUM(J$6:J349)</f>
        <v>25422.236653754862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10.404824044885638</v>
      </c>
      <c r="W349" s="71">
        <f t="shared" si="76"/>
        <v>25.422236653754862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10404.824044885638</v>
      </c>
      <c r="N350" s="73">
        <f>SUM(J$6:J350)</f>
        <v>25422.236653754862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10.404824044885638</v>
      </c>
      <c r="W350" s="71">
        <f t="shared" si="76"/>
        <v>25.422236653754862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10404.824044885638</v>
      </c>
      <c r="N351" s="73">
        <f>SUM(J$6:J351)</f>
        <v>25422.236653754862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10.404824044885638</v>
      </c>
      <c r="W351" s="71">
        <f t="shared" si="76"/>
        <v>25.422236653754862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10404.824044885638</v>
      </c>
      <c r="N352" s="73">
        <f>SUM(J$6:J352)</f>
        <v>25422.236653754862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10.404824044885638</v>
      </c>
      <c r="W352" s="71">
        <f t="shared" si="76"/>
        <v>25.422236653754862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10404.824044885638</v>
      </c>
      <c r="N353" s="73">
        <f>SUM(J$6:J353)</f>
        <v>25422.236653754862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10.404824044885638</v>
      </c>
      <c r="W353" s="71">
        <f t="shared" si="76"/>
        <v>25.422236653754862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10404.824044885638</v>
      </c>
      <c r="N354" s="73">
        <f>SUM(J$6:J354)</f>
        <v>25422.236653754862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10.404824044885638</v>
      </c>
      <c r="W354" s="71">
        <f t="shared" si="76"/>
        <v>25.422236653754862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10404.824044885638</v>
      </c>
      <c r="N355" s="73">
        <f>SUM(J$6:J355)</f>
        <v>25422.236653754862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10.404824044885638</v>
      </c>
      <c r="W355" s="71">
        <f t="shared" si="76"/>
        <v>25.422236653754862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10404.824044885638</v>
      </c>
      <c r="N356" s="73">
        <f>SUM(J$6:J356)</f>
        <v>25422.236653754862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10.404824044885638</v>
      </c>
      <c r="W356" s="71">
        <f t="shared" si="76"/>
        <v>25.422236653754862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10404.824044885638</v>
      </c>
      <c r="N357" s="73">
        <f>SUM(J$6:J357)</f>
        <v>25422.236653754862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10.404824044885638</v>
      </c>
      <c r="W357" s="71">
        <f t="shared" si="76"/>
        <v>25.422236653754862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10404.824044885638</v>
      </c>
      <c r="N358" s="73">
        <f>SUM(J$6:J358)</f>
        <v>25422.236653754862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10.404824044885638</v>
      </c>
      <c r="W358" s="71">
        <f t="shared" si="76"/>
        <v>25.422236653754862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10404.824044885638</v>
      </c>
      <c r="N359" s="73">
        <f>SUM(J$6:J359)</f>
        <v>25422.236653754862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10.404824044885638</v>
      </c>
      <c r="W359" s="71">
        <f t="shared" si="76"/>
        <v>25.422236653754862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10404.824044885638</v>
      </c>
      <c r="N360" s="73">
        <f>SUM(J$6:J360)</f>
        <v>25422.236653754862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10.404824044885638</v>
      </c>
      <c r="W360" s="71">
        <f t="shared" si="76"/>
        <v>25.422236653754862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10404.824044885638</v>
      </c>
      <c r="N361" s="73">
        <f>SUM(J$6:J361)</f>
        <v>25422.236653754862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10.404824044885638</v>
      </c>
      <c r="W361" s="71">
        <f t="shared" si="76"/>
        <v>25.422236653754862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10404.824044885638</v>
      </c>
      <c r="N362" s="73">
        <f>SUM(J$6:J362)</f>
        <v>25422.236653754862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10.404824044885638</v>
      </c>
      <c r="W362" s="71">
        <f t="shared" si="76"/>
        <v>25.422236653754862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10404.824044885638</v>
      </c>
      <c r="N363" s="73">
        <f>SUM(J$6:J363)</f>
        <v>25422.236653754862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10.404824044885638</v>
      </c>
      <c r="W363" s="71">
        <f t="shared" si="76"/>
        <v>25.422236653754862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10404.824044885638</v>
      </c>
      <c r="N364" s="73">
        <f>SUM(J$6:J364)</f>
        <v>25422.236653754862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10.404824044885638</v>
      </c>
      <c r="W364" s="71">
        <f t="shared" si="76"/>
        <v>25.422236653754862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10404.824044885638</v>
      </c>
      <c r="N365" s="73">
        <f>SUM(J$6:J365)</f>
        <v>25422.236653754862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10.404824044885638</v>
      </c>
      <c r="W365" s="71">
        <f t="shared" si="76"/>
        <v>25.422236653754862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10404.824044885638</v>
      </c>
      <c r="N366" s="73">
        <f>SUM(J$6:J366)</f>
        <v>25422.236653754862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10.404824044885638</v>
      </c>
      <c r="W366" s="71">
        <f t="shared" si="76"/>
        <v>25.422236653754862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10404.824044885638</v>
      </c>
      <c r="N367" s="73">
        <f>SUM(J$6:J367)</f>
        <v>25422.236653754862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10.404824044885638</v>
      </c>
      <c r="W367" s="71">
        <f t="shared" si="76"/>
        <v>25.422236653754862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10404.824044885638</v>
      </c>
      <c r="N368" s="73">
        <f>SUM(J$6:J368)</f>
        <v>25422.236653754862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10.404824044885638</v>
      </c>
      <c r="W368" s="71">
        <f t="shared" si="76"/>
        <v>25.422236653754862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10404.824044885638</v>
      </c>
      <c r="N369" s="73">
        <f>SUM(J$6:J369)</f>
        <v>25422.236653754862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10.404824044885638</v>
      </c>
      <c r="W369" s="71">
        <f t="shared" si="76"/>
        <v>25.422236653754862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10404.824044885638</v>
      </c>
      <c r="N370" s="73">
        <f>SUM(J$6:J370)</f>
        <v>25422.236653754862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10.404824044885638</v>
      </c>
      <c r="W370" s="71">
        <f t="shared" si="76"/>
        <v>25.422236653754862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10404.824044885638</v>
      </c>
      <c r="N371" s="73">
        <f>SUM(J$6:J371)</f>
        <v>25422.236653754862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10.404824044885638</v>
      </c>
      <c r="W371" s="71">
        <f t="shared" si="76"/>
        <v>25.422236653754862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J34" sqref="J3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2001-10-16T15:21:07Z</cp:lastPrinted>
  <dcterms:created xsi:type="dcterms:W3CDTF">2000-04-06T17:58:31Z</dcterms:created>
  <dcterms:modified xsi:type="dcterms:W3CDTF">2023-09-11T10:02:01Z</dcterms:modified>
</cp:coreProperties>
</file>