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1D14A7D-E7EA-4E42-9534-806B30B61139}" xr6:coauthVersionLast="47" xr6:coauthVersionMax="47" xr10:uidLastSave="{00000000-0000-0000-0000-000000000000}"/>
  <bookViews>
    <workbookView xWindow="-120" yWindow="-120" windowWidth="23280" windowHeight="12480"/>
  </bookViews>
  <sheets>
    <sheet name="Recon" sheetId="1" r:id="rId1"/>
    <sheet name="DPR" sheetId="2" r:id="rId2"/>
    <sheet name="negotiated deals" sheetId="3" r:id="rId3"/>
    <sheet name="Sheet3" sheetId="4" r:id="rId4"/>
  </sheets>
  <definedNames>
    <definedName name="_xlnm.Print_Area" localSheetId="1">DPR!$A$1:$J$60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J8" i="2"/>
  <c r="J9" i="2"/>
  <c r="J10" i="2"/>
  <c r="J12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3" i="2"/>
  <c r="J34" i="2"/>
  <c r="J35" i="2"/>
  <c r="J38" i="2"/>
  <c r="J39" i="2"/>
  <c r="J40" i="2"/>
  <c r="J41" i="2"/>
  <c r="J43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B8" i="3"/>
  <c r="B11" i="1"/>
  <c r="C14" i="1"/>
  <c r="C16" i="1"/>
  <c r="C18" i="1"/>
</calcChain>
</file>

<file path=xl/sharedStrings.xml><?xml version="1.0" encoding="utf-8"?>
<sst xmlns="http://schemas.openxmlformats.org/spreadsheetml/2006/main" count="87" uniqueCount="59">
  <si>
    <t>ENRON POWER TRADING &amp; TRANSMISSION</t>
  </si>
  <si>
    <t>DAILY POSITION STATEMENT</t>
  </si>
  <si>
    <t>As of:</t>
  </si>
  <si>
    <t xml:space="preserve"> </t>
  </si>
  <si>
    <t>EAST</t>
  </si>
  <si>
    <t>WEST</t>
  </si>
  <si>
    <t>TOTAL</t>
  </si>
  <si>
    <t>FINAL</t>
  </si>
  <si>
    <t>POWER</t>
  </si>
  <si>
    <t>LTD Through:</t>
  </si>
  <si>
    <t>PV Margins (Mid)</t>
  </si>
  <si>
    <t>Prudent Reserve</t>
  </si>
  <si>
    <t>Liquidated</t>
  </si>
  <si>
    <t>LTD Net Recognized P&amp;L</t>
  </si>
  <si>
    <t>MTD Through:</t>
  </si>
  <si>
    <t>Originated Transactions /Credit Reserve</t>
  </si>
  <si>
    <t>Hedge management</t>
  </si>
  <si>
    <t>New Deals</t>
  </si>
  <si>
    <t>Change in Price</t>
  </si>
  <si>
    <t>Change in Basis Price</t>
  </si>
  <si>
    <t>Change in Gas Price</t>
  </si>
  <si>
    <t>Gamma</t>
  </si>
  <si>
    <t>Vega</t>
  </si>
  <si>
    <t>Theta</t>
  </si>
  <si>
    <t>Drift</t>
  </si>
  <si>
    <t>Change in Interest Rates</t>
  </si>
  <si>
    <t>Broker Fees:</t>
  </si>
  <si>
    <t xml:space="preserve">        Adjustments</t>
  </si>
  <si>
    <t>Total Hedge Management</t>
  </si>
  <si>
    <t>Financial Liquid. True up</t>
  </si>
  <si>
    <t>Reconciliation Book to Actual Liquid.</t>
  </si>
  <si>
    <t>Other</t>
  </si>
  <si>
    <t>MTD Income (Loss)</t>
  </si>
  <si>
    <t>Liquidated **</t>
  </si>
  <si>
    <t>Net Recognized P&amp;L</t>
  </si>
  <si>
    <t>YTD Through:</t>
  </si>
  <si>
    <t>Originated Transactions/Credit Reserve</t>
  </si>
  <si>
    <t>Daily Change in P&amp;L- Explanations</t>
  </si>
  <si>
    <t>Daily Change in Income (Loss)</t>
  </si>
  <si>
    <t>Reconciliation of Form A to DPR</t>
  </si>
  <si>
    <t xml:space="preserve">    East Schedule C</t>
  </si>
  <si>
    <t xml:space="preserve">    West Schedule C</t>
  </si>
  <si>
    <t xml:space="preserve">    East Schedule B (Asian Option)</t>
  </si>
  <si>
    <t xml:space="preserve">    Killed Cross Commodity Deals</t>
  </si>
  <si>
    <t xml:space="preserve">    Transactions with EES, Inc.</t>
  </si>
  <si>
    <t>Reconciling Items:</t>
  </si>
  <si>
    <t>Total Reconciling Items:</t>
  </si>
  <si>
    <t>Total MTM per Form A:</t>
  </si>
  <si>
    <t>Total Reconciled Form A MTM:</t>
  </si>
  <si>
    <t>Total MTM per DPR:</t>
  </si>
  <si>
    <t xml:space="preserve">    Negotiated Third Party Deals</t>
  </si>
  <si>
    <t>As of 11/30/01</t>
  </si>
  <si>
    <t>Counterparty</t>
  </si>
  <si>
    <t>MTM Value</t>
  </si>
  <si>
    <t>Constellation Power</t>
  </si>
  <si>
    <t>The Energy Authority</t>
  </si>
  <si>
    <t>Public Service Co. of Colorado</t>
  </si>
  <si>
    <t>Sempra Energy Trading</t>
  </si>
  <si>
    <t>Total Cash Settled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</si>
</sst>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43" formatCode="_(* #,##0.00_);_(* \(#,##0.00\);_(* &quot;-&quot;??_);_(@_)"/>
    <numFmt numFmtId="165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sz val="10"/>
      <name val="Tahoma"/>
      <family val="2"/>
    </font>
    <font>
      <b/>
      <sz val="11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b/>
      <sz val="20"/>
      <name val="Tahoma"/>
      <family val="2"/>
    </font>
    <font>
      <b/>
      <u/>
      <sz val="10"/>
      <name val="Tahoma"/>
      <family val="2"/>
    </font>
    <font>
      <sz val="10"/>
      <color indexed="17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0" fontId="3" fillId="2" borderId="0" xfId="0" applyFont="1" applyFill="1"/>
    <xf numFmtId="0" fontId="2" fillId="2" borderId="0" xfId="0" applyFont="1" applyFill="1"/>
    <xf numFmtId="15" fontId="3" fillId="0" borderId="0" xfId="0" applyNumberFormat="1" applyFont="1" applyFill="1"/>
    <xf numFmtId="5" fontId="2" fillId="2" borderId="0" xfId="0" applyNumberFormat="1" applyFont="1" applyFill="1"/>
    <xf numFmtId="0" fontId="4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2" borderId="0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7" fillId="2" borderId="0" xfId="0" applyFont="1" applyFill="1" applyProtection="1"/>
    <xf numFmtId="0" fontId="2" fillId="2" borderId="0" xfId="0" applyFont="1" applyFill="1" applyProtection="1"/>
    <xf numFmtId="15" fontId="7" fillId="2" borderId="0" xfId="0" applyNumberFormat="1" applyFont="1" applyFill="1" applyAlignment="1">
      <alignment horizontal="left"/>
    </xf>
    <xf numFmtId="5" fontId="2" fillId="2" borderId="0" xfId="0" applyNumberFormat="1" applyFont="1" applyFill="1" applyBorder="1"/>
    <xf numFmtId="165" fontId="2" fillId="2" borderId="3" xfId="1" applyNumberFormat="1" applyFont="1" applyFill="1" applyBorder="1"/>
    <xf numFmtId="0" fontId="2" fillId="2" borderId="0" xfId="0" quotePrefix="1" applyFont="1" applyFill="1" applyAlignment="1" applyProtection="1">
      <alignment horizontal="left"/>
    </xf>
    <xf numFmtId="0" fontId="7" fillId="2" borderId="0" xfId="0" quotePrefix="1" applyFont="1" applyFill="1" applyAlignment="1">
      <alignment horizontal="left"/>
    </xf>
    <xf numFmtId="5" fontId="2" fillId="2" borderId="3" xfId="0" applyNumberFormat="1" applyFont="1" applyFill="1" applyBorder="1"/>
    <xf numFmtId="0" fontId="2" fillId="2" borderId="0" xfId="0" quotePrefix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4" fillId="2" borderId="0" xfId="0" quotePrefix="1" applyFont="1" applyFill="1" applyAlignment="1">
      <alignment horizontal="left"/>
    </xf>
    <xf numFmtId="165" fontId="2" fillId="2" borderId="0" xfId="1" applyNumberFormat="1" applyFont="1" applyFill="1" applyBorder="1"/>
    <xf numFmtId="0" fontId="4" fillId="2" borderId="0" xfId="0" applyFont="1" applyFill="1"/>
    <xf numFmtId="5" fontId="8" fillId="2" borderId="0" xfId="0" applyNumberFormat="1" applyFont="1" applyFill="1" applyBorder="1"/>
    <xf numFmtId="165" fontId="2" fillId="0" borderId="0" xfId="1" applyNumberFormat="1" applyFont="1"/>
    <xf numFmtId="5" fontId="2" fillId="0" borderId="0" xfId="0" applyNumberFormat="1" applyFont="1"/>
    <xf numFmtId="5" fontId="2" fillId="0" borderId="0" xfId="1" applyNumberFormat="1" applyFont="1"/>
    <xf numFmtId="5" fontId="2" fillId="0" borderId="4" xfId="1" applyNumberFormat="1" applyFont="1" applyBorder="1"/>
    <xf numFmtId="5" fontId="2" fillId="0" borderId="4" xfId="0" applyNumberFormat="1" applyFont="1" applyBorder="1"/>
    <xf numFmtId="0" fontId="4" fillId="0" borderId="0" xfId="0" applyFont="1"/>
    <xf numFmtId="0" fontId="3" fillId="0" borderId="0" xfId="0" applyFont="1"/>
    <xf numFmtId="5" fontId="2" fillId="0" borderId="5" xfId="1" applyNumberFormat="1" applyFont="1" applyBorder="1"/>
    <xf numFmtId="5" fontId="2" fillId="0" borderId="0" xfId="0" applyNumberFormat="1" applyFont="1" applyBorder="1"/>
    <xf numFmtId="0" fontId="4" fillId="0" borderId="4" xfId="0" applyFont="1" applyBorder="1" applyAlignment="1">
      <alignment horizontal="center"/>
    </xf>
    <xf numFmtId="0" fontId="4" fillId="0" borderId="6" xfId="0" applyFont="1" applyBorder="1"/>
    <xf numFmtId="0" fontId="4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Fill="1" applyBorder="1"/>
    <xf numFmtId="5" fontId="2" fillId="0" borderId="0" xfId="1" applyNumberFormat="1" applyFont="1" applyFill="1"/>
    <xf numFmtId="0" fontId="2" fillId="0" borderId="0" xfId="0" applyFont="1" applyFill="1"/>
    <xf numFmtId="5" fontId="2" fillId="0" borderId="7" xfId="0" applyNumberFormat="1" applyFont="1" applyFill="1" applyBorder="1"/>
    <xf numFmtId="5" fontId="2" fillId="0" borderId="0" xfId="0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A21" sqref="A21"/>
    </sheetView>
  </sheetViews>
  <sheetFormatPr defaultRowHeight="12.75" x14ac:dyDescent="0.2"/>
  <cols>
    <col min="1" max="1" width="28.5703125" style="1" customWidth="1"/>
    <col min="2" max="2" width="14.140625" style="1" customWidth="1"/>
    <col min="3" max="3" width="15.5703125" style="1" customWidth="1"/>
    <col min="4" max="4" width="14" style="1" bestFit="1" customWidth="1"/>
    <col min="5" max="16384" width="9.140625" style="1"/>
  </cols>
  <sheetData>
    <row r="1" spans="1:3" ht="14.25" x14ac:dyDescent="0.2">
      <c r="A1" s="30" t="s">
        <v>39</v>
      </c>
    </row>
    <row r="4" spans="1:3" x14ac:dyDescent="0.2">
      <c r="B4" s="24"/>
      <c r="C4" s="33" t="s">
        <v>51</v>
      </c>
    </row>
    <row r="5" spans="1:3" ht="17.25" customHeight="1" x14ac:dyDescent="0.2">
      <c r="A5" s="29" t="s">
        <v>47</v>
      </c>
      <c r="B5" s="25"/>
      <c r="C5" s="26">
        <v>809377276</v>
      </c>
    </row>
    <row r="6" spans="1:3" ht="9" customHeight="1" x14ac:dyDescent="0.2">
      <c r="B6" s="26"/>
      <c r="C6" s="25"/>
    </row>
    <row r="7" spans="1:3" x14ac:dyDescent="0.2">
      <c r="A7" s="29" t="s">
        <v>45</v>
      </c>
      <c r="B7" s="26"/>
      <c r="C7" s="25"/>
    </row>
    <row r="8" spans="1:3" x14ac:dyDescent="0.2">
      <c r="A8" s="1" t="s">
        <v>40</v>
      </c>
      <c r="B8" s="26">
        <v>-91388134</v>
      </c>
      <c r="C8" s="25"/>
    </row>
    <row r="9" spans="1:3" x14ac:dyDescent="0.2">
      <c r="A9" s="1" t="s">
        <v>41</v>
      </c>
      <c r="B9" s="26">
        <v>-325347096</v>
      </c>
      <c r="C9" s="25"/>
    </row>
    <row r="10" spans="1:3" x14ac:dyDescent="0.2">
      <c r="A10" s="1" t="s">
        <v>42</v>
      </c>
      <c r="B10" s="26">
        <v>-732655</v>
      </c>
      <c r="C10" s="25"/>
    </row>
    <row r="11" spans="1:3" x14ac:dyDescent="0.2">
      <c r="A11" s="1" t="s">
        <v>50</v>
      </c>
      <c r="B11" s="26">
        <f>101147669-44316628</f>
        <v>56831041</v>
      </c>
      <c r="C11" s="25"/>
    </row>
    <row r="12" spans="1:3" x14ac:dyDescent="0.2">
      <c r="A12" s="1" t="s">
        <v>43</v>
      </c>
      <c r="B12" s="26">
        <v>-6182178</v>
      </c>
      <c r="C12" s="25"/>
    </row>
    <row r="13" spans="1:3" x14ac:dyDescent="0.2">
      <c r="A13" s="1" t="s">
        <v>44</v>
      </c>
      <c r="B13" s="27">
        <v>176664336</v>
      </c>
      <c r="C13" s="25"/>
    </row>
    <row r="14" spans="1:3" x14ac:dyDescent="0.2">
      <c r="A14" s="29" t="s">
        <v>46</v>
      </c>
      <c r="B14" s="25"/>
      <c r="C14" s="27">
        <f>SUM(B8:B13)</f>
        <v>-190154686</v>
      </c>
    </row>
    <row r="15" spans="1:3" ht="9" customHeight="1" x14ac:dyDescent="0.2">
      <c r="A15" s="1" t="s">
        <v>3</v>
      </c>
      <c r="B15" s="26"/>
      <c r="C15" s="25"/>
    </row>
    <row r="16" spans="1:3" x14ac:dyDescent="0.2">
      <c r="A16" s="29" t="s">
        <v>48</v>
      </c>
      <c r="B16" s="26"/>
      <c r="C16" s="25">
        <f>C14+C5</f>
        <v>619222590</v>
      </c>
    </row>
    <row r="17" spans="1:3" ht="9" customHeight="1" x14ac:dyDescent="0.2">
      <c r="A17" s="29"/>
      <c r="B17" s="26"/>
      <c r="C17" s="25"/>
    </row>
    <row r="18" spans="1:3" x14ac:dyDescent="0.2">
      <c r="A18" s="1" t="s">
        <v>31</v>
      </c>
      <c r="B18" s="26"/>
      <c r="C18" s="28">
        <f>C20-C16</f>
        <v>-125985.46997928619</v>
      </c>
    </row>
    <row r="19" spans="1:3" ht="9" customHeight="1" x14ac:dyDescent="0.2">
      <c r="B19" s="26"/>
      <c r="C19" s="32"/>
    </row>
    <row r="20" spans="1:3" ht="13.5" thickBot="1" x14ac:dyDescent="0.25">
      <c r="A20" s="29" t="s">
        <v>49</v>
      </c>
      <c r="B20" s="25"/>
      <c r="C20" s="31">
        <v>619096604.53002071</v>
      </c>
    </row>
    <row r="21" spans="1:3" ht="13.5" thickTop="1" x14ac:dyDescent="0.2">
      <c r="B21" s="24"/>
    </row>
  </sheetData>
  <phoneticPr fontId="0" type="noConversion"/>
  <pageMargins left="0.75" right="0.75" top="0.73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63"/>
  <sheetViews>
    <sheetView workbookViewId="0">
      <selection activeCell="D23" sqref="D23"/>
    </sheetView>
  </sheetViews>
  <sheetFormatPr defaultRowHeight="12.75" x14ac:dyDescent="0.2"/>
  <cols>
    <col min="1" max="1" width="7.42578125" style="3" customWidth="1"/>
    <col min="2" max="2" width="13.28515625" style="3" customWidth="1"/>
    <col min="3" max="3" width="12.28515625" style="3" customWidth="1"/>
    <col min="4" max="4" width="12.42578125" style="3" customWidth="1"/>
    <col min="5" max="5" width="5.42578125" style="3" customWidth="1"/>
    <col min="6" max="6" width="18" style="3" customWidth="1"/>
    <col min="7" max="7" width="7" style="3" customWidth="1"/>
    <col min="8" max="8" width="18" style="3" customWidth="1"/>
    <col min="9" max="9" width="7" style="3" customWidth="1"/>
    <col min="10" max="10" width="18" style="3" customWidth="1"/>
    <col min="11" max="16384" width="9.140625" style="3"/>
  </cols>
  <sheetData>
    <row r="1" spans="1:10" ht="13.5" customHeight="1" x14ac:dyDescent="0.2">
      <c r="A1" s="2" t="s">
        <v>0</v>
      </c>
    </row>
    <row r="2" spans="1:10" ht="16.5" customHeight="1" x14ac:dyDescent="0.2">
      <c r="A2" s="2" t="s">
        <v>1</v>
      </c>
    </row>
    <row r="3" spans="1:10" ht="15.75" customHeight="1" thickBot="1" x14ac:dyDescent="0.25">
      <c r="A3" s="2" t="s">
        <v>2</v>
      </c>
      <c r="B3" s="4">
        <v>37225</v>
      </c>
      <c r="E3" s="5"/>
      <c r="F3" s="6"/>
      <c r="H3" s="6"/>
      <c r="J3" s="6"/>
    </row>
    <row r="4" spans="1:10" ht="18" customHeight="1" x14ac:dyDescent="0.25">
      <c r="C4" s="3" t="s">
        <v>3</v>
      </c>
      <c r="D4" s="3" t="s">
        <v>3</v>
      </c>
      <c r="E4" s="5"/>
      <c r="F4" s="7" t="s">
        <v>4</v>
      </c>
      <c r="H4" s="7" t="s">
        <v>5</v>
      </c>
      <c r="J4" s="7" t="s">
        <v>6</v>
      </c>
    </row>
    <row r="5" spans="1:10" ht="22.5" customHeight="1" thickBot="1" x14ac:dyDescent="0.4">
      <c r="A5" s="8" t="s">
        <v>7</v>
      </c>
      <c r="E5" s="5"/>
      <c r="F5" s="9" t="s">
        <v>8</v>
      </c>
      <c r="H5" s="9" t="s">
        <v>8</v>
      </c>
      <c r="J5" s="9" t="s">
        <v>8</v>
      </c>
    </row>
    <row r="6" spans="1:10" x14ac:dyDescent="0.2">
      <c r="A6" s="10" t="s">
        <v>9</v>
      </c>
      <c r="B6" s="11"/>
      <c r="D6" s="12">
        <v>37195</v>
      </c>
      <c r="E6" s="5"/>
      <c r="F6" s="13"/>
      <c r="H6" s="13"/>
      <c r="J6" s="13"/>
    </row>
    <row r="7" spans="1:10" x14ac:dyDescent="0.2">
      <c r="A7" s="11"/>
      <c r="B7" s="11" t="s">
        <v>10</v>
      </c>
      <c r="C7" s="11"/>
      <c r="D7" s="12"/>
      <c r="E7" s="5"/>
      <c r="F7" s="14">
        <v>-259359512.48129541</v>
      </c>
      <c r="H7" s="14">
        <v>778986411.88815153</v>
      </c>
      <c r="J7" s="14">
        <f>H7+F7</f>
        <v>519626899.40685612</v>
      </c>
    </row>
    <row r="8" spans="1:10" x14ac:dyDescent="0.2">
      <c r="A8" s="11"/>
      <c r="B8" s="15" t="s">
        <v>11</v>
      </c>
      <c r="C8" s="11"/>
      <c r="D8" s="12"/>
      <c r="E8" s="5"/>
      <c r="F8" s="14">
        <v>0</v>
      </c>
      <c r="H8" s="14">
        <v>0</v>
      </c>
      <c r="J8" s="14">
        <f>H8+F8</f>
        <v>0</v>
      </c>
    </row>
    <row r="9" spans="1:10" x14ac:dyDescent="0.2">
      <c r="A9" s="11"/>
      <c r="B9" s="11" t="s">
        <v>12</v>
      </c>
      <c r="C9" s="11"/>
      <c r="D9" s="12"/>
      <c r="E9" s="5"/>
      <c r="F9" s="14">
        <v>856006741.52413917</v>
      </c>
      <c r="H9" s="14">
        <v>775884262.42673779</v>
      </c>
      <c r="J9" s="14">
        <f>H9+F9</f>
        <v>1631891003.950877</v>
      </c>
    </row>
    <row r="10" spans="1:10" x14ac:dyDescent="0.2">
      <c r="A10" s="11"/>
      <c r="B10" s="11" t="s">
        <v>13</v>
      </c>
      <c r="C10" s="11"/>
      <c r="D10" s="12"/>
      <c r="E10" s="5"/>
      <c r="F10" s="14">
        <v>596647228.24628067</v>
      </c>
      <c r="H10" s="14">
        <v>1554870674.3148894</v>
      </c>
      <c r="J10" s="14">
        <f>H10+F10</f>
        <v>2151517902.5611701</v>
      </c>
    </row>
    <row r="11" spans="1:10" ht="12.75" customHeight="1" x14ac:dyDescent="0.2">
      <c r="A11" s="16" t="s">
        <v>14</v>
      </c>
      <c r="D11" s="12">
        <v>37225</v>
      </c>
      <c r="E11" s="5"/>
      <c r="F11" s="5"/>
      <c r="H11" s="5"/>
      <c r="J11" s="5"/>
    </row>
    <row r="12" spans="1:10" x14ac:dyDescent="0.2">
      <c r="B12" s="3" t="s">
        <v>15</v>
      </c>
      <c r="E12" s="5"/>
      <c r="F12" s="14">
        <v>419820</v>
      </c>
      <c r="H12" s="14">
        <v>0</v>
      </c>
      <c r="J12" s="14">
        <f>H12+F12</f>
        <v>419820</v>
      </c>
    </row>
    <row r="13" spans="1:10" x14ac:dyDescent="0.2">
      <c r="B13" s="3" t="s">
        <v>16</v>
      </c>
      <c r="E13" s="5"/>
      <c r="F13" s="5"/>
      <c r="H13" s="5"/>
      <c r="J13" s="5"/>
    </row>
    <row r="14" spans="1:10" x14ac:dyDescent="0.2">
      <c r="C14" s="3" t="s">
        <v>17</v>
      </c>
      <c r="E14" s="5"/>
      <c r="F14" s="5">
        <v>11226635.822013786</v>
      </c>
      <c r="H14" s="5">
        <v>3478891.1470864536</v>
      </c>
      <c r="J14" s="5">
        <f t="shared" ref="J14:J30" si="0">H14+F14</f>
        <v>14705526.969100241</v>
      </c>
    </row>
    <row r="15" spans="1:10" x14ac:dyDescent="0.2">
      <c r="C15" s="3" t="s">
        <v>18</v>
      </c>
      <c r="E15" s="5"/>
      <c r="F15" s="5">
        <v>-1709062.627489591</v>
      </c>
      <c r="H15" s="5">
        <v>59156473.214483231</v>
      </c>
      <c r="J15" s="5">
        <f t="shared" si="0"/>
        <v>57447410.586993642</v>
      </c>
    </row>
    <row r="16" spans="1:10" x14ac:dyDescent="0.2">
      <c r="C16" s="3" t="s">
        <v>19</v>
      </c>
      <c r="E16" s="5"/>
      <c r="F16" s="5">
        <v>12063905.181579266</v>
      </c>
      <c r="H16" s="5">
        <v>0</v>
      </c>
      <c r="J16" s="5">
        <f t="shared" si="0"/>
        <v>12063905.181579266</v>
      </c>
    </row>
    <row r="17" spans="1:10" x14ac:dyDescent="0.2">
      <c r="C17" s="3" t="s">
        <v>20</v>
      </c>
      <c r="E17" s="5"/>
      <c r="F17" s="5">
        <v>101606.47228338965</v>
      </c>
      <c r="H17" s="5">
        <v>0</v>
      </c>
      <c r="J17" s="5">
        <f t="shared" si="0"/>
        <v>101606.47228338965</v>
      </c>
    </row>
    <row r="18" spans="1:10" x14ac:dyDescent="0.2">
      <c r="C18" s="3" t="s">
        <v>21</v>
      </c>
      <c r="E18" s="5"/>
      <c r="F18" s="5">
        <v>1341375.873107532</v>
      </c>
      <c r="H18" s="5">
        <v>-496073.7121706598</v>
      </c>
      <c r="J18" s="5">
        <f t="shared" si="0"/>
        <v>845302.16093687224</v>
      </c>
    </row>
    <row r="19" spans="1:10" x14ac:dyDescent="0.2">
      <c r="C19" s="3" t="s">
        <v>22</v>
      </c>
      <c r="E19" s="5"/>
      <c r="F19" s="5">
        <v>-248004.84462052563</v>
      </c>
      <c r="H19" s="5">
        <v>-23363.394430875764</v>
      </c>
      <c r="J19" s="5">
        <f t="shared" si="0"/>
        <v>-271368.23905140138</v>
      </c>
    </row>
    <row r="20" spans="1:10" x14ac:dyDescent="0.2">
      <c r="C20" s="3" t="s">
        <v>23</v>
      </c>
      <c r="E20" s="5"/>
      <c r="F20" s="5">
        <v>-439503.74880723353</v>
      </c>
      <c r="H20" s="5">
        <v>214351.18576904701</v>
      </c>
      <c r="J20" s="5">
        <f t="shared" si="0"/>
        <v>-225152.56303818652</v>
      </c>
    </row>
    <row r="21" spans="1:10" x14ac:dyDescent="0.2">
      <c r="C21" s="3" t="s">
        <v>24</v>
      </c>
      <c r="E21" s="5"/>
      <c r="F21" s="5">
        <v>0</v>
      </c>
      <c r="H21" s="5">
        <v>0</v>
      </c>
      <c r="J21" s="5">
        <f t="shared" si="0"/>
        <v>0</v>
      </c>
    </row>
    <row r="22" spans="1:10" x14ac:dyDescent="0.2">
      <c r="C22" s="3" t="s">
        <v>25</v>
      </c>
      <c r="E22" s="5"/>
      <c r="F22" s="5">
        <v>0</v>
      </c>
      <c r="H22" s="5">
        <v>0</v>
      </c>
      <c r="J22" s="5">
        <f t="shared" si="0"/>
        <v>0</v>
      </c>
    </row>
    <row r="23" spans="1:10" x14ac:dyDescent="0.2">
      <c r="B23" s="1"/>
      <c r="C23" s="3" t="s">
        <v>26</v>
      </c>
      <c r="E23" s="5"/>
      <c r="F23" s="5">
        <v>-144985.79999999999</v>
      </c>
      <c r="H23" s="5">
        <v>-196671.54250000001</v>
      </c>
      <c r="J23" s="5">
        <f t="shared" si="0"/>
        <v>-341657.34250000003</v>
      </c>
    </row>
    <row r="24" spans="1:10" x14ac:dyDescent="0.2">
      <c r="B24" s="3" t="s">
        <v>27</v>
      </c>
      <c r="E24" s="5"/>
      <c r="F24" s="5">
        <v>-4717930.38</v>
      </c>
      <c r="H24" s="5">
        <v>178495.59</v>
      </c>
      <c r="J24" s="5">
        <f t="shared" si="0"/>
        <v>-4539434.79</v>
      </c>
    </row>
    <row r="25" spans="1:10" x14ac:dyDescent="0.2">
      <c r="B25" s="3" t="s">
        <v>28</v>
      </c>
      <c r="E25" s="5"/>
      <c r="F25" s="17">
        <v>17474035.948066626</v>
      </c>
      <c r="H25" s="17">
        <v>62312102.488237202</v>
      </c>
      <c r="J25" s="17">
        <f t="shared" si="0"/>
        <v>79786138.436303824</v>
      </c>
    </row>
    <row r="26" spans="1:10" hidden="1" x14ac:dyDescent="0.2">
      <c r="B26" s="18"/>
      <c r="E26" s="5"/>
      <c r="F26" s="17"/>
      <c r="H26" s="17">
        <v>-4208.8940494663693</v>
      </c>
      <c r="J26" s="17">
        <f t="shared" si="0"/>
        <v>-4208.8940494663693</v>
      </c>
    </row>
    <row r="27" spans="1:10" x14ac:dyDescent="0.2">
      <c r="B27" s="19" t="s">
        <v>29</v>
      </c>
      <c r="E27" s="5"/>
      <c r="F27" s="17">
        <v>-1934802.8404375752</v>
      </c>
      <c r="H27" s="17">
        <v>-4209</v>
      </c>
      <c r="J27" s="17">
        <f t="shared" si="0"/>
        <v>-1939011.8404375752</v>
      </c>
    </row>
    <row r="28" spans="1:10" x14ac:dyDescent="0.2">
      <c r="B28" s="19" t="s">
        <v>30</v>
      </c>
      <c r="E28" s="5"/>
      <c r="F28" s="17">
        <v>-619193.10870958457</v>
      </c>
      <c r="H28" s="17">
        <v>389712</v>
      </c>
      <c r="J28" s="17">
        <f t="shared" si="0"/>
        <v>-229481.10870958457</v>
      </c>
    </row>
    <row r="29" spans="1:10" x14ac:dyDescent="0.2">
      <c r="B29" s="18" t="s">
        <v>31</v>
      </c>
      <c r="E29" s="5"/>
      <c r="F29" s="17">
        <v>-272774.38282596413</v>
      </c>
      <c r="H29" s="17">
        <v>46512</v>
      </c>
      <c r="J29" s="17">
        <f t="shared" si="0"/>
        <v>-226262.38282596413</v>
      </c>
    </row>
    <row r="30" spans="1:10" x14ac:dyDescent="0.2">
      <c r="A30" s="20" t="s">
        <v>32</v>
      </c>
      <c r="E30" s="5"/>
      <c r="F30" s="17">
        <v>15067085.616093501</v>
      </c>
      <c r="H30" s="17">
        <v>62744118</v>
      </c>
      <c r="J30" s="17">
        <f t="shared" si="0"/>
        <v>77811203.616093501</v>
      </c>
    </row>
    <row r="31" spans="1:10" x14ac:dyDescent="0.2">
      <c r="A31" s="18"/>
      <c r="E31" s="5"/>
      <c r="F31" s="13"/>
      <c r="H31" s="13"/>
      <c r="J31" s="13"/>
    </row>
    <row r="32" spans="1:10" x14ac:dyDescent="0.2">
      <c r="A32" s="16" t="s">
        <v>9</v>
      </c>
      <c r="D32" s="12">
        <v>37225</v>
      </c>
      <c r="E32" s="5"/>
      <c r="F32" s="5"/>
      <c r="H32" s="5"/>
      <c r="J32" s="5"/>
    </row>
    <row r="33" spans="1:10" x14ac:dyDescent="0.2">
      <c r="B33" s="3" t="s">
        <v>10</v>
      </c>
      <c r="E33" s="5"/>
      <c r="F33" s="17">
        <v>-219108787.01505262</v>
      </c>
      <c r="H33" s="17">
        <v>838205391.54507327</v>
      </c>
      <c r="J33" s="17">
        <f>H33+F33</f>
        <v>619096604.53002071</v>
      </c>
    </row>
    <row r="34" spans="1:10" x14ac:dyDescent="0.2">
      <c r="B34" s="3" t="s">
        <v>33</v>
      </c>
      <c r="E34" s="5"/>
      <c r="F34" s="17">
        <v>830689751.73692536</v>
      </c>
      <c r="H34" s="17">
        <v>779409400.4671638</v>
      </c>
      <c r="J34" s="17">
        <f>H34+F34</f>
        <v>1610099152.2040892</v>
      </c>
    </row>
    <row r="35" spans="1:10" x14ac:dyDescent="0.2">
      <c r="B35" s="18" t="s">
        <v>34</v>
      </c>
      <c r="E35" s="5"/>
      <c r="F35" s="17">
        <v>611580957.04908216</v>
      </c>
      <c r="H35" s="17">
        <v>1617614792.1412079</v>
      </c>
      <c r="J35" s="17">
        <f>H35+F35</f>
        <v>2229195749.19029</v>
      </c>
    </row>
    <row r="36" spans="1:10" x14ac:dyDescent="0.2">
      <c r="B36" s="18"/>
      <c r="E36" s="5"/>
      <c r="F36" s="21"/>
      <c r="H36" s="21"/>
      <c r="J36" s="21"/>
    </row>
    <row r="37" spans="1:10" x14ac:dyDescent="0.2">
      <c r="A37" s="16" t="s">
        <v>35</v>
      </c>
      <c r="D37" s="12">
        <v>37225</v>
      </c>
      <c r="E37" s="5"/>
      <c r="F37" s="5"/>
      <c r="H37" s="5"/>
      <c r="J37" s="5"/>
    </row>
    <row r="38" spans="1:10" x14ac:dyDescent="0.2">
      <c r="B38" s="3" t="s">
        <v>36</v>
      </c>
      <c r="E38" s="5"/>
      <c r="F38" s="17">
        <v>47446168.710000001</v>
      </c>
      <c r="H38" s="17">
        <v>63890120.400000006</v>
      </c>
      <c r="J38" s="17">
        <f>H38+F38</f>
        <v>111336289.11000001</v>
      </c>
    </row>
    <row r="39" spans="1:10" x14ac:dyDescent="0.2">
      <c r="B39" s="3" t="s">
        <v>10</v>
      </c>
      <c r="E39" s="5"/>
      <c r="F39" s="17">
        <v>-66901824.100601226</v>
      </c>
      <c r="H39" s="17">
        <v>637815621.1747551</v>
      </c>
      <c r="J39" s="17">
        <f>H39+F39</f>
        <v>570913797.0741539</v>
      </c>
    </row>
    <row r="40" spans="1:10" x14ac:dyDescent="0.2">
      <c r="B40" s="3" t="s">
        <v>12</v>
      </c>
      <c r="E40" s="5"/>
      <c r="F40" s="17">
        <v>448103996.03774327</v>
      </c>
      <c r="H40" s="17">
        <v>229958736.09444875</v>
      </c>
      <c r="J40" s="17">
        <f>H40+F40</f>
        <v>678062732.13219202</v>
      </c>
    </row>
    <row r="41" spans="1:10" x14ac:dyDescent="0.2">
      <c r="B41" s="18" t="s">
        <v>34</v>
      </c>
      <c r="E41" s="5"/>
      <c r="F41" s="17">
        <v>381354551.85585034</v>
      </c>
      <c r="H41" s="17">
        <v>867774357.2692039</v>
      </c>
      <c r="J41" s="17">
        <f>H41+F41</f>
        <v>1249128909.1250544</v>
      </c>
    </row>
    <row r="42" spans="1:10" x14ac:dyDescent="0.2">
      <c r="A42" s="16" t="s">
        <v>37</v>
      </c>
      <c r="D42" s="12"/>
      <c r="E42" s="5"/>
      <c r="F42" s="13"/>
      <c r="H42" s="13"/>
      <c r="J42" s="13"/>
    </row>
    <row r="43" spans="1:10" x14ac:dyDescent="0.2">
      <c r="B43" s="3" t="s">
        <v>36</v>
      </c>
      <c r="E43" s="5"/>
      <c r="F43" s="17">
        <v>0</v>
      </c>
      <c r="H43" s="17">
        <v>0</v>
      </c>
      <c r="J43" s="17">
        <f>H43+F43</f>
        <v>0</v>
      </c>
    </row>
    <row r="44" spans="1:10" x14ac:dyDescent="0.2">
      <c r="B44" s="3" t="s">
        <v>16</v>
      </c>
      <c r="E44" s="5"/>
      <c r="F44" s="5" t="s">
        <v>3</v>
      </c>
      <c r="H44" s="5"/>
      <c r="J44" s="5"/>
    </row>
    <row r="45" spans="1:10" ht="12.75" customHeight="1" x14ac:dyDescent="0.2">
      <c r="C45" s="3" t="s">
        <v>17</v>
      </c>
      <c r="E45" s="5"/>
      <c r="F45" s="5">
        <v>74962.203463595491</v>
      </c>
      <c r="H45" s="5">
        <v>-96644.953195243361</v>
      </c>
      <c r="J45" s="5">
        <f t="shared" ref="J45:J60" si="1">H45+F45</f>
        <v>-21682.749731647869</v>
      </c>
    </row>
    <row r="46" spans="1:10" x14ac:dyDescent="0.2">
      <c r="C46" s="3" t="s">
        <v>18</v>
      </c>
      <c r="E46" s="5"/>
      <c r="F46" s="5">
        <v>-15598170.069458997</v>
      </c>
      <c r="H46" s="5">
        <v>9915844.608933419</v>
      </c>
      <c r="J46" s="5">
        <f t="shared" si="1"/>
        <v>-5682325.4605255779</v>
      </c>
    </row>
    <row r="47" spans="1:10" x14ac:dyDescent="0.2">
      <c r="C47" s="3" t="s">
        <v>19</v>
      </c>
      <c r="E47" s="5"/>
      <c r="F47" s="5">
        <v>-1131957.29</v>
      </c>
      <c r="H47" s="5">
        <v>0</v>
      </c>
      <c r="J47" s="5">
        <f t="shared" si="1"/>
        <v>-1131957.29</v>
      </c>
    </row>
    <row r="48" spans="1:10" x14ac:dyDescent="0.2">
      <c r="C48" s="3" t="s">
        <v>20</v>
      </c>
      <c r="E48" s="5"/>
      <c r="F48" s="5">
        <v>30838.460685876606</v>
      </c>
      <c r="H48" s="5">
        <v>0</v>
      </c>
      <c r="J48" s="5">
        <f t="shared" si="1"/>
        <v>30838.460685876606</v>
      </c>
    </row>
    <row r="49" spans="1:10" x14ac:dyDescent="0.2">
      <c r="C49" s="3" t="s">
        <v>21</v>
      </c>
      <c r="E49" s="5"/>
      <c r="F49" s="5">
        <v>58773.604552745819</v>
      </c>
      <c r="H49" s="5">
        <v>7459.607965189869</v>
      </c>
      <c r="J49" s="5">
        <f t="shared" si="1"/>
        <v>66233.212517935695</v>
      </c>
    </row>
    <row r="50" spans="1:10" x14ac:dyDescent="0.2">
      <c r="C50" s="3" t="s">
        <v>22</v>
      </c>
      <c r="E50" s="5"/>
      <c r="F50" s="5">
        <v>14860.666776657137</v>
      </c>
      <c r="H50" s="5">
        <v>-1735.8977661132813</v>
      </c>
      <c r="J50" s="5">
        <f t="shared" si="1"/>
        <v>13124.769010543856</v>
      </c>
    </row>
    <row r="51" spans="1:10" x14ac:dyDescent="0.2">
      <c r="C51" s="3" t="s">
        <v>23</v>
      </c>
      <c r="E51" s="5"/>
      <c r="F51" s="5">
        <v>-9132.5824334343743</v>
      </c>
      <c r="H51" s="5">
        <v>15567.242759728315</v>
      </c>
      <c r="J51" s="5">
        <f t="shared" si="1"/>
        <v>6434.6603262939407</v>
      </c>
    </row>
    <row r="52" spans="1:10" x14ac:dyDescent="0.2">
      <c r="C52" s="3" t="s">
        <v>24</v>
      </c>
      <c r="E52" s="5"/>
      <c r="F52" s="5">
        <v>0</v>
      </c>
      <c r="H52" s="5">
        <v>0</v>
      </c>
      <c r="J52" s="5">
        <f t="shared" si="1"/>
        <v>0</v>
      </c>
    </row>
    <row r="53" spans="1:10" x14ac:dyDescent="0.2">
      <c r="C53" s="3" t="s">
        <v>25</v>
      </c>
      <c r="E53" s="5"/>
      <c r="F53" s="5">
        <v>0</v>
      </c>
      <c r="H53" s="5">
        <v>0</v>
      </c>
      <c r="J53" s="5">
        <f t="shared" si="1"/>
        <v>0</v>
      </c>
    </row>
    <row r="54" spans="1:10" x14ac:dyDescent="0.2">
      <c r="B54" s="1"/>
      <c r="C54" s="3" t="s">
        <v>26</v>
      </c>
      <c r="E54" s="5"/>
      <c r="F54" s="5">
        <v>14435.45</v>
      </c>
      <c r="H54" s="5">
        <v>6876.4975000000004</v>
      </c>
      <c r="J54" s="5">
        <f t="shared" si="1"/>
        <v>21311.947500000002</v>
      </c>
    </row>
    <row r="55" spans="1:10" x14ac:dyDescent="0.2">
      <c r="B55" s="3" t="s">
        <v>27</v>
      </c>
      <c r="E55" s="5"/>
      <c r="F55" s="5">
        <v>-3482357.38</v>
      </c>
      <c r="H55" s="5">
        <v>178495.59</v>
      </c>
      <c r="J55" s="5">
        <f t="shared" si="1"/>
        <v>-3303861.79</v>
      </c>
    </row>
    <row r="56" spans="1:10" ht="12.75" customHeight="1" x14ac:dyDescent="0.2">
      <c r="B56" s="3" t="s">
        <v>28</v>
      </c>
      <c r="E56" s="5"/>
      <c r="F56" s="17">
        <v>-20027746.936413556</v>
      </c>
      <c r="H56" s="17">
        <v>10025862.696196981</v>
      </c>
      <c r="J56" s="17">
        <f t="shared" si="1"/>
        <v>-10001884.240216576</v>
      </c>
    </row>
    <row r="57" spans="1:10" ht="12.75" customHeight="1" x14ac:dyDescent="0.2">
      <c r="B57" s="19" t="s">
        <v>29</v>
      </c>
      <c r="E57" s="5"/>
      <c r="F57" s="17">
        <v>-64804.169464017497</v>
      </c>
      <c r="H57" s="17">
        <v>3125.2585703912737</v>
      </c>
      <c r="J57" s="17">
        <f t="shared" si="1"/>
        <v>-61678.91089362622</v>
      </c>
    </row>
    <row r="58" spans="1:10" ht="12.75" customHeight="1" x14ac:dyDescent="0.2">
      <c r="B58" s="19" t="s">
        <v>30</v>
      </c>
      <c r="E58" s="5"/>
      <c r="F58" s="17">
        <v>42582.20090565108</v>
      </c>
      <c r="H58" s="17">
        <v>103952.47481027769</v>
      </c>
      <c r="J58" s="17">
        <f t="shared" si="1"/>
        <v>146534.67571592878</v>
      </c>
    </row>
    <row r="59" spans="1:10" x14ac:dyDescent="0.2">
      <c r="B59" s="18" t="s">
        <v>31</v>
      </c>
      <c r="E59" s="5"/>
      <c r="F59" s="17">
        <v>-20275.043185472925</v>
      </c>
      <c r="H59" s="17">
        <v>41127.128647744641</v>
      </c>
      <c r="J59" s="17">
        <f t="shared" si="1"/>
        <v>20852.085462271716</v>
      </c>
    </row>
    <row r="60" spans="1:10" x14ac:dyDescent="0.2">
      <c r="A60" s="22" t="s">
        <v>38</v>
      </c>
      <c r="E60" s="5"/>
      <c r="F60" s="17">
        <v>-20070243.715808965</v>
      </c>
      <c r="H60" s="17">
        <v>10174067.558225362</v>
      </c>
      <c r="J60" s="17">
        <f t="shared" si="1"/>
        <v>-9896176.1575836036</v>
      </c>
    </row>
    <row r="61" spans="1:10" x14ac:dyDescent="0.2">
      <c r="E61" s="5"/>
      <c r="F61" s="23"/>
      <c r="H61" s="23"/>
      <c r="J61" s="23"/>
    </row>
    <row r="62" spans="1:10" ht="12.75" customHeight="1" x14ac:dyDescent="0.2">
      <c r="E62" s="5"/>
      <c r="F62" s="23"/>
      <c r="H62" s="23"/>
      <c r="J62" s="23"/>
    </row>
    <row r="63" spans="1:10" x14ac:dyDescent="0.2">
      <c r="E63" s="5"/>
      <c r="F63" s="23"/>
      <c r="H63" s="23"/>
      <c r="J63" s="23"/>
    </row>
  </sheetData>
  <phoneticPr fontId="0" type="noConversion"/>
  <pageMargins left="0.75" right="0.75" top="1" bottom="1" header="0.5" footer="0.5"/>
  <pageSetup scale="76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C7" sqref="C7"/>
    </sheetView>
  </sheetViews>
  <sheetFormatPr defaultRowHeight="12.75" x14ac:dyDescent="0.2"/>
  <cols>
    <col min="1" max="1" width="28.42578125" style="1" customWidth="1"/>
    <col min="2" max="2" width="17.7109375" style="1" customWidth="1"/>
    <col min="3" max="3" width="15.28515625" style="1" bestFit="1" customWidth="1"/>
    <col min="4" max="4" width="11.5703125" style="1" bestFit="1" customWidth="1"/>
    <col min="5" max="16384" width="9.140625" style="1"/>
  </cols>
  <sheetData>
    <row r="1" spans="1:2" ht="13.5" thickBot="1" x14ac:dyDescent="0.25">
      <c r="A1" s="34" t="s">
        <v>52</v>
      </c>
      <c r="B1" s="35" t="s">
        <v>53</v>
      </c>
    </row>
    <row r="2" spans="1:2" x14ac:dyDescent="0.2">
      <c r="B2" s="36"/>
    </row>
    <row r="3" spans="1:2" s="39" customFormat="1" x14ac:dyDescent="0.2">
      <c r="A3" s="37" t="s">
        <v>54</v>
      </c>
      <c r="B3" s="38">
        <v>35399079.302000001</v>
      </c>
    </row>
    <row r="4" spans="1:2" s="39" customFormat="1" x14ac:dyDescent="0.2">
      <c r="A4" s="37" t="s">
        <v>55</v>
      </c>
      <c r="B4" s="38">
        <v>623243.62400000007</v>
      </c>
    </row>
    <row r="5" spans="1:2" s="39" customFormat="1" x14ac:dyDescent="0.2">
      <c r="A5" s="37" t="s">
        <v>56</v>
      </c>
      <c r="B5" s="38">
        <v>7346255.3379999977</v>
      </c>
    </row>
    <row r="6" spans="1:2" s="39" customFormat="1" x14ac:dyDescent="0.2">
      <c r="A6" s="37" t="s">
        <v>57</v>
      </c>
      <c r="B6" s="38">
        <v>13462462.577999996</v>
      </c>
    </row>
    <row r="7" spans="1:2" s="39" customFormat="1" x14ac:dyDescent="0.2"/>
    <row r="8" spans="1:2" s="39" customFormat="1" ht="13.5" thickBot="1" x14ac:dyDescent="0.25">
      <c r="A8" s="37" t="s">
        <v>58</v>
      </c>
      <c r="B8" s="40">
        <f>SUM(B3:B6)</f>
        <v>56831040.841999993</v>
      </c>
    </row>
    <row r="9" spans="1:2" s="39" customFormat="1" x14ac:dyDescent="0.2"/>
    <row r="10" spans="1:2" s="39" customFormat="1" x14ac:dyDescent="0.2">
      <c r="B10" s="26"/>
    </row>
    <row r="11" spans="1:2" s="39" customFormat="1" x14ac:dyDescent="0.2"/>
    <row r="12" spans="1:2" x14ac:dyDescent="0.2">
      <c r="A12" s="39"/>
      <c r="B12" s="41"/>
    </row>
    <row r="13" spans="1:2" x14ac:dyDescent="0.2">
      <c r="A13" s="39"/>
      <c r="B13" s="39"/>
    </row>
    <row r="14" spans="1:2" x14ac:dyDescent="0.2">
      <c r="A14" s="39"/>
      <c r="B14" s="39"/>
    </row>
    <row r="15" spans="1:2" x14ac:dyDescent="0.2">
      <c r="A15" s="39"/>
      <c r="B15" s="39"/>
    </row>
    <row r="16" spans="1:2" x14ac:dyDescent="0.2">
      <c r="A16" s="39"/>
      <c r="B16" s="39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Recon</vt:lpstr>
      <vt:lpstr>DPR</vt:lpstr>
      <vt:lpstr>negotiated deals</vt:lpstr>
      <vt:lpstr>Sheet3</vt:lpstr>
      <vt:lpstr>DPR!Print_Area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Jan Havlíček</cp:lastModifiedBy>
  <cp:lastPrinted>2002-01-23T22:31:52Z</cp:lastPrinted>
  <dcterms:created xsi:type="dcterms:W3CDTF">2002-01-18T18:09:20Z</dcterms:created>
  <dcterms:modified xsi:type="dcterms:W3CDTF">2023-09-11T10:09:25Z</dcterms:modified>
</cp:coreProperties>
</file>