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41FCBD-5F45-4336-A87F-4D9E15041669}" xr6:coauthVersionLast="47" xr6:coauthVersionMax="47" xr10:uidLastSave="{00000000-0000-0000-0000-000000000000}"/>
  <bookViews>
    <workbookView xWindow="-120" yWindow="-120" windowWidth="23280" windowHeight="12480" tabRatio="802" firstSheet="1" activeTab="5"/>
  </bookViews>
  <sheets>
    <sheet name=" Mid Off. Reconciliation " sheetId="7" r:id="rId1"/>
    <sheet name="CORP" sheetId="6" r:id="rId2"/>
    <sheet name="BNK Org Sheet" sheetId="5" r:id="rId3"/>
    <sheet name=" Bnk Reconciliation" sheetId="4" r:id="rId4"/>
    <sheet name="CS Worksheet" sheetId="8" r:id="rId5"/>
    <sheet name="Power Summary by Day " sheetId="3" r:id="rId6"/>
    <sheet name="NG Summary by Day" sheetId="2" r:id="rId7"/>
  </sheets>
  <definedNames>
    <definedName name="_xlnm.Print_Area" localSheetId="3">' Bnk Reconciliation'!$A$4:$H$465</definedName>
    <definedName name="_xlnm.Print_Area" localSheetId="0">' Mid Off. Reconciliation '!#REF!</definedName>
    <definedName name="_xlnm.Print_Area" localSheetId="2">'BNK Org Sheet'!$A$3:$I$464</definedName>
    <definedName name="_xlnm.Print_Titles" localSheetId="3">' Bnk Reconciliation'!$2:$3</definedName>
    <definedName name="_xlnm.Print_Titles" localSheetId="0">' Mid Off. Reconciliation '!$2:$3</definedName>
    <definedName name="_xlnm.Print_Titles" localSheetId="2">'BNK Org Sheet'!$1:$2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M4" i="4"/>
  <c r="N4" i="4"/>
  <c r="O4" i="4"/>
  <c r="R4" i="4"/>
  <c r="S4" i="4"/>
  <c r="T4" i="4"/>
  <c r="V4" i="4"/>
  <c r="W4" i="4"/>
  <c r="X4" i="4"/>
  <c r="Y4" i="4"/>
  <c r="AB4" i="4"/>
  <c r="AC4" i="4"/>
  <c r="AD4" i="4"/>
  <c r="L5" i="4"/>
  <c r="M5" i="4"/>
  <c r="N5" i="4"/>
  <c r="O5" i="4"/>
  <c r="R5" i="4"/>
  <c r="S5" i="4"/>
  <c r="T5" i="4"/>
  <c r="V5" i="4"/>
  <c r="W5" i="4"/>
  <c r="X5" i="4"/>
  <c r="Y5" i="4"/>
  <c r="AB5" i="4"/>
  <c r="AC5" i="4"/>
  <c r="AD5" i="4"/>
  <c r="L6" i="4"/>
  <c r="M6" i="4"/>
  <c r="N6" i="4"/>
  <c r="O6" i="4"/>
  <c r="R6" i="4"/>
  <c r="S6" i="4"/>
  <c r="T6" i="4"/>
  <c r="V6" i="4"/>
  <c r="W6" i="4"/>
  <c r="X6" i="4"/>
  <c r="Y6" i="4"/>
  <c r="AB6" i="4"/>
  <c r="AC6" i="4"/>
  <c r="AD6" i="4"/>
  <c r="L7" i="4"/>
  <c r="M7" i="4"/>
  <c r="N7" i="4"/>
  <c r="O7" i="4"/>
  <c r="R7" i="4"/>
  <c r="S7" i="4"/>
  <c r="T7" i="4"/>
  <c r="V7" i="4"/>
  <c r="W7" i="4"/>
  <c r="X7" i="4"/>
  <c r="Y7" i="4"/>
  <c r="AB7" i="4"/>
  <c r="AC7" i="4"/>
  <c r="AD7" i="4"/>
  <c r="L8" i="4"/>
  <c r="M8" i="4"/>
  <c r="N8" i="4"/>
  <c r="O8" i="4"/>
  <c r="R8" i="4"/>
  <c r="S8" i="4"/>
  <c r="T8" i="4"/>
  <c r="V8" i="4"/>
  <c r="W8" i="4"/>
  <c r="X8" i="4"/>
  <c r="Y8" i="4"/>
  <c r="AB8" i="4"/>
  <c r="AC8" i="4"/>
  <c r="AD8" i="4"/>
  <c r="L9" i="4"/>
  <c r="M9" i="4"/>
  <c r="N9" i="4"/>
  <c r="O9" i="4"/>
  <c r="R9" i="4"/>
  <c r="S9" i="4"/>
  <c r="T9" i="4"/>
  <c r="V9" i="4"/>
  <c r="W9" i="4"/>
  <c r="X9" i="4"/>
  <c r="Y9" i="4"/>
  <c r="AB9" i="4"/>
  <c r="AC9" i="4"/>
  <c r="AD9" i="4"/>
  <c r="L10" i="4"/>
  <c r="M10" i="4"/>
  <c r="N10" i="4"/>
  <c r="O10" i="4"/>
  <c r="R10" i="4"/>
  <c r="S10" i="4"/>
  <c r="T10" i="4"/>
  <c r="V10" i="4"/>
  <c r="W10" i="4"/>
  <c r="X10" i="4"/>
  <c r="Y10" i="4"/>
  <c r="AB10" i="4"/>
  <c r="AC10" i="4"/>
  <c r="AD10" i="4"/>
  <c r="L11" i="4"/>
  <c r="M11" i="4"/>
  <c r="N11" i="4"/>
  <c r="O11" i="4"/>
  <c r="R11" i="4"/>
  <c r="S11" i="4"/>
  <c r="T11" i="4"/>
  <c r="V11" i="4"/>
  <c r="W11" i="4"/>
  <c r="X11" i="4"/>
  <c r="Y11" i="4"/>
  <c r="AB11" i="4"/>
  <c r="AC11" i="4"/>
  <c r="AD11" i="4"/>
  <c r="L12" i="4"/>
  <c r="M12" i="4"/>
  <c r="N12" i="4"/>
  <c r="O12" i="4"/>
  <c r="R12" i="4"/>
  <c r="S12" i="4"/>
  <c r="T12" i="4"/>
  <c r="V12" i="4"/>
  <c r="W12" i="4"/>
  <c r="X12" i="4"/>
  <c r="Y12" i="4"/>
  <c r="AB12" i="4"/>
  <c r="AC12" i="4"/>
  <c r="AD12" i="4"/>
  <c r="L13" i="4"/>
  <c r="M13" i="4"/>
  <c r="N13" i="4"/>
  <c r="O13" i="4"/>
  <c r="R13" i="4"/>
  <c r="S13" i="4"/>
  <c r="T13" i="4"/>
  <c r="V13" i="4"/>
  <c r="W13" i="4"/>
  <c r="X13" i="4"/>
  <c r="Y13" i="4"/>
  <c r="AB13" i="4"/>
  <c r="AC13" i="4"/>
  <c r="AD13" i="4"/>
  <c r="L14" i="4"/>
  <c r="M14" i="4"/>
  <c r="N14" i="4"/>
  <c r="O14" i="4"/>
  <c r="R14" i="4"/>
  <c r="S14" i="4"/>
  <c r="T14" i="4"/>
  <c r="V14" i="4"/>
  <c r="W14" i="4"/>
  <c r="X14" i="4"/>
  <c r="Y14" i="4"/>
  <c r="AB14" i="4"/>
  <c r="AC14" i="4"/>
  <c r="AD14" i="4"/>
  <c r="L15" i="4"/>
  <c r="M15" i="4"/>
  <c r="N15" i="4"/>
  <c r="O15" i="4"/>
  <c r="R15" i="4"/>
  <c r="S15" i="4"/>
  <c r="T15" i="4"/>
  <c r="V15" i="4"/>
  <c r="W15" i="4"/>
  <c r="X15" i="4"/>
  <c r="Y15" i="4"/>
  <c r="AB15" i="4"/>
  <c r="AC15" i="4"/>
  <c r="AD15" i="4"/>
  <c r="L16" i="4"/>
  <c r="M16" i="4"/>
  <c r="N16" i="4"/>
  <c r="O16" i="4"/>
  <c r="R16" i="4"/>
  <c r="S16" i="4"/>
  <c r="T16" i="4"/>
  <c r="V16" i="4"/>
  <c r="W16" i="4"/>
  <c r="X16" i="4"/>
  <c r="Y16" i="4"/>
  <c r="AB16" i="4"/>
  <c r="AC16" i="4"/>
  <c r="AD16" i="4"/>
  <c r="L17" i="4"/>
  <c r="M17" i="4"/>
  <c r="N17" i="4"/>
  <c r="O17" i="4"/>
  <c r="R17" i="4"/>
  <c r="S17" i="4"/>
  <c r="T17" i="4"/>
  <c r="V17" i="4"/>
  <c r="W17" i="4"/>
  <c r="X17" i="4"/>
  <c r="Y17" i="4"/>
  <c r="AB17" i="4"/>
  <c r="AC17" i="4"/>
  <c r="AD17" i="4"/>
  <c r="L18" i="4"/>
  <c r="M18" i="4"/>
  <c r="N18" i="4"/>
  <c r="O18" i="4"/>
  <c r="R18" i="4"/>
  <c r="S18" i="4"/>
  <c r="T18" i="4"/>
  <c r="V18" i="4"/>
  <c r="W18" i="4"/>
  <c r="X18" i="4"/>
  <c r="Y18" i="4"/>
  <c r="AB18" i="4"/>
  <c r="AC18" i="4"/>
  <c r="AD18" i="4"/>
  <c r="L19" i="4"/>
  <c r="M19" i="4"/>
  <c r="N19" i="4"/>
  <c r="O19" i="4"/>
  <c r="R19" i="4"/>
  <c r="S19" i="4"/>
  <c r="T19" i="4"/>
  <c r="V19" i="4"/>
  <c r="W19" i="4"/>
  <c r="X19" i="4"/>
  <c r="Y19" i="4"/>
  <c r="AB19" i="4"/>
  <c r="AC19" i="4"/>
  <c r="AD19" i="4"/>
  <c r="L20" i="4"/>
  <c r="M20" i="4"/>
  <c r="N20" i="4"/>
  <c r="O20" i="4"/>
  <c r="R20" i="4"/>
  <c r="S20" i="4"/>
  <c r="T20" i="4"/>
  <c r="V20" i="4"/>
  <c r="W20" i="4"/>
  <c r="X20" i="4"/>
  <c r="Y20" i="4"/>
  <c r="AB20" i="4"/>
  <c r="AC20" i="4"/>
  <c r="AD20" i="4"/>
  <c r="L21" i="4"/>
  <c r="M21" i="4"/>
  <c r="N21" i="4"/>
  <c r="O21" i="4"/>
  <c r="R21" i="4"/>
  <c r="S21" i="4"/>
  <c r="T21" i="4"/>
  <c r="V21" i="4"/>
  <c r="W21" i="4"/>
  <c r="X21" i="4"/>
  <c r="Y21" i="4"/>
  <c r="AB21" i="4"/>
  <c r="AC21" i="4"/>
  <c r="AD21" i="4"/>
  <c r="L22" i="4"/>
  <c r="M22" i="4"/>
  <c r="N22" i="4"/>
  <c r="O22" i="4"/>
  <c r="R22" i="4"/>
  <c r="S22" i="4"/>
  <c r="T22" i="4"/>
  <c r="V22" i="4"/>
  <c r="W22" i="4"/>
  <c r="X22" i="4"/>
  <c r="Y22" i="4"/>
  <c r="AB22" i="4"/>
  <c r="AC22" i="4"/>
  <c r="AD22" i="4"/>
  <c r="L23" i="4"/>
  <c r="M23" i="4"/>
  <c r="N23" i="4"/>
  <c r="O23" i="4"/>
  <c r="R23" i="4"/>
  <c r="S23" i="4"/>
  <c r="T23" i="4"/>
  <c r="V23" i="4"/>
  <c r="W23" i="4"/>
  <c r="X23" i="4"/>
  <c r="Y23" i="4"/>
  <c r="AB23" i="4"/>
  <c r="AC23" i="4"/>
  <c r="AD23" i="4"/>
  <c r="L24" i="4"/>
  <c r="M24" i="4"/>
  <c r="N24" i="4"/>
  <c r="O24" i="4"/>
  <c r="R24" i="4"/>
  <c r="S24" i="4"/>
  <c r="T24" i="4"/>
  <c r="V24" i="4"/>
  <c r="W24" i="4"/>
  <c r="X24" i="4"/>
  <c r="Y24" i="4"/>
  <c r="AB24" i="4"/>
  <c r="AC24" i="4"/>
  <c r="AD24" i="4"/>
  <c r="L25" i="4"/>
  <c r="M25" i="4"/>
  <c r="N25" i="4"/>
  <c r="O25" i="4"/>
  <c r="R25" i="4"/>
  <c r="S25" i="4"/>
  <c r="T25" i="4"/>
  <c r="V25" i="4"/>
  <c r="W25" i="4"/>
  <c r="X25" i="4"/>
  <c r="Y25" i="4"/>
  <c r="AB25" i="4"/>
  <c r="AC25" i="4"/>
  <c r="AD25" i="4"/>
  <c r="L26" i="4"/>
  <c r="M26" i="4"/>
  <c r="N26" i="4"/>
  <c r="O26" i="4"/>
  <c r="R26" i="4"/>
  <c r="S26" i="4"/>
  <c r="T26" i="4"/>
  <c r="V26" i="4"/>
  <c r="W26" i="4"/>
  <c r="X26" i="4"/>
  <c r="Y26" i="4"/>
  <c r="AB26" i="4"/>
  <c r="AC26" i="4"/>
  <c r="AD26" i="4"/>
  <c r="L27" i="4"/>
  <c r="M27" i="4"/>
  <c r="N27" i="4"/>
  <c r="O27" i="4"/>
  <c r="R27" i="4"/>
  <c r="S27" i="4"/>
  <c r="T27" i="4"/>
  <c r="V27" i="4"/>
  <c r="W27" i="4"/>
  <c r="X27" i="4"/>
  <c r="Y27" i="4"/>
  <c r="AB27" i="4"/>
  <c r="AC27" i="4"/>
  <c r="AD27" i="4"/>
  <c r="L28" i="4"/>
  <c r="M28" i="4"/>
  <c r="N28" i="4"/>
  <c r="O28" i="4"/>
  <c r="R28" i="4"/>
  <c r="S28" i="4"/>
  <c r="T28" i="4"/>
  <c r="V28" i="4"/>
  <c r="W28" i="4"/>
  <c r="X28" i="4"/>
  <c r="Y28" i="4"/>
  <c r="AB28" i="4"/>
  <c r="AC28" i="4"/>
  <c r="AD28" i="4"/>
  <c r="L29" i="4"/>
  <c r="M29" i="4"/>
  <c r="N29" i="4"/>
  <c r="O29" i="4"/>
  <c r="R29" i="4"/>
  <c r="S29" i="4"/>
  <c r="T29" i="4"/>
  <c r="V29" i="4"/>
  <c r="W29" i="4"/>
  <c r="X29" i="4"/>
  <c r="Y29" i="4"/>
  <c r="AB29" i="4"/>
  <c r="AC29" i="4"/>
  <c r="AD29" i="4"/>
  <c r="L30" i="4"/>
  <c r="M30" i="4"/>
  <c r="N30" i="4"/>
  <c r="O30" i="4"/>
  <c r="R30" i="4"/>
  <c r="S30" i="4"/>
  <c r="T30" i="4"/>
  <c r="V30" i="4"/>
  <c r="W30" i="4"/>
  <c r="X30" i="4"/>
  <c r="Y30" i="4"/>
  <c r="AB30" i="4"/>
  <c r="AC30" i="4"/>
  <c r="AD30" i="4"/>
  <c r="L31" i="4"/>
  <c r="M31" i="4"/>
  <c r="N31" i="4"/>
  <c r="O31" i="4"/>
  <c r="R31" i="4"/>
  <c r="S31" i="4"/>
  <c r="T31" i="4"/>
  <c r="V31" i="4"/>
  <c r="W31" i="4"/>
  <c r="X31" i="4"/>
  <c r="Y31" i="4"/>
  <c r="AB31" i="4"/>
  <c r="AC31" i="4"/>
  <c r="AD31" i="4"/>
  <c r="L32" i="4"/>
  <c r="M32" i="4"/>
  <c r="N32" i="4"/>
  <c r="O32" i="4"/>
  <c r="R32" i="4"/>
  <c r="S32" i="4"/>
  <c r="T32" i="4"/>
  <c r="V32" i="4"/>
  <c r="W32" i="4"/>
  <c r="X32" i="4"/>
  <c r="Y32" i="4"/>
  <c r="AB32" i="4"/>
  <c r="AC32" i="4"/>
  <c r="AD32" i="4"/>
  <c r="L33" i="4"/>
  <c r="M33" i="4"/>
  <c r="N33" i="4"/>
  <c r="O33" i="4"/>
  <c r="R33" i="4"/>
  <c r="S33" i="4"/>
  <c r="T33" i="4"/>
  <c r="V33" i="4"/>
  <c r="W33" i="4"/>
  <c r="X33" i="4"/>
  <c r="Y33" i="4"/>
  <c r="AB33" i="4"/>
  <c r="AC33" i="4"/>
  <c r="AD33" i="4"/>
  <c r="L34" i="4"/>
  <c r="M34" i="4"/>
  <c r="N34" i="4"/>
  <c r="O34" i="4"/>
  <c r="R34" i="4"/>
  <c r="S34" i="4"/>
  <c r="T34" i="4"/>
  <c r="V34" i="4"/>
  <c r="W34" i="4"/>
  <c r="X34" i="4"/>
  <c r="Y34" i="4"/>
  <c r="AB34" i="4"/>
  <c r="AC34" i="4"/>
  <c r="AD34" i="4"/>
  <c r="L35" i="4"/>
  <c r="M35" i="4"/>
  <c r="N35" i="4"/>
  <c r="O35" i="4"/>
  <c r="R35" i="4"/>
  <c r="S35" i="4"/>
  <c r="T35" i="4"/>
  <c r="V35" i="4"/>
  <c r="W35" i="4"/>
  <c r="X35" i="4"/>
  <c r="Y35" i="4"/>
  <c r="AB35" i="4"/>
  <c r="AC35" i="4"/>
  <c r="AD35" i="4"/>
  <c r="L36" i="4"/>
  <c r="M36" i="4"/>
  <c r="N36" i="4"/>
  <c r="O36" i="4"/>
  <c r="R36" i="4"/>
  <c r="S36" i="4"/>
  <c r="T36" i="4"/>
  <c r="V36" i="4"/>
  <c r="W36" i="4"/>
  <c r="X36" i="4"/>
  <c r="Y36" i="4"/>
  <c r="AB36" i="4"/>
  <c r="AC36" i="4"/>
  <c r="AD36" i="4"/>
  <c r="L37" i="4"/>
  <c r="M37" i="4"/>
  <c r="N37" i="4"/>
  <c r="O37" i="4"/>
  <c r="R37" i="4"/>
  <c r="S37" i="4"/>
  <c r="T37" i="4"/>
  <c r="V37" i="4"/>
  <c r="W37" i="4"/>
  <c r="X37" i="4"/>
  <c r="Y37" i="4"/>
  <c r="AB37" i="4"/>
  <c r="AC37" i="4"/>
  <c r="AD37" i="4"/>
  <c r="L38" i="4"/>
  <c r="M38" i="4"/>
  <c r="N38" i="4"/>
  <c r="O38" i="4"/>
  <c r="R38" i="4"/>
  <c r="S38" i="4"/>
  <c r="T38" i="4"/>
  <c r="V38" i="4"/>
  <c r="W38" i="4"/>
  <c r="X38" i="4"/>
  <c r="Y38" i="4"/>
  <c r="AB38" i="4"/>
  <c r="AC38" i="4"/>
  <c r="AD38" i="4"/>
  <c r="L39" i="4"/>
  <c r="M39" i="4"/>
  <c r="N39" i="4"/>
  <c r="O39" i="4"/>
  <c r="R39" i="4"/>
  <c r="S39" i="4"/>
  <c r="T39" i="4"/>
  <c r="V39" i="4"/>
  <c r="W39" i="4"/>
  <c r="X39" i="4"/>
  <c r="Y39" i="4"/>
  <c r="AB39" i="4"/>
  <c r="AC39" i="4"/>
  <c r="AD39" i="4"/>
  <c r="L40" i="4"/>
  <c r="M40" i="4"/>
  <c r="N40" i="4"/>
  <c r="O40" i="4"/>
  <c r="R40" i="4"/>
  <c r="S40" i="4"/>
  <c r="T40" i="4"/>
  <c r="V40" i="4"/>
  <c r="W40" i="4"/>
  <c r="X40" i="4"/>
  <c r="Y40" i="4"/>
  <c r="AB40" i="4"/>
  <c r="AC40" i="4"/>
  <c r="AD40" i="4"/>
  <c r="L41" i="4"/>
  <c r="M41" i="4"/>
  <c r="N41" i="4"/>
  <c r="O41" i="4"/>
  <c r="R41" i="4"/>
  <c r="S41" i="4"/>
  <c r="T41" i="4"/>
  <c r="V41" i="4"/>
  <c r="W41" i="4"/>
  <c r="X41" i="4"/>
  <c r="Y41" i="4"/>
  <c r="AB41" i="4"/>
  <c r="AC41" i="4"/>
  <c r="AD41" i="4"/>
  <c r="L42" i="4"/>
  <c r="M42" i="4"/>
  <c r="N42" i="4"/>
  <c r="O42" i="4"/>
  <c r="R42" i="4"/>
  <c r="S42" i="4"/>
  <c r="T42" i="4"/>
  <c r="V42" i="4"/>
  <c r="W42" i="4"/>
  <c r="X42" i="4"/>
  <c r="Y42" i="4"/>
  <c r="AB42" i="4"/>
  <c r="AC42" i="4"/>
  <c r="AD42" i="4"/>
  <c r="L43" i="4"/>
  <c r="M43" i="4"/>
  <c r="N43" i="4"/>
  <c r="O43" i="4"/>
  <c r="R43" i="4"/>
  <c r="S43" i="4"/>
  <c r="T43" i="4"/>
  <c r="V43" i="4"/>
  <c r="W43" i="4"/>
  <c r="X43" i="4"/>
  <c r="Y43" i="4"/>
  <c r="AB43" i="4"/>
  <c r="AC43" i="4"/>
  <c r="AD43" i="4"/>
  <c r="L44" i="4"/>
  <c r="M44" i="4"/>
  <c r="N44" i="4"/>
  <c r="O44" i="4"/>
  <c r="R44" i="4"/>
  <c r="S44" i="4"/>
  <c r="T44" i="4"/>
  <c r="V44" i="4"/>
  <c r="W44" i="4"/>
  <c r="X44" i="4"/>
  <c r="Y44" i="4"/>
  <c r="AB44" i="4"/>
  <c r="AC44" i="4"/>
  <c r="AD44" i="4"/>
  <c r="L45" i="4"/>
  <c r="M45" i="4"/>
  <c r="N45" i="4"/>
  <c r="O45" i="4"/>
  <c r="R45" i="4"/>
  <c r="S45" i="4"/>
  <c r="T45" i="4"/>
  <c r="V45" i="4"/>
  <c r="W45" i="4"/>
  <c r="X45" i="4"/>
  <c r="Y45" i="4"/>
  <c r="AB45" i="4"/>
  <c r="AC45" i="4"/>
  <c r="AD45" i="4"/>
  <c r="L46" i="4"/>
  <c r="M46" i="4"/>
  <c r="N46" i="4"/>
  <c r="O46" i="4"/>
  <c r="R46" i="4"/>
  <c r="S46" i="4"/>
  <c r="T46" i="4"/>
  <c r="V46" i="4"/>
  <c r="W46" i="4"/>
  <c r="X46" i="4"/>
  <c r="Y46" i="4"/>
  <c r="AB46" i="4"/>
  <c r="AC46" i="4"/>
  <c r="AD46" i="4"/>
  <c r="L47" i="4"/>
  <c r="M47" i="4"/>
  <c r="N47" i="4"/>
  <c r="O47" i="4"/>
  <c r="R47" i="4"/>
  <c r="S47" i="4"/>
  <c r="T47" i="4"/>
  <c r="V47" i="4"/>
  <c r="W47" i="4"/>
  <c r="X47" i="4"/>
  <c r="Y47" i="4"/>
  <c r="AB47" i="4"/>
  <c r="AC47" i="4"/>
  <c r="AD47" i="4"/>
  <c r="L48" i="4"/>
  <c r="M48" i="4"/>
  <c r="N48" i="4"/>
  <c r="O48" i="4"/>
  <c r="R48" i="4"/>
  <c r="S48" i="4"/>
  <c r="T48" i="4"/>
  <c r="V48" i="4"/>
  <c r="W48" i="4"/>
  <c r="X48" i="4"/>
  <c r="Y48" i="4"/>
  <c r="AB48" i="4"/>
  <c r="AC48" i="4"/>
  <c r="AD48" i="4"/>
  <c r="L49" i="4"/>
  <c r="M49" i="4"/>
  <c r="N49" i="4"/>
  <c r="O49" i="4"/>
  <c r="R49" i="4"/>
  <c r="S49" i="4"/>
  <c r="T49" i="4"/>
  <c r="V49" i="4"/>
  <c r="W49" i="4"/>
  <c r="X49" i="4"/>
  <c r="Y49" i="4"/>
  <c r="AB49" i="4"/>
  <c r="AC49" i="4"/>
  <c r="AD49" i="4"/>
  <c r="L50" i="4"/>
  <c r="M50" i="4"/>
  <c r="N50" i="4"/>
  <c r="O50" i="4"/>
  <c r="R50" i="4"/>
  <c r="S50" i="4"/>
  <c r="T50" i="4"/>
  <c r="V50" i="4"/>
  <c r="W50" i="4"/>
  <c r="X50" i="4"/>
  <c r="Y50" i="4"/>
  <c r="AB50" i="4"/>
  <c r="AC50" i="4"/>
  <c r="AD50" i="4"/>
  <c r="L51" i="4"/>
  <c r="M51" i="4"/>
  <c r="N51" i="4"/>
  <c r="O51" i="4"/>
  <c r="R51" i="4"/>
  <c r="S51" i="4"/>
  <c r="T51" i="4"/>
  <c r="V51" i="4"/>
  <c r="W51" i="4"/>
  <c r="X51" i="4"/>
  <c r="Y51" i="4"/>
  <c r="AB51" i="4"/>
  <c r="AC51" i="4"/>
  <c r="AD51" i="4"/>
  <c r="L52" i="4"/>
  <c r="M52" i="4"/>
  <c r="N52" i="4"/>
  <c r="O52" i="4"/>
  <c r="R52" i="4"/>
  <c r="S52" i="4"/>
  <c r="T52" i="4"/>
  <c r="V52" i="4"/>
  <c r="W52" i="4"/>
  <c r="X52" i="4"/>
  <c r="Y52" i="4"/>
  <c r="AB52" i="4"/>
  <c r="AC52" i="4"/>
  <c r="AD52" i="4"/>
  <c r="L53" i="4"/>
  <c r="M53" i="4"/>
  <c r="N53" i="4"/>
  <c r="O53" i="4"/>
  <c r="R53" i="4"/>
  <c r="S53" i="4"/>
  <c r="T53" i="4"/>
  <c r="V53" i="4"/>
  <c r="W53" i="4"/>
  <c r="X53" i="4"/>
  <c r="Y53" i="4"/>
  <c r="AB53" i="4"/>
  <c r="AC53" i="4"/>
  <c r="AD53" i="4"/>
  <c r="L54" i="4"/>
  <c r="M54" i="4"/>
  <c r="N54" i="4"/>
  <c r="O54" i="4"/>
  <c r="R54" i="4"/>
  <c r="S54" i="4"/>
  <c r="T54" i="4"/>
  <c r="V54" i="4"/>
  <c r="W54" i="4"/>
  <c r="X54" i="4"/>
  <c r="Y54" i="4"/>
  <c r="AB54" i="4"/>
  <c r="AC54" i="4"/>
  <c r="AD54" i="4"/>
  <c r="L55" i="4"/>
  <c r="M55" i="4"/>
  <c r="N55" i="4"/>
  <c r="O55" i="4"/>
  <c r="R55" i="4"/>
  <c r="S55" i="4"/>
  <c r="T55" i="4"/>
  <c r="V55" i="4"/>
  <c r="W55" i="4"/>
  <c r="X55" i="4"/>
  <c r="Y55" i="4"/>
  <c r="AB55" i="4"/>
  <c r="AC55" i="4"/>
  <c r="AD55" i="4"/>
  <c r="L56" i="4"/>
  <c r="M56" i="4"/>
  <c r="N56" i="4"/>
  <c r="O56" i="4"/>
  <c r="R56" i="4"/>
  <c r="S56" i="4"/>
  <c r="T56" i="4"/>
  <c r="V56" i="4"/>
  <c r="W56" i="4"/>
  <c r="X56" i="4"/>
  <c r="Y56" i="4"/>
  <c r="AB56" i="4"/>
  <c r="AC56" i="4"/>
  <c r="AD56" i="4"/>
  <c r="L57" i="4"/>
  <c r="M57" i="4"/>
  <c r="N57" i="4"/>
  <c r="O57" i="4"/>
  <c r="R57" i="4"/>
  <c r="S57" i="4"/>
  <c r="T57" i="4"/>
  <c r="V57" i="4"/>
  <c r="W57" i="4"/>
  <c r="X57" i="4"/>
  <c r="Y57" i="4"/>
  <c r="AB57" i="4"/>
  <c r="AC57" i="4"/>
  <c r="AD57" i="4"/>
  <c r="L58" i="4"/>
  <c r="M58" i="4"/>
  <c r="N58" i="4"/>
  <c r="O58" i="4"/>
  <c r="R58" i="4"/>
  <c r="S58" i="4"/>
  <c r="T58" i="4"/>
  <c r="V58" i="4"/>
  <c r="W58" i="4"/>
  <c r="X58" i="4"/>
  <c r="Y58" i="4"/>
  <c r="AB58" i="4"/>
  <c r="AC58" i="4"/>
  <c r="AD58" i="4"/>
  <c r="L59" i="4"/>
  <c r="M59" i="4"/>
  <c r="N59" i="4"/>
  <c r="O59" i="4"/>
  <c r="R59" i="4"/>
  <c r="S59" i="4"/>
  <c r="T59" i="4"/>
  <c r="V59" i="4"/>
  <c r="W59" i="4"/>
  <c r="X59" i="4"/>
  <c r="Y59" i="4"/>
  <c r="AB59" i="4"/>
  <c r="AC59" i="4"/>
  <c r="AD59" i="4"/>
  <c r="L60" i="4"/>
  <c r="M60" i="4"/>
  <c r="N60" i="4"/>
  <c r="O60" i="4"/>
  <c r="R60" i="4"/>
  <c r="S60" i="4"/>
  <c r="T60" i="4"/>
  <c r="V60" i="4"/>
  <c r="W60" i="4"/>
  <c r="X60" i="4"/>
  <c r="Y60" i="4"/>
  <c r="AB60" i="4"/>
  <c r="AC60" i="4"/>
  <c r="AD60" i="4"/>
  <c r="L61" i="4"/>
  <c r="M61" i="4"/>
  <c r="N61" i="4"/>
  <c r="O61" i="4"/>
  <c r="R61" i="4"/>
  <c r="S61" i="4"/>
  <c r="T61" i="4"/>
  <c r="V61" i="4"/>
  <c r="W61" i="4"/>
  <c r="X61" i="4"/>
  <c r="Y61" i="4"/>
  <c r="AB61" i="4"/>
  <c r="AC61" i="4"/>
  <c r="AD61" i="4"/>
  <c r="L62" i="4"/>
  <c r="M62" i="4"/>
  <c r="N62" i="4"/>
  <c r="O62" i="4"/>
  <c r="R62" i="4"/>
  <c r="S62" i="4"/>
  <c r="T62" i="4"/>
  <c r="V62" i="4"/>
  <c r="W62" i="4"/>
  <c r="X62" i="4"/>
  <c r="Y62" i="4"/>
  <c r="AB62" i="4"/>
  <c r="AC62" i="4"/>
  <c r="AD62" i="4"/>
  <c r="L63" i="4"/>
  <c r="M63" i="4"/>
  <c r="N63" i="4"/>
  <c r="O63" i="4"/>
  <c r="R63" i="4"/>
  <c r="S63" i="4"/>
  <c r="T63" i="4"/>
  <c r="V63" i="4"/>
  <c r="W63" i="4"/>
  <c r="X63" i="4"/>
  <c r="Y63" i="4"/>
  <c r="AB63" i="4"/>
  <c r="AC63" i="4"/>
  <c r="AD63" i="4"/>
  <c r="L64" i="4"/>
  <c r="M64" i="4"/>
  <c r="N64" i="4"/>
  <c r="O64" i="4"/>
  <c r="R64" i="4"/>
  <c r="S64" i="4"/>
  <c r="T64" i="4"/>
  <c r="V64" i="4"/>
  <c r="W64" i="4"/>
  <c r="X64" i="4"/>
  <c r="Y64" i="4"/>
  <c r="AB64" i="4"/>
  <c r="AC64" i="4"/>
  <c r="AD64" i="4"/>
  <c r="L65" i="4"/>
  <c r="M65" i="4"/>
  <c r="N65" i="4"/>
  <c r="O65" i="4"/>
  <c r="R65" i="4"/>
  <c r="S65" i="4"/>
  <c r="T65" i="4"/>
  <c r="V65" i="4"/>
  <c r="W65" i="4"/>
  <c r="X65" i="4"/>
  <c r="Y65" i="4"/>
  <c r="AB65" i="4"/>
  <c r="AC65" i="4"/>
  <c r="AD65" i="4"/>
  <c r="L66" i="4"/>
  <c r="M66" i="4"/>
  <c r="N66" i="4"/>
  <c r="O66" i="4"/>
  <c r="R66" i="4"/>
  <c r="S66" i="4"/>
  <c r="T66" i="4"/>
  <c r="V66" i="4"/>
  <c r="W66" i="4"/>
  <c r="X66" i="4"/>
  <c r="Y66" i="4"/>
  <c r="AB66" i="4"/>
  <c r="AC66" i="4"/>
  <c r="AD66" i="4"/>
  <c r="L67" i="4"/>
  <c r="M67" i="4"/>
  <c r="N67" i="4"/>
  <c r="O67" i="4"/>
  <c r="R67" i="4"/>
  <c r="S67" i="4"/>
  <c r="T67" i="4"/>
  <c r="V67" i="4"/>
  <c r="W67" i="4"/>
  <c r="X67" i="4"/>
  <c r="Y67" i="4"/>
  <c r="AB67" i="4"/>
  <c r="AC67" i="4"/>
  <c r="AD67" i="4"/>
  <c r="L68" i="4"/>
  <c r="M68" i="4"/>
  <c r="N68" i="4"/>
  <c r="O68" i="4"/>
  <c r="R68" i="4"/>
  <c r="S68" i="4"/>
  <c r="T68" i="4"/>
  <c r="V68" i="4"/>
  <c r="W68" i="4"/>
  <c r="X68" i="4"/>
  <c r="Y68" i="4"/>
  <c r="AB68" i="4"/>
  <c r="AC68" i="4"/>
  <c r="AD68" i="4"/>
  <c r="L69" i="4"/>
  <c r="M69" i="4"/>
  <c r="N69" i="4"/>
  <c r="O69" i="4"/>
  <c r="R69" i="4"/>
  <c r="S69" i="4"/>
  <c r="T69" i="4"/>
  <c r="V69" i="4"/>
  <c r="W69" i="4"/>
  <c r="X69" i="4"/>
  <c r="Y69" i="4"/>
  <c r="AB69" i="4"/>
  <c r="AC69" i="4"/>
  <c r="AD69" i="4"/>
  <c r="L70" i="4"/>
  <c r="M70" i="4"/>
  <c r="N70" i="4"/>
  <c r="O70" i="4"/>
  <c r="R70" i="4"/>
  <c r="S70" i="4"/>
  <c r="T70" i="4"/>
  <c r="V70" i="4"/>
  <c r="W70" i="4"/>
  <c r="X70" i="4"/>
  <c r="Y70" i="4"/>
  <c r="AB70" i="4"/>
  <c r="AC70" i="4"/>
  <c r="AD70" i="4"/>
  <c r="L71" i="4"/>
  <c r="M71" i="4"/>
  <c r="N71" i="4"/>
  <c r="O71" i="4"/>
  <c r="R71" i="4"/>
  <c r="S71" i="4"/>
  <c r="T71" i="4"/>
  <c r="V71" i="4"/>
  <c r="W71" i="4"/>
  <c r="X71" i="4"/>
  <c r="Y71" i="4"/>
  <c r="AB71" i="4"/>
  <c r="AC71" i="4"/>
  <c r="AD71" i="4"/>
  <c r="L72" i="4"/>
  <c r="M72" i="4"/>
  <c r="N72" i="4"/>
  <c r="O72" i="4"/>
  <c r="R72" i="4"/>
  <c r="S72" i="4"/>
  <c r="T72" i="4"/>
  <c r="V72" i="4"/>
  <c r="W72" i="4"/>
  <c r="X72" i="4"/>
  <c r="Y72" i="4"/>
  <c r="AB72" i="4"/>
  <c r="AC72" i="4"/>
  <c r="AD72" i="4"/>
  <c r="L73" i="4"/>
  <c r="M73" i="4"/>
  <c r="N73" i="4"/>
  <c r="O73" i="4"/>
  <c r="R73" i="4"/>
  <c r="S73" i="4"/>
  <c r="T73" i="4"/>
  <c r="V73" i="4"/>
  <c r="W73" i="4"/>
  <c r="X73" i="4"/>
  <c r="Y73" i="4"/>
  <c r="AB73" i="4"/>
  <c r="AC73" i="4"/>
  <c r="AD73" i="4"/>
  <c r="L74" i="4"/>
  <c r="M74" i="4"/>
  <c r="N74" i="4"/>
  <c r="O74" i="4"/>
  <c r="R74" i="4"/>
  <c r="S74" i="4"/>
  <c r="T74" i="4"/>
  <c r="V74" i="4"/>
  <c r="W74" i="4"/>
  <c r="X74" i="4"/>
  <c r="Y74" i="4"/>
  <c r="AB74" i="4"/>
  <c r="AC74" i="4"/>
  <c r="AD74" i="4"/>
  <c r="L75" i="4"/>
  <c r="M75" i="4"/>
  <c r="N75" i="4"/>
  <c r="O75" i="4"/>
  <c r="R75" i="4"/>
  <c r="S75" i="4"/>
  <c r="T75" i="4"/>
  <c r="V75" i="4"/>
  <c r="W75" i="4"/>
  <c r="X75" i="4"/>
  <c r="Y75" i="4"/>
  <c r="AB75" i="4"/>
  <c r="AC75" i="4"/>
  <c r="AD75" i="4"/>
  <c r="L76" i="4"/>
  <c r="M76" i="4"/>
  <c r="N76" i="4"/>
  <c r="O76" i="4"/>
  <c r="R76" i="4"/>
  <c r="S76" i="4"/>
  <c r="T76" i="4"/>
  <c r="V76" i="4"/>
  <c r="W76" i="4"/>
  <c r="X76" i="4"/>
  <c r="Y76" i="4"/>
  <c r="AB76" i="4"/>
  <c r="AC76" i="4"/>
  <c r="AD76" i="4"/>
  <c r="L77" i="4"/>
  <c r="M77" i="4"/>
  <c r="N77" i="4"/>
  <c r="O77" i="4"/>
  <c r="R77" i="4"/>
  <c r="S77" i="4"/>
  <c r="T77" i="4"/>
  <c r="V77" i="4"/>
  <c r="W77" i="4"/>
  <c r="X77" i="4"/>
  <c r="Y77" i="4"/>
  <c r="AB77" i="4"/>
  <c r="AC77" i="4"/>
  <c r="AD77" i="4"/>
  <c r="L78" i="4"/>
  <c r="M78" i="4"/>
  <c r="N78" i="4"/>
  <c r="O78" i="4"/>
  <c r="R78" i="4"/>
  <c r="S78" i="4"/>
  <c r="T78" i="4"/>
  <c r="V78" i="4"/>
  <c r="W78" i="4"/>
  <c r="X78" i="4"/>
  <c r="Y78" i="4"/>
  <c r="AB78" i="4"/>
  <c r="AC78" i="4"/>
  <c r="AD78" i="4"/>
  <c r="L79" i="4"/>
  <c r="M79" i="4"/>
  <c r="N79" i="4"/>
  <c r="O79" i="4"/>
  <c r="R79" i="4"/>
  <c r="S79" i="4"/>
  <c r="T79" i="4"/>
  <c r="V79" i="4"/>
  <c r="W79" i="4"/>
  <c r="X79" i="4"/>
  <c r="Y79" i="4"/>
  <c r="AB79" i="4"/>
  <c r="AC79" i="4"/>
  <c r="AD79" i="4"/>
  <c r="L80" i="4"/>
  <c r="M80" i="4"/>
  <c r="N80" i="4"/>
  <c r="O80" i="4"/>
  <c r="R80" i="4"/>
  <c r="S80" i="4"/>
  <c r="T80" i="4"/>
  <c r="V80" i="4"/>
  <c r="W80" i="4"/>
  <c r="X80" i="4"/>
  <c r="Y80" i="4"/>
  <c r="AB80" i="4"/>
  <c r="AC80" i="4"/>
  <c r="AD80" i="4"/>
  <c r="L81" i="4"/>
  <c r="M81" i="4"/>
  <c r="N81" i="4"/>
  <c r="O81" i="4"/>
  <c r="R81" i="4"/>
  <c r="S81" i="4"/>
  <c r="T81" i="4"/>
  <c r="V81" i="4"/>
  <c r="W81" i="4"/>
  <c r="X81" i="4"/>
  <c r="Y81" i="4"/>
  <c r="AB81" i="4"/>
  <c r="AC81" i="4"/>
  <c r="AD81" i="4"/>
  <c r="L82" i="4"/>
  <c r="M82" i="4"/>
  <c r="N82" i="4"/>
  <c r="O82" i="4"/>
  <c r="R82" i="4"/>
  <c r="S82" i="4"/>
  <c r="T82" i="4"/>
  <c r="V82" i="4"/>
  <c r="W82" i="4"/>
  <c r="X82" i="4"/>
  <c r="Y82" i="4"/>
  <c r="AB82" i="4"/>
  <c r="AC82" i="4"/>
  <c r="AD82" i="4"/>
  <c r="L83" i="4"/>
  <c r="M83" i="4"/>
  <c r="N83" i="4"/>
  <c r="O83" i="4"/>
  <c r="R83" i="4"/>
  <c r="S83" i="4"/>
  <c r="T83" i="4"/>
  <c r="V83" i="4"/>
  <c r="W83" i="4"/>
  <c r="X83" i="4"/>
  <c r="Y83" i="4"/>
  <c r="AB83" i="4"/>
  <c r="AC83" i="4"/>
  <c r="AD83" i="4"/>
  <c r="L84" i="4"/>
  <c r="M84" i="4"/>
  <c r="N84" i="4"/>
  <c r="O84" i="4"/>
  <c r="R84" i="4"/>
  <c r="S84" i="4"/>
  <c r="T84" i="4"/>
  <c r="V84" i="4"/>
  <c r="W84" i="4"/>
  <c r="X84" i="4"/>
  <c r="Y84" i="4"/>
  <c r="AB84" i="4"/>
  <c r="AC84" i="4"/>
  <c r="AD84" i="4"/>
  <c r="L85" i="4"/>
  <c r="M85" i="4"/>
  <c r="N85" i="4"/>
  <c r="O85" i="4"/>
  <c r="R85" i="4"/>
  <c r="S85" i="4"/>
  <c r="T85" i="4"/>
  <c r="V85" i="4"/>
  <c r="W85" i="4"/>
  <c r="X85" i="4"/>
  <c r="Y85" i="4"/>
  <c r="AB85" i="4"/>
  <c r="AC85" i="4"/>
  <c r="AD85" i="4"/>
  <c r="L86" i="4"/>
  <c r="M86" i="4"/>
  <c r="N86" i="4"/>
  <c r="O86" i="4"/>
  <c r="R86" i="4"/>
  <c r="S86" i="4"/>
  <c r="T86" i="4"/>
  <c r="V86" i="4"/>
  <c r="W86" i="4"/>
  <c r="X86" i="4"/>
  <c r="Y86" i="4"/>
  <c r="AB86" i="4"/>
  <c r="AC86" i="4"/>
  <c r="AD86" i="4"/>
  <c r="L87" i="4"/>
  <c r="M87" i="4"/>
  <c r="N87" i="4"/>
  <c r="O87" i="4"/>
  <c r="R87" i="4"/>
  <c r="S87" i="4"/>
  <c r="T87" i="4"/>
  <c r="V87" i="4"/>
  <c r="W87" i="4"/>
  <c r="X87" i="4"/>
  <c r="Y87" i="4"/>
  <c r="AB87" i="4"/>
  <c r="AC87" i="4"/>
  <c r="AD87" i="4"/>
  <c r="L88" i="4"/>
  <c r="M88" i="4"/>
  <c r="N88" i="4"/>
  <c r="O88" i="4"/>
  <c r="R88" i="4"/>
  <c r="S88" i="4"/>
  <c r="T88" i="4"/>
  <c r="V88" i="4"/>
  <c r="W88" i="4"/>
  <c r="X88" i="4"/>
  <c r="Y88" i="4"/>
  <c r="AB88" i="4"/>
  <c r="AC88" i="4"/>
  <c r="AD88" i="4"/>
  <c r="L89" i="4"/>
  <c r="M89" i="4"/>
  <c r="N89" i="4"/>
  <c r="O89" i="4"/>
  <c r="R89" i="4"/>
  <c r="S89" i="4"/>
  <c r="T89" i="4"/>
  <c r="V89" i="4"/>
  <c r="W89" i="4"/>
  <c r="X89" i="4"/>
  <c r="Y89" i="4"/>
  <c r="AB89" i="4"/>
  <c r="AC89" i="4"/>
  <c r="AD89" i="4"/>
  <c r="L90" i="4"/>
  <c r="M90" i="4"/>
  <c r="N90" i="4"/>
  <c r="O90" i="4"/>
  <c r="R90" i="4"/>
  <c r="S90" i="4"/>
  <c r="T90" i="4"/>
  <c r="V90" i="4"/>
  <c r="W90" i="4"/>
  <c r="X90" i="4"/>
  <c r="Y90" i="4"/>
  <c r="AB90" i="4"/>
  <c r="AC90" i="4"/>
  <c r="AD90" i="4"/>
  <c r="L91" i="4"/>
  <c r="M91" i="4"/>
  <c r="N91" i="4"/>
  <c r="O91" i="4"/>
  <c r="R91" i="4"/>
  <c r="S91" i="4"/>
  <c r="T91" i="4"/>
  <c r="V91" i="4"/>
  <c r="W91" i="4"/>
  <c r="X91" i="4"/>
  <c r="Y91" i="4"/>
  <c r="AB91" i="4"/>
  <c r="AC91" i="4"/>
  <c r="AD91" i="4"/>
  <c r="L92" i="4"/>
  <c r="M92" i="4"/>
  <c r="N92" i="4"/>
  <c r="O92" i="4"/>
  <c r="R92" i="4"/>
  <c r="S92" i="4"/>
  <c r="T92" i="4"/>
  <c r="V92" i="4"/>
  <c r="W92" i="4"/>
  <c r="X92" i="4"/>
  <c r="Y92" i="4"/>
  <c r="AB92" i="4"/>
  <c r="AC92" i="4"/>
  <c r="AD92" i="4"/>
  <c r="L93" i="4"/>
  <c r="M93" i="4"/>
  <c r="N93" i="4"/>
  <c r="O93" i="4"/>
  <c r="R93" i="4"/>
  <c r="S93" i="4"/>
  <c r="T93" i="4"/>
  <c r="V93" i="4"/>
  <c r="W93" i="4"/>
  <c r="X93" i="4"/>
  <c r="Y93" i="4"/>
  <c r="AB93" i="4"/>
  <c r="AC93" i="4"/>
  <c r="AD93" i="4"/>
  <c r="L94" i="4"/>
  <c r="M94" i="4"/>
  <c r="N94" i="4"/>
  <c r="O94" i="4"/>
  <c r="R94" i="4"/>
  <c r="S94" i="4"/>
  <c r="T94" i="4"/>
  <c r="V94" i="4"/>
  <c r="W94" i="4"/>
  <c r="X94" i="4"/>
  <c r="Y94" i="4"/>
  <c r="AB94" i="4"/>
  <c r="AC94" i="4"/>
  <c r="AD94" i="4"/>
  <c r="L95" i="4"/>
  <c r="M95" i="4"/>
  <c r="N95" i="4"/>
  <c r="O95" i="4"/>
  <c r="R95" i="4"/>
  <c r="S95" i="4"/>
  <c r="T95" i="4"/>
  <c r="V95" i="4"/>
  <c r="W95" i="4"/>
  <c r="X95" i="4"/>
  <c r="Y95" i="4"/>
  <c r="AB95" i="4"/>
  <c r="AC95" i="4"/>
  <c r="AD95" i="4"/>
  <c r="L96" i="4"/>
  <c r="M96" i="4"/>
  <c r="N96" i="4"/>
  <c r="O96" i="4"/>
  <c r="R96" i="4"/>
  <c r="S96" i="4"/>
  <c r="T96" i="4"/>
  <c r="V96" i="4"/>
  <c r="W96" i="4"/>
  <c r="X96" i="4"/>
  <c r="Y96" i="4"/>
  <c r="AB96" i="4"/>
  <c r="AC96" i="4"/>
  <c r="AD96" i="4"/>
  <c r="L97" i="4"/>
  <c r="M97" i="4"/>
  <c r="N97" i="4"/>
  <c r="O97" i="4"/>
  <c r="R97" i="4"/>
  <c r="S97" i="4"/>
  <c r="T97" i="4"/>
  <c r="V97" i="4"/>
  <c r="W97" i="4"/>
  <c r="X97" i="4"/>
  <c r="Y97" i="4"/>
  <c r="AB97" i="4"/>
  <c r="AC97" i="4"/>
  <c r="AD97" i="4"/>
  <c r="L98" i="4"/>
  <c r="M98" i="4"/>
  <c r="N98" i="4"/>
  <c r="O98" i="4"/>
  <c r="R98" i="4"/>
  <c r="S98" i="4"/>
  <c r="T98" i="4"/>
  <c r="V98" i="4"/>
  <c r="W98" i="4"/>
  <c r="X98" i="4"/>
  <c r="Y98" i="4"/>
  <c r="AB98" i="4"/>
  <c r="AC98" i="4"/>
  <c r="AD98" i="4"/>
  <c r="L99" i="4"/>
  <c r="M99" i="4"/>
  <c r="N99" i="4"/>
  <c r="O99" i="4"/>
  <c r="R99" i="4"/>
  <c r="S99" i="4"/>
  <c r="T99" i="4"/>
  <c r="V99" i="4"/>
  <c r="W99" i="4"/>
  <c r="X99" i="4"/>
  <c r="Y99" i="4"/>
  <c r="AB99" i="4"/>
  <c r="AC99" i="4"/>
  <c r="AD99" i="4"/>
  <c r="L100" i="4"/>
  <c r="M100" i="4"/>
  <c r="N100" i="4"/>
  <c r="O100" i="4"/>
  <c r="R100" i="4"/>
  <c r="S100" i="4"/>
  <c r="T100" i="4"/>
  <c r="V100" i="4"/>
  <c r="W100" i="4"/>
  <c r="X100" i="4"/>
  <c r="Y100" i="4"/>
  <c r="AB100" i="4"/>
  <c r="AC100" i="4"/>
  <c r="AD100" i="4"/>
  <c r="L101" i="4"/>
  <c r="M101" i="4"/>
  <c r="N101" i="4"/>
  <c r="O101" i="4"/>
  <c r="R101" i="4"/>
  <c r="S101" i="4"/>
  <c r="T101" i="4"/>
  <c r="V101" i="4"/>
  <c r="W101" i="4"/>
  <c r="X101" i="4"/>
  <c r="Y101" i="4"/>
  <c r="AB101" i="4"/>
  <c r="AC101" i="4"/>
  <c r="AD101" i="4"/>
  <c r="L102" i="4"/>
  <c r="M102" i="4"/>
  <c r="N102" i="4"/>
  <c r="O102" i="4"/>
  <c r="R102" i="4"/>
  <c r="S102" i="4"/>
  <c r="T102" i="4"/>
  <c r="V102" i="4"/>
  <c r="W102" i="4"/>
  <c r="X102" i="4"/>
  <c r="Y102" i="4"/>
  <c r="AB102" i="4"/>
  <c r="AC102" i="4"/>
  <c r="AD102" i="4"/>
  <c r="L103" i="4"/>
  <c r="M103" i="4"/>
  <c r="N103" i="4"/>
  <c r="O103" i="4"/>
  <c r="R103" i="4"/>
  <c r="S103" i="4"/>
  <c r="T103" i="4"/>
  <c r="V103" i="4"/>
  <c r="W103" i="4"/>
  <c r="X103" i="4"/>
  <c r="Y103" i="4"/>
  <c r="AB103" i="4"/>
  <c r="AC103" i="4"/>
  <c r="AD103" i="4"/>
  <c r="L104" i="4"/>
  <c r="M104" i="4"/>
  <c r="N104" i="4"/>
  <c r="O104" i="4"/>
  <c r="R104" i="4"/>
  <c r="S104" i="4"/>
  <c r="T104" i="4"/>
  <c r="V104" i="4"/>
  <c r="W104" i="4"/>
  <c r="X104" i="4"/>
  <c r="Y104" i="4"/>
  <c r="AB104" i="4"/>
  <c r="AC104" i="4"/>
  <c r="AD104" i="4"/>
  <c r="L105" i="4"/>
  <c r="M105" i="4"/>
  <c r="N105" i="4"/>
  <c r="O105" i="4"/>
  <c r="R105" i="4"/>
  <c r="S105" i="4"/>
  <c r="T105" i="4"/>
  <c r="V105" i="4"/>
  <c r="W105" i="4"/>
  <c r="X105" i="4"/>
  <c r="Y105" i="4"/>
  <c r="AB105" i="4"/>
  <c r="AC105" i="4"/>
  <c r="AD105" i="4"/>
  <c r="L106" i="4"/>
  <c r="M106" i="4"/>
  <c r="N106" i="4"/>
  <c r="O106" i="4"/>
  <c r="R106" i="4"/>
  <c r="S106" i="4"/>
  <c r="T106" i="4"/>
  <c r="V106" i="4"/>
  <c r="W106" i="4"/>
  <c r="X106" i="4"/>
  <c r="Y106" i="4"/>
  <c r="AB106" i="4"/>
  <c r="AC106" i="4"/>
  <c r="AD106" i="4"/>
  <c r="L107" i="4"/>
  <c r="M107" i="4"/>
  <c r="N107" i="4"/>
  <c r="O107" i="4"/>
  <c r="R107" i="4"/>
  <c r="S107" i="4"/>
  <c r="T107" i="4"/>
  <c r="V107" i="4"/>
  <c r="W107" i="4"/>
  <c r="X107" i="4"/>
  <c r="Y107" i="4"/>
  <c r="AB107" i="4"/>
  <c r="AC107" i="4"/>
  <c r="AD107" i="4"/>
  <c r="L108" i="4"/>
  <c r="M108" i="4"/>
  <c r="N108" i="4"/>
  <c r="O108" i="4"/>
  <c r="R108" i="4"/>
  <c r="S108" i="4"/>
  <c r="T108" i="4"/>
  <c r="V108" i="4"/>
  <c r="W108" i="4"/>
  <c r="X108" i="4"/>
  <c r="Y108" i="4"/>
  <c r="AB108" i="4"/>
  <c r="AC108" i="4"/>
  <c r="AD108" i="4"/>
  <c r="L109" i="4"/>
  <c r="M109" i="4"/>
  <c r="N109" i="4"/>
  <c r="O109" i="4"/>
  <c r="R109" i="4"/>
  <c r="S109" i="4"/>
  <c r="T109" i="4"/>
  <c r="V109" i="4"/>
  <c r="W109" i="4"/>
  <c r="X109" i="4"/>
  <c r="Y109" i="4"/>
  <c r="AB109" i="4"/>
  <c r="AC109" i="4"/>
  <c r="AD109" i="4"/>
  <c r="L110" i="4"/>
  <c r="M110" i="4"/>
  <c r="N110" i="4"/>
  <c r="O110" i="4"/>
  <c r="R110" i="4"/>
  <c r="S110" i="4"/>
  <c r="T110" i="4"/>
  <c r="V110" i="4"/>
  <c r="W110" i="4"/>
  <c r="X110" i="4"/>
  <c r="Y110" i="4"/>
  <c r="AB110" i="4"/>
  <c r="AC110" i="4"/>
  <c r="AD110" i="4"/>
  <c r="L111" i="4"/>
  <c r="M111" i="4"/>
  <c r="N111" i="4"/>
  <c r="O111" i="4"/>
  <c r="R111" i="4"/>
  <c r="S111" i="4"/>
  <c r="T111" i="4"/>
  <c r="V111" i="4"/>
  <c r="W111" i="4"/>
  <c r="X111" i="4"/>
  <c r="Y111" i="4"/>
  <c r="AB111" i="4"/>
  <c r="AC111" i="4"/>
  <c r="AD111" i="4"/>
  <c r="L112" i="4"/>
  <c r="M112" i="4"/>
  <c r="N112" i="4"/>
  <c r="O112" i="4"/>
  <c r="R112" i="4"/>
  <c r="S112" i="4"/>
  <c r="T112" i="4"/>
  <c r="V112" i="4"/>
  <c r="W112" i="4"/>
  <c r="X112" i="4"/>
  <c r="Y112" i="4"/>
  <c r="AB112" i="4"/>
  <c r="AC112" i="4"/>
  <c r="AD112" i="4"/>
  <c r="L113" i="4"/>
  <c r="M113" i="4"/>
  <c r="N113" i="4"/>
  <c r="O113" i="4"/>
  <c r="R113" i="4"/>
  <c r="S113" i="4"/>
  <c r="T113" i="4"/>
  <c r="V113" i="4"/>
  <c r="W113" i="4"/>
  <c r="X113" i="4"/>
  <c r="Y113" i="4"/>
  <c r="AB113" i="4"/>
  <c r="AC113" i="4"/>
  <c r="AD113" i="4"/>
  <c r="L114" i="4"/>
  <c r="M114" i="4"/>
  <c r="N114" i="4"/>
  <c r="O114" i="4"/>
  <c r="R114" i="4"/>
  <c r="S114" i="4"/>
  <c r="T114" i="4"/>
  <c r="V114" i="4"/>
  <c r="W114" i="4"/>
  <c r="X114" i="4"/>
  <c r="Y114" i="4"/>
  <c r="AB114" i="4"/>
  <c r="AC114" i="4"/>
  <c r="AD114" i="4"/>
  <c r="L115" i="4"/>
  <c r="M115" i="4"/>
  <c r="N115" i="4"/>
  <c r="O115" i="4"/>
  <c r="R115" i="4"/>
  <c r="S115" i="4"/>
  <c r="T115" i="4"/>
  <c r="V115" i="4"/>
  <c r="W115" i="4"/>
  <c r="X115" i="4"/>
  <c r="Y115" i="4"/>
  <c r="AB115" i="4"/>
  <c r="AC115" i="4"/>
  <c r="AD115" i="4"/>
  <c r="L116" i="4"/>
  <c r="M116" i="4"/>
  <c r="N116" i="4"/>
  <c r="O116" i="4"/>
  <c r="R116" i="4"/>
  <c r="S116" i="4"/>
  <c r="T116" i="4"/>
  <c r="V116" i="4"/>
  <c r="W116" i="4"/>
  <c r="X116" i="4"/>
  <c r="Y116" i="4"/>
  <c r="AB116" i="4"/>
  <c r="AC116" i="4"/>
  <c r="AD116" i="4"/>
  <c r="L117" i="4"/>
  <c r="M117" i="4"/>
  <c r="N117" i="4"/>
  <c r="O117" i="4"/>
  <c r="R117" i="4"/>
  <c r="S117" i="4"/>
  <c r="T117" i="4"/>
  <c r="V117" i="4"/>
  <c r="W117" i="4"/>
  <c r="X117" i="4"/>
  <c r="Y117" i="4"/>
  <c r="AB117" i="4"/>
  <c r="AC117" i="4"/>
  <c r="AD117" i="4"/>
  <c r="L118" i="4"/>
  <c r="M118" i="4"/>
  <c r="N118" i="4"/>
  <c r="O118" i="4"/>
  <c r="R118" i="4"/>
  <c r="S118" i="4"/>
  <c r="T118" i="4"/>
  <c r="V118" i="4"/>
  <c r="W118" i="4"/>
  <c r="X118" i="4"/>
  <c r="Y118" i="4"/>
  <c r="AB118" i="4"/>
  <c r="AC118" i="4"/>
  <c r="AD118" i="4"/>
  <c r="L119" i="4"/>
  <c r="M119" i="4"/>
  <c r="N119" i="4"/>
  <c r="O119" i="4"/>
  <c r="R119" i="4"/>
  <c r="S119" i="4"/>
  <c r="T119" i="4"/>
  <c r="V119" i="4"/>
  <c r="W119" i="4"/>
  <c r="X119" i="4"/>
  <c r="Y119" i="4"/>
  <c r="AB119" i="4"/>
  <c r="AC119" i="4"/>
  <c r="AD119" i="4"/>
  <c r="L120" i="4"/>
  <c r="M120" i="4"/>
  <c r="N120" i="4"/>
  <c r="O120" i="4"/>
  <c r="R120" i="4"/>
  <c r="S120" i="4"/>
  <c r="T120" i="4"/>
  <c r="V120" i="4"/>
  <c r="W120" i="4"/>
  <c r="X120" i="4"/>
  <c r="Y120" i="4"/>
  <c r="AB120" i="4"/>
  <c r="AC120" i="4"/>
  <c r="AD120" i="4"/>
  <c r="L121" i="4"/>
  <c r="M121" i="4"/>
  <c r="N121" i="4"/>
  <c r="O121" i="4"/>
  <c r="R121" i="4"/>
  <c r="S121" i="4"/>
  <c r="T121" i="4"/>
  <c r="V121" i="4"/>
  <c r="W121" i="4"/>
  <c r="X121" i="4"/>
  <c r="Y121" i="4"/>
  <c r="AB121" i="4"/>
  <c r="AC121" i="4"/>
  <c r="AD121" i="4"/>
  <c r="L122" i="4"/>
  <c r="M122" i="4"/>
  <c r="N122" i="4"/>
  <c r="O122" i="4"/>
  <c r="R122" i="4"/>
  <c r="S122" i="4"/>
  <c r="T122" i="4"/>
  <c r="V122" i="4"/>
  <c r="W122" i="4"/>
  <c r="X122" i="4"/>
  <c r="Y122" i="4"/>
  <c r="AB122" i="4"/>
  <c r="AC122" i="4"/>
  <c r="AD122" i="4"/>
  <c r="L123" i="4"/>
  <c r="M123" i="4"/>
  <c r="N123" i="4"/>
  <c r="O123" i="4"/>
  <c r="R123" i="4"/>
  <c r="S123" i="4"/>
  <c r="T123" i="4"/>
  <c r="V123" i="4"/>
  <c r="W123" i="4"/>
  <c r="X123" i="4"/>
  <c r="Y123" i="4"/>
  <c r="AB123" i="4"/>
  <c r="AC123" i="4"/>
  <c r="AD123" i="4"/>
  <c r="L124" i="4"/>
  <c r="M124" i="4"/>
  <c r="N124" i="4"/>
  <c r="O124" i="4"/>
  <c r="R124" i="4"/>
  <c r="S124" i="4"/>
  <c r="T124" i="4"/>
  <c r="V124" i="4"/>
  <c r="W124" i="4"/>
  <c r="X124" i="4"/>
  <c r="Y124" i="4"/>
  <c r="AB124" i="4"/>
  <c r="AC124" i="4"/>
  <c r="AD124" i="4"/>
  <c r="L125" i="4"/>
  <c r="M125" i="4"/>
  <c r="N125" i="4"/>
  <c r="O125" i="4"/>
  <c r="R125" i="4"/>
  <c r="S125" i="4"/>
  <c r="T125" i="4"/>
  <c r="V125" i="4"/>
  <c r="W125" i="4"/>
  <c r="X125" i="4"/>
  <c r="Y125" i="4"/>
  <c r="AB125" i="4"/>
  <c r="AC125" i="4"/>
  <c r="AD125" i="4"/>
  <c r="L126" i="4"/>
  <c r="M126" i="4"/>
  <c r="N126" i="4"/>
  <c r="O126" i="4"/>
  <c r="P126" i="4"/>
  <c r="Q126" i="4"/>
  <c r="R126" i="4"/>
  <c r="S126" i="4"/>
  <c r="T126" i="4"/>
  <c r="V126" i="4"/>
  <c r="W126" i="4"/>
  <c r="X126" i="4"/>
  <c r="Y126" i="4"/>
  <c r="Z126" i="4"/>
  <c r="AA126" i="4"/>
  <c r="AB126" i="4"/>
  <c r="AC126" i="4"/>
  <c r="AD126" i="4"/>
  <c r="L127" i="4"/>
  <c r="M127" i="4"/>
  <c r="N127" i="4"/>
  <c r="O127" i="4"/>
  <c r="P127" i="4"/>
  <c r="Q127" i="4"/>
  <c r="R127" i="4"/>
  <c r="S127" i="4"/>
  <c r="T127" i="4"/>
  <c r="V127" i="4"/>
  <c r="W127" i="4"/>
  <c r="X127" i="4"/>
  <c r="Y127" i="4"/>
  <c r="Z127" i="4"/>
  <c r="AA127" i="4"/>
  <c r="AB127" i="4"/>
  <c r="AC127" i="4"/>
  <c r="AD127" i="4"/>
  <c r="L128" i="4"/>
  <c r="M128" i="4"/>
  <c r="N128" i="4"/>
  <c r="O128" i="4"/>
  <c r="P128" i="4"/>
  <c r="Q128" i="4"/>
  <c r="R128" i="4"/>
  <c r="S128" i="4"/>
  <c r="T128" i="4"/>
  <c r="V128" i="4"/>
  <c r="W128" i="4"/>
  <c r="X128" i="4"/>
  <c r="Y128" i="4"/>
  <c r="Z128" i="4"/>
  <c r="AA128" i="4"/>
  <c r="AB128" i="4"/>
  <c r="AC128" i="4"/>
  <c r="AD128" i="4"/>
  <c r="L129" i="4"/>
  <c r="M129" i="4"/>
  <c r="N129" i="4"/>
  <c r="O129" i="4"/>
  <c r="P129" i="4"/>
  <c r="Q129" i="4"/>
  <c r="R129" i="4"/>
  <c r="S129" i="4"/>
  <c r="T129" i="4"/>
  <c r="V129" i="4"/>
  <c r="W129" i="4"/>
  <c r="X129" i="4"/>
  <c r="Y129" i="4"/>
  <c r="Z129" i="4"/>
  <c r="AA129" i="4"/>
  <c r="AB129" i="4"/>
  <c r="AC129" i="4"/>
  <c r="AD129" i="4"/>
  <c r="L130" i="4"/>
  <c r="M130" i="4"/>
  <c r="N130" i="4"/>
  <c r="O130" i="4"/>
  <c r="P130" i="4"/>
  <c r="Q130" i="4"/>
  <c r="R130" i="4"/>
  <c r="S130" i="4"/>
  <c r="T130" i="4"/>
  <c r="V130" i="4"/>
  <c r="W130" i="4"/>
  <c r="X130" i="4"/>
  <c r="Y130" i="4"/>
  <c r="Z130" i="4"/>
  <c r="AA130" i="4"/>
  <c r="AB130" i="4"/>
  <c r="AC130" i="4"/>
  <c r="AD130" i="4"/>
  <c r="L131" i="4"/>
  <c r="M131" i="4"/>
  <c r="N131" i="4"/>
  <c r="O131" i="4"/>
  <c r="P131" i="4"/>
  <c r="Q131" i="4"/>
  <c r="R131" i="4"/>
  <c r="S131" i="4"/>
  <c r="T131" i="4"/>
  <c r="V131" i="4"/>
  <c r="W131" i="4"/>
  <c r="X131" i="4"/>
  <c r="Y131" i="4"/>
  <c r="Z131" i="4"/>
  <c r="AA131" i="4"/>
  <c r="AB131" i="4"/>
  <c r="AC131" i="4"/>
  <c r="AD131" i="4"/>
  <c r="L132" i="4"/>
  <c r="M132" i="4"/>
  <c r="N132" i="4"/>
  <c r="O132" i="4"/>
  <c r="P132" i="4"/>
  <c r="Q132" i="4"/>
  <c r="R132" i="4"/>
  <c r="S132" i="4"/>
  <c r="T132" i="4"/>
  <c r="V132" i="4"/>
  <c r="W132" i="4"/>
  <c r="X132" i="4"/>
  <c r="Y132" i="4"/>
  <c r="Z132" i="4"/>
  <c r="AA132" i="4"/>
  <c r="AB132" i="4"/>
  <c r="AC132" i="4"/>
  <c r="AD132" i="4"/>
  <c r="L133" i="4"/>
  <c r="M133" i="4"/>
  <c r="N133" i="4"/>
  <c r="O133" i="4"/>
  <c r="P133" i="4"/>
  <c r="Q133" i="4"/>
  <c r="R133" i="4"/>
  <c r="S133" i="4"/>
  <c r="T133" i="4"/>
  <c r="V133" i="4"/>
  <c r="W133" i="4"/>
  <c r="X133" i="4"/>
  <c r="Y133" i="4"/>
  <c r="Z133" i="4"/>
  <c r="AA133" i="4"/>
  <c r="AB133" i="4"/>
  <c r="AC133" i="4"/>
  <c r="AD133" i="4"/>
  <c r="L134" i="4"/>
  <c r="M134" i="4"/>
  <c r="N134" i="4"/>
  <c r="O134" i="4"/>
  <c r="P134" i="4"/>
  <c r="Q134" i="4"/>
  <c r="R134" i="4"/>
  <c r="S134" i="4"/>
  <c r="T134" i="4"/>
  <c r="V134" i="4"/>
  <c r="W134" i="4"/>
  <c r="X134" i="4"/>
  <c r="Y134" i="4"/>
  <c r="Z134" i="4"/>
  <c r="AA134" i="4"/>
  <c r="AB134" i="4"/>
  <c r="AC134" i="4"/>
  <c r="AD134" i="4"/>
  <c r="L135" i="4"/>
  <c r="M135" i="4"/>
  <c r="N135" i="4"/>
  <c r="O135" i="4"/>
  <c r="P135" i="4"/>
  <c r="Q135" i="4"/>
  <c r="R135" i="4"/>
  <c r="S135" i="4"/>
  <c r="T135" i="4"/>
  <c r="V135" i="4"/>
  <c r="W135" i="4"/>
  <c r="X135" i="4"/>
  <c r="Y135" i="4"/>
  <c r="Z135" i="4"/>
  <c r="AA135" i="4"/>
  <c r="AB135" i="4"/>
  <c r="AC135" i="4"/>
  <c r="AD135" i="4"/>
  <c r="L136" i="4"/>
  <c r="M136" i="4"/>
  <c r="N136" i="4"/>
  <c r="O136" i="4"/>
  <c r="P136" i="4"/>
  <c r="Q136" i="4"/>
  <c r="R136" i="4"/>
  <c r="S136" i="4"/>
  <c r="T136" i="4"/>
  <c r="V136" i="4"/>
  <c r="W136" i="4"/>
  <c r="X136" i="4"/>
  <c r="Y136" i="4"/>
  <c r="Z136" i="4"/>
  <c r="AA136" i="4"/>
  <c r="AB136" i="4"/>
  <c r="AC136" i="4"/>
  <c r="AD136" i="4"/>
  <c r="L137" i="4"/>
  <c r="M137" i="4"/>
  <c r="N137" i="4"/>
  <c r="O137" i="4"/>
  <c r="P137" i="4"/>
  <c r="Q137" i="4"/>
  <c r="R137" i="4"/>
  <c r="S137" i="4"/>
  <c r="T137" i="4"/>
  <c r="V137" i="4"/>
  <c r="W137" i="4"/>
  <c r="X137" i="4"/>
  <c r="Y137" i="4"/>
  <c r="Z137" i="4"/>
  <c r="AA137" i="4"/>
  <c r="AB137" i="4"/>
  <c r="AC137" i="4"/>
  <c r="AD137" i="4"/>
  <c r="L138" i="4"/>
  <c r="M138" i="4"/>
  <c r="N138" i="4"/>
  <c r="O138" i="4"/>
  <c r="P138" i="4"/>
  <c r="Q138" i="4"/>
  <c r="R138" i="4"/>
  <c r="S138" i="4"/>
  <c r="T138" i="4"/>
  <c r="V138" i="4"/>
  <c r="W138" i="4"/>
  <c r="X138" i="4"/>
  <c r="Y138" i="4"/>
  <c r="Z138" i="4"/>
  <c r="AA138" i="4"/>
  <c r="AB138" i="4"/>
  <c r="AC138" i="4"/>
  <c r="AD138" i="4"/>
  <c r="L139" i="4"/>
  <c r="M139" i="4"/>
  <c r="N139" i="4"/>
  <c r="O139" i="4"/>
  <c r="P139" i="4"/>
  <c r="Q139" i="4"/>
  <c r="R139" i="4"/>
  <c r="S139" i="4"/>
  <c r="T139" i="4"/>
  <c r="V139" i="4"/>
  <c r="W139" i="4"/>
  <c r="X139" i="4"/>
  <c r="Y139" i="4"/>
  <c r="Z139" i="4"/>
  <c r="AA139" i="4"/>
  <c r="AB139" i="4"/>
  <c r="AC139" i="4"/>
  <c r="AD139" i="4"/>
  <c r="L140" i="4"/>
  <c r="M140" i="4"/>
  <c r="N140" i="4"/>
  <c r="O140" i="4"/>
  <c r="P140" i="4"/>
  <c r="Q140" i="4"/>
  <c r="R140" i="4"/>
  <c r="S140" i="4"/>
  <c r="T140" i="4"/>
  <c r="V140" i="4"/>
  <c r="W140" i="4"/>
  <c r="X140" i="4"/>
  <c r="Y140" i="4"/>
  <c r="Z140" i="4"/>
  <c r="AA140" i="4"/>
  <c r="AB140" i="4"/>
  <c r="AC140" i="4"/>
  <c r="AD140" i="4"/>
  <c r="L141" i="4"/>
  <c r="M141" i="4"/>
  <c r="N141" i="4"/>
  <c r="O141" i="4"/>
  <c r="P141" i="4"/>
  <c r="Q141" i="4"/>
  <c r="R141" i="4"/>
  <c r="S141" i="4"/>
  <c r="T141" i="4"/>
  <c r="V141" i="4"/>
  <c r="W141" i="4"/>
  <c r="X141" i="4"/>
  <c r="Y141" i="4"/>
  <c r="Z141" i="4"/>
  <c r="AA141" i="4"/>
  <c r="AB141" i="4"/>
  <c r="AC141" i="4"/>
  <c r="AD141" i="4"/>
  <c r="L142" i="4"/>
  <c r="M142" i="4"/>
  <c r="N142" i="4"/>
  <c r="O142" i="4"/>
  <c r="P142" i="4"/>
  <c r="Q142" i="4"/>
  <c r="R142" i="4"/>
  <c r="S142" i="4"/>
  <c r="T142" i="4"/>
  <c r="V142" i="4"/>
  <c r="W142" i="4"/>
  <c r="X142" i="4"/>
  <c r="Y142" i="4"/>
  <c r="Z142" i="4"/>
  <c r="AA142" i="4"/>
  <c r="AB142" i="4"/>
  <c r="AC142" i="4"/>
  <c r="AD142" i="4"/>
  <c r="L143" i="4"/>
  <c r="M143" i="4"/>
  <c r="N143" i="4"/>
  <c r="O143" i="4"/>
  <c r="P143" i="4"/>
  <c r="Q143" i="4"/>
  <c r="R143" i="4"/>
  <c r="S143" i="4"/>
  <c r="T143" i="4"/>
  <c r="V143" i="4"/>
  <c r="W143" i="4"/>
  <c r="X143" i="4"/>
  <c r="Y143" i="4"/>
  <c r="Z143" i="4"/>
  <c r="AA143" i="4"/>
  <c r="AB143" i="4"/>
  <c r="AC143" i="4"/>
  <c r="AD143" i="4"/>
  <c r="L144" i="4"/>
  <c r="M144" i="4"/>
  <c r="N144" i="4"/>
  <c r="O144" i="4"/>
  <c r="P144" i="4"/>
  <c r="Q144" i="4"/>
  <c r="R144" i="4"/>
  <c r="S144" i="4"/>
  <c r="T144" i="4"/>
  <c r="V144" i="4"/>
  <c r="W144" i="4"/>
  <c r="X144" i="4"/>
  <c r="Y144" i="4"/>
  <c r="Z144" i="4"/>
  <c r="AA144" i="4"/>
  <c r="AB144" i="4"/>
  <c r="AC144" i="4"/>
  <c r="AD144" i="4"/>
  <c r="L145" i="4"/>
  <c r="M145" i="4"/>
  <c r="N145" i="4"/>
  <c r="O145" i="4"/>
  <c r="P145" i="4"/>
  <c r="Q145" i="4"/>
  <c r="R145" i="4"/>
  <c r="S145" i="4"/>
  <c r="T145" i="4"/>
  <c r="V145" i="4"/>
  <c r="W145" i="4"/>
  <c r="X145" i="4"/>
  <c r="Y145" i="4"/>
  <c r="Z145" i="4"/>
  <c r="AA145" i="4"/>
  <c r="AB145" i="4"/>
  <c r="AC145" i="4"/>
  <c r="AD145" i="4"/>
  <c r="L146" i="4"/>
  <c r="M146" i="4"/>
  <c r="N146" i="4"/>
  <c r="O146" i="4"/>
  <c r="P146" i="4"/>
  <c r="Q146" i="4"/>
  <c r="R146" i="4"/>
  <c r="S146" i="4"/>
  <c r="T146" i="4"/>
  <c r="V146" i="4"/>
  <c r="W146" i="4"/>
  <c r="X146" i="4"/>
  <c r="Y146" i="4"/>
  <c r="Z146" i="4"/>
  <c r="AA146" i="4"/>
  <c r="AB146" i="4"/>
  <c r="AC146" i="4"/>
  <c r="AD146" i="4"/>
  <c r="L147" i="4"/>
  <c r="M147" i="4"/>
  <c r="N147" i="4"/>
  <c r="O147" i="4"/>
  <c r="P147" i="4"/>
  <c r="Q147" i="4"/>
  <c r="R147" i="4"/>
  <c r="S147" i="4"/>
  <c r="T147" i="4"/>
  <c r="V147" i="4"/>
  <c r="W147" i="4"/>
  <c r="X147" i="4"/>
  <c r="Y147" i="4"/>
  <c r="Z147" i="4"/>
  <c r="AA147" i="4"/>
  <c r="AB147" i="4"/>
  <c r="AC147" i="4"/>
  <c r="AD147" i="4"/>
  <c r="L148" i="4"/>
  <c r="M148" i="4"/>
  <c r="N148" i="4"/>
  <c r="O148" i="4"/>
  <c r="P148" i="4"/>
  <c r="Q148" i="4"/>
  <c r="R148" i="4"/>
  <c r="S148" i="4"/>
  <c r="T148" i="4"/>
  <c r="V148" i="4"/>
  <c r="W148" i="4"/>
  <c r="X148" i="4"/>
  <c r="Y148" i="4"/>
  <c r="Z148" i="4"/>
  <c r="AA148" i="4"/>
  <c r="AB148" i="4"/>
  <c r="AC148" i="4"/>
  <c r="AD148" i="4"/>
  <c r="L149" i="4"/>
  <c r="M149" i="4"/>
  <c r="N149" i="4"/>
  <c r="O149" i="4"/>
  <c r="P149" i="4"/>
  <c r="Q149" i="4"/>
  <c r="R149" i="4"/>
  <c r="S149" i="4"/>
  <c r="T149" i="4"/>
  <c r="V149" i="4"/>
  <c r="W149" i="4"/>
  <c r="X149" i="4"/>
  <c r="Y149" i="4"/>
  <c r="Z149" i="4"/>
  <c r="AA149" i="4"/>
  <c r="AB149" i="4"/>
  <c r="AC149" i="4"/>
  <c r="AD149" i="4"/>
  <c r="L150" i="4"/>
  <c r="M150" i="4"/>
  <c r="N150" i="4"/>
  <c r="O150" i="4"/>
  <c r="P150" i="4"/>
  <c r="Q150" i="4"/>
  <c r="R150" i="4"/>
  <c r="S150" i="4"/>
  <c r="T150" i="4"/>
  <c r="V150" i="4"/>
  <c r="W150" i="4"/>
  <c r="X150" i="4"/>
  <c r="Y150" i="4"/>
  <c r="Z150" i="4"/>
  <c r="AA150" i="4"/>
  <c r="AB150" i="4"/>
  <c r="AC150" i="4"/>
  <c r="AD150" i="4"/>
  <c r="L151" i="4"/>
  <c r="M151" i="4"/>
  <c r="N151" i="4"/>
  <c r="O151" i="4"/>
  <c r="P151" i="4"/>
  <c r="Q151" i="4"/>
  <c r="R151" i="4"/>
  <c r="S151" i="4"/>
  <c r="T151" i="4"/>
  <c r="V151" i="4"/>
  <c r="W151" i="4"/>
  <c r="X151" i="4"/>
  <c r="Y151" i="4"/>
  <c r="Z151" i="4"/>
  <c r="AA151" i="4"/>
  <c r="AB151" i="4"/>
  <c r="AC151" i="4"/>
  <c r="AD151" i="4"/>
  <c r="L152" i="4"/>
  <c r="M152" i="4"/>
  <c r="N152" i="4"/>
  <c r="O152" i="4"/>
  <c r="P152" i="4"/>
  <c r="Q152" i="4"/>
  <c r="R152" i="4"/>
  <c r="S152" i="4"/>
  <c r="T152" i="4"/>
  <c r="V152" i="4"/>
  <c r="W152" i="4"/>
  <c r="X152" i="4"/>
  <c r="Y152" i="4"/>
  <c r="Z152" i="4"/>
  <c r="AA152" i="4"/>
  <c r="AB152" i="4"/>
  <c r="AC152" i="4"/>
  <c r="AD152" i="4"/>
  <c r="L153" i="4"/>
  <c r="M153" i="4"/>
  <c r="N153" i="4"/>
  <c r="O153" i="4"/>
  <c r="P153" i="4"/>
  <c r="Q153" i="4"/>
  <c r="R153" i="4"/>
  <c r="S153" i="4"/>
  <c r="T153" i="4"/>
  <c r="V153" i="4"/>
  <c r="W153" i="4"/>
  <c r="X153" i="4"/>
  <c r="Y153" i="4"/>
  <c r="Z153" i="4"/>
  <c r="AA153" i="4"/>
  <c r="AB153" i="4"/>
  <c r="AC153" i="4"/>
  <c r="AD153" i="4"/>
  <c r="L154" i="4"/>
  <c r="M154" i="4"/>
  <c r="N154" i="4"/>
  <c r="O154" i="4"/>
  <c r="P154" i="4"/>
  <c r="Q154" i="4"/>
  <c r="R154" i="4"/>
  <c r="S154" i="4"/>
  <c r="T154" i="4"/>
  <c r="V154" i="4"/>
  <c r="W154" i="4"/>
  <c r="X154" i="4"/>
  <c r="Y154" i="4"/>
  <c r="Z154" i="4"/>
  <c r="AA154" i="4"/>
  <c r="AB154" i="4"/>
  <c r="AC154" i="4"/>
  <c r="AD154" i="4"/>
  <c r="L155" i="4"/>
  <c r="M155" i="4"/>
  <c r="N155" i="4"/>
  <c r="O155" i="4"/>
  <c r="P155" i="4"/>
  <c r="Q155" i="4"/>
  <c r="R155" i="4"/>
  <c r="S155" i="4"/>
  <c r="T155" i="4"/>
  <c r="V155" i="4"/>
  <c r="W155" i="4"/>
  <c r="X155" i="4"/>
  <c r="Y155" i="4"/>
  <c r="Z155" i="4"/>
  <c r="AA155" i="4"/>
  <c r="AB155" i="4"/>
  <c r="AC155" i="4"/>
  <c r="AD155" i="4"/>
  <c r="L156" i="4"/>
  <c r="M156" i="4"/>
  <c r="N156" i="4"/>
  <c r="O156" i="4"/>
  <c r="P156" i="4"/>
  <c r="Q156" i="4"/>
  <c r="R156" i="4"/>
  <c r="S156" i="4"/>
  <c r="T156" i="4"/>
  <c r="V156" i="4"/>
  <c r="W156" i="4"/>
  <c r="X156" i="4"/>
  <c r="Y156" i="4"/>
  <c r="Z156" i="4"/>
  <c r="AA156" i="4"/>
  <c r="AB156" i="4"/>
  <c r="AC156" i="4"/>
  <c r="AD156" i="4"/>
  <c r="L157" i="4"/>
  <c r="M157" i="4"/>
  <c r="N157" i="4"/>
  <c r="O157" i="4"/>
  <c r="P157" i="4"/>
  <c r="Q157" i="4"/>
  <c r="R157" i="4"/>
  <c r="S157" i="4"/>
  <c r="T157" i="4"/>
  <c r="V157" i="4"/>
  <c r="W157" i="4"/>
  <c r="X157" i="4"/>
  <c r="Y157" i="4"/>
  <c r="Z157" i="4"/>
  <c r="AA157" i="4"/>
  <c r="AB157" i="4"/>
  <c r="AC157" i="4"/>
  <c r="AD157" i="4"/>
  <c r="L158" i="4"/>
  <c r="M158" i="4"/>
  <c r="N158" i="4"/>
  <c r="O158" i="4"/>
  <c r="P158" i="4"/>
  <c r="Q158" i="4"/>
  <c r="R158" i="4"/>
  <c r="S158" i="4"/>
  <c r="T158" i="4"/>
  <c r="V158" i="4"/>
  <c r="W158" i="4"/>
  <c r="X158" i="4"/>
  <c r="Y158" i="4"/>
  <c r="Z158" i="4"/>
  <c r="AA158" i="4"/>
  <c r="AB158" i="4"/>
  <c r="AC158" i="4"/>
  <c r="AD158" i="4"/>
  <c r="L159" i="4"/>
  <c r="M159" i="4"/>
  <c r="N159" i="4"/>
  <c r="O159" i="4"/>
  <c r="P159" i="4"/>
  <c r="Q159" i="4"/>
  <c r="R159" i="4"/>
  <c r="S159" i="4"/>
  <c r="T159" i="4"/>
  <c r="V159" i="4"/>
  <c r="W159" i="4"/>
  <c r="X159" i="4"/>
  <c r="Y159" i="4"/>
  <c r="Z159" i="4"/>
  <c r="AA159" i="4"/>
  <c r="AB159" i="4"/>
  <c r="AC159" i="4"/>
  <c r="AD159" i="4"/>
  <c r="L160" i="4"/>
  <c r="M160" i="4"/>
  <c r="N160" i="4"/>
  <c r="O160" i="4"/>
  <c r="P160" i="4"/>
  <c r="Q160" i="4"/>
  <c r="R160" i="4"/>
  <c r="S160" i="4"/>
  <c r="T160" i="4"/>
  <c r="V160" i="4"/>
  <c r="W160" i="4"/>
  <c r="X160" i="4"/>
  <c r="Y160" i="4"/>
  <c r="Z160" i="4"/>
  <c r="AA160" i="4"/>
  <c r="AB160" i="4"/>
  <c r="AC160" i="4"/>
  <c r="AD160" i="4"/>
  <c r="L161" i="4"/>
  <c r="M161" i="4"/>
  <c r="N161" i="4"/>
  <c r="O161" i="4"/>
  <c r="P161" i="4"/>
  <c r="Q161" i="4"/>
  <c r="R161" i="4"/>
  <c r="S161" i="4"/>
  <c r="T161" i="4"/>
  <c r="V161" i="4"/>
  <c r="W161" i="4"/>
  <c r="X161" i="4"/>
  <c r="Y161" i="4"/>
  <c r="Z161" i="4"/>
  <c r="AA161" i="4"/>
  <c r="AB161" i="4"/>
  <c r="AC161" i="4"/>
  <c r="AD161" i="4"/>
  <c r="L162" i="4"/>
  <c r="M162" i="4"/>
  <c r="N162" i="4"/>
  <c r="O162" i="4"/>
  <c r="P162" i="4"/>
  <c r="Q162" i="4"/>
  <c r="R162" i="4"/>
  <c r="S162" i="4"/>
  <c r="T162" i="4"/>
  <c r="V162" i="4"/>
  <c r="W162" i="4"/>
  <c r="X162" i="4"/>
  <c r="Y162" i="4"/>
  <c r="Z162" i="4"/>
  <c r="AA162" i="4"/>
  <c r="AB162" i="4"/>
  <c r="AC162" i="4"/>
  <c r="AD162" i="4"/>
  <c r="L163" i="4"/>
  <c r="M163" i="4"/>
  <c r="N163" i="4"/>
  <c r="O163" i="4"/>
  <c r="P163" i="4"/>
  <c r="Q163" i="4"/>
  <c r="R163" i="4"/>
  <c r="S163" i="4"/>
  <c r="T163" i="4"/>
  <c r="V163" i="4"/>
  <c r="W163" i="4"/>
  <c r="X163" i="4"/>
  <c r="Y163" i="4"/>
  <c r="Z163" i="4"/>
  <c r="AA163" i="4"/>
  <c r="AB163" i="4"/>
  <c r="AC163" i="4"/>
  <c r="AD163" i="4"/>
  <c r="L164" i="4"/>
  <c r="M164" i="4"/>
  <c r="N164" i="4"/>
  <c r="O164" i="4"/>
  <c r="P164" i="4"/>
  <c r="Q164" i="4"/>
  <c r="R164" i="4"/>
  <c r="S164" i="4"/>
  <c r="T164" i="4"/>
  <c r="V164" i="4"/>
  <c r="W164" i="4"/>
  <c r="X164" i="4"/>
  <c r="Y164" i="4"/>
  <c r="Z164" i="4"/>
  <c r="AA164" i="4"/>
  <c r="AB164" i="4"/>
  <c r="AC164" i="4"/>
  <c r="AD164" i="4"/>
  <c r="L165" i="4"/>
  <c r="M165" i="4"/>
  <c r="N165" i="4"/>
  <c r="O165" i="4"/>
  <c r="P165" i="4"/>
  <c r="Q165" i="4"/>
  <c r="R165" i="4"/>
  <c r="S165" i="4"/>
  <c r="T165" i="4"/>
  <c r="V165" i="4"/>
  <c r="W165" i="4"/>
  <c r="X165" i="4"/>
  <c r="Y165" i="4"/>
  <c r="Z165" i="4"/>
  <c r="AA165" i="4"/>
  <c r="AB165" i="4"/>
  <c r="AC165" i="4"/>
  <c r="AD165" i="4"/>
  <c r="L166" i="4"/>
  <c r="M166" i="4"/>
  <c r="N166" i="4"/>
  <c r="O166" i="4"/>
  <c r="P166" i="4"/>
  <c r="Q166" i="4"/>
  <c r="R166" i="4"/>
  <c r="S166" i="4"/>
  <c r="T166" i="4"/>
  <c r="V166" i="4"/>
  <c r="W166" i="4"/>
  <c r="X166" i="4"/>
  <c r="Y166" i="4"/>
  <c r="Z166" i="4"/>
  <c r="AA166" i="4"/>
  <c r="AB166" i="4"/>
  <c r="AC166" i="4"/>
  <c r="AD166" i="4"/>
  <c r="L167" i="4"/>
  <c r="M167" i="4"/>
  <c r="N167" i="4"/>
  <c r="O167" i="4"/>
  <c r="P167" i="4"/>
  <c r="Q167" i="4"/>
  <c r="R167" i="4"/>
  <c r="S167" i="4"/>
  <c r="T167" i="4"/>
  <c r="V167" i="4"/>
  <c r="W167" i="4"/>
  <c r="X167" i="4"/>
  <c r="Y167" i="4"/>
  <c r="Z167" i="4"/>
  <c r="AA167" i="4"/>
  <c r="AB167" i="4"/>
  <c r="AC167" i="4"/>
  <c r="AD167" i="4"/>
  <c r="L168" i="4"/>
  <c r="M168" i="4"/>
  <c r="N168" i="4"/>
  <c r="O168" i="4"/>
  <c r="P168" i="4"/>
  <c r="Q168" i="4"/>
  <c r="R168" i="4"/>
  <c r="S168" i="4"/>
  <c r="T168" i="4"/>
  <c r="V168" i="4"/>
  <c r="W168" i="4"/>
  <c r="X168" i="4"/>
  <c r="Y168" i="4"/>
  <c r="Z168" i="4"/>
  <c r="AA168" i="4"/>
  <c r="AB168" i="4"/>
  <c r="AC168" i="4"/>
  <c r="AD168" i="4"/>
  <c r="L169" i="4"/>
  <c r="M169" i="4"/>
  <c r="N169" i="4"/>
  <c r="O169" i="4"/>
  <c r="P169" i="4"/>
  <c r="Q169" i="4"/>
  <c r="R169" i="4"/>
  <c r="S169" i="4"/>
  <c r="T169" i="4"/>
  <c r="V169" i="4"/>
  <c r="W169" i="4"/>
  <c r="X169" i="4"/>
  <c r="Y169" i="4"/>
  <c r="Z169" i="4"/>
  <c r="AA169" i="4"/>
  <c r="AB169" i="4"/>
  <c r="AC169" i="4"/>
  <c r="AD169" i="4"/>
  <c r="L170" i="4"/>
  <c r="M170" i="4"/>
  <c r="N170" i="4"/>
  <c r="O170" i="4"/>
  <c r="P170" i="4"/>
  <c r="Q170" i="4"/>
  <c r="R170" i="4"/>
  <c r="S170" i="4"/>
  <c r="T170" i="4"/>
  <c r="V170" i="4"/>
  <c r="W170" i="4"/>
  <c r="X170" i="4"/>
  <c r="Y170" i="4"/>
  <c r="Z170" i="4"/>
  <c r="AA170" i="4"/>
  <c r="AB170" i="4"/>
  <c r="AC170" i="4"/>
  <c r="AD170" i="4"/>
  <c r="L171" i="4"/>
  <c r="M171" i="4"/>
  <c r="N171" i="4"/>
  <c r="O171" i="4"/>
  <c r="P171" i="4"/>
  <c r="Q171" i="4"/>
  <c r="R171" i="4"/>
  <c r="S171" i="4"/>
  <c r="T171" i="4"/>
  <c r="V171" i="4"/>
  <c r="W171" i="4"/>
  <c r="X171" i="4"/>
  <c r="Y171" i="4"/>
  <c r="Z171" i="4"/>
  <c r="AA171" i="4"/>
  <c r="AB171" i="4"/>
  <c r="AC171" i="4"/>
  <c r="AD171" i="4"/>
  <c r="L172" i="4"/>
  <c r="M172" i="4"/>
  <c r="N172" i="4"/>
  <c r="O172" i="4"/>
  <c r="P172" i="4"/>
  <c r="Q172" i="4"/>
  <c r="R172" i="4"/>
  <c r="S172" i="4"/>
  <c r="T172" i="4"/>
  <c r="V172" i="4"/>
  <c r="W172" i="4"/>
  <c r="X172" i="4"/>
  <c r="Y172" i="4"/>
  <c r="Z172" i="4"/>
  <c r="AA172" i="4"/>
  <c r="AB172" i="4"/>
  <c r="AC172" i="4"/>
  <c r="AD172" i="4"/>
  <c r="L173" i="4"/>
  <c r="M173" i="4"/>
  <c r="N173" i="4"/>
  <c r="O173" i="4"/>
  <c r="P173" i="4"/>
  <c r="Q173" i="4"/>
  <c r="R173" i="4"/>
  <c r="S173" i="4"/>
  <c r="T173" i="4"/>
  <c r="V173" i="4"/>
  <c r="W173" i="4"/>
  <c r="X173" i="4"/>
  <c r="Y173" i="4"/>
  <c r="Z173" i="4"/>
  <c r="AA173" i="4"/>
  <c r="AB173" i="4"/>
  <c r="AC173" i="4"/>
  <c r="AD173" i="4"/>
  <c r="L174" i="4"/>
  <c r="M174" i="4"/>
  <c r="N174" i="4"/>
  <c r="O174" i="4"/>
  <c r="P174" i="4"/>
  <c r="Q174" i="4"/>
  <c r="R174" i="4"/>
  <c r="S174" i="4"/>
  <c r="T174" i="4"/>
  <c r="V174" i="4"/>
  <c r="W174" i="4"/>
  <c r="X174" i="4"/>
  <c r="Y174" i="4"/>
  <c r="Z174" i="4"/>
  <c r="AA174" i="4"/>
  <c r="AB174" i="4"/>
  <c r="AC174" i="4"/>
  <c r="AD174" i="4"/>
  <c r="L175" i="4"/>
  <c r="M175" i="4"/>
  <c r="N175" i="4"/>
  <c r="O175" i="4"/>
  <c r="P175" i="4"/>
  <c r="Q175" i="4"/>
  <c r="R175" i="4"/>
  <c r="S175" i="4"/>
  <c r="T175" i="4"/>
  <c r="V175" i="4"/>
  <c r="W175" i="4"/>
  <c r="X175" i="4"/>
  <c r="Y175" i="4"/>
  <c r="Z175" i="4"/>
  <c r="AA175" i="4"/>
  <c r="AB175" i="4"/>
  <c r="AC175" i="4"/>
  <c r="AD175" i="4"/>
  <c r="L176" i="4"/>
  <c r="M176" i="4"/>
  <c r="N176" i="4"/>
  <c r="O176" i="4"/>
  <c r="P176" i="4"/>
  <c r="Q176" i="4"/>
  <c r="R176" i="4"/>
  <c r="S176" i="4"/>
  <c r="T176" i="4"/>
  <c r="V176" i="4"/>
  <c r="W176" i="4"/>
  <c r="X176" i="4"/>
  <c r="Y176" i="4"/>
  <c r="Z176" i="4"/>
  <c r="AA176" i="4"/>
  <c r="AB176" i="4"/>
  <c r="AC176" i="4"/>
  <c r="AD176" i="4"/>
  <c r="L177" i="4"/>
  <c r="M177" i="4"/>
  <c r="N177" i="4"/>
  <c r="O177" i="4"/>
  <c r="P177" i="4"/>
  <c r="Q177" i="4"/>
  <c r="R177" i="4"/>
  <c r="S177" i="4"/>
  <c r="T177" i="4"/>
  <c r="V177" i="4"/>
  <c r="W177" i="4"/>
  <c r="X177" i="4"/>
  <c r="Y177" i="4"/>
  <c r="Z177" i="4"/>
  <c r="AA177" i="4"/>
  <c r="AB177" i="4"/>
  <c r="AC177" i="4"/>
  <c r="AD177" i="4"/>
  <c r="L178" i="4"/>
  <c r="M178" i="4"/>
  <c r="N178" i="4"/>
  <c r="O178" i="4"/>
  <c r="P178" i="4"/>
  <c r="Q178" i="4"/>
  <c r="R178" i="4"/>
  <c r="S178" i="4"/>
  <c r="T178" i="4"/>
  <c r="V178" i="4"/>
  <c r="W178" i="4"/>
  <c r="X178" i="4"/>
  <c r="Y178" i="4"/>
  <c r="Z178" i="4"/>
  <c r="AA178" i="4"/>
  <c r="AB178" i="4"/>
  <c r="AC178" i="4"/>
  <c r="AD178" i="4"/>
  <c r="L179" i="4"/>
  <c r="M179" i="4"/>
  <c r="N179" i="4"/>
  <c r="O179" i="4"/>
  <c r="P179" i="4"/>
  <c r="Q179" i="4"/>
  <c r="R179" i="4"/>
  <c r="S179" i="4"/>
  <c r="T179" i="4"/>
  <c r="V179" i="4"/>
  <c r="W179" i="4"/>
  <c r="X179" i="4"/>
  <c r="Y179" i="4"/>
  <c r="Z179" i="4"/>
  <c r="AA179" i="4"/>
  <c r="AB179" i="4"/>
  <c r="AC179" i="4"/>
  <c r="AD179" i="4"/>
  <c r="L180" i="4"/>
  <c r="M180" i="4"/>
  <c r="N180" i="4"/>
  <c r="O180" i="4"/>
  <c r="P180" i="4"/>
  <c r="Q180" i="4"/>
  <c r="R180" i="4"/>
  <c r="S180" i="4"/>
  <c r="T180" i="4"/>
  <c r="V180" i="4"/>
  <c r="W180" i="4"/>
  <c r="X180" i="4"/>
  <c r="Y180" i="4"/>
  <c r="Z180" i="4"/>
  <c r="AA180" i="4"/>
  <c r="AB180" i="4"/>
  <c r="AC180" i="4"/>
  <c r="AD180" i="4"/>
  <c r="L181" i="4"/>
  <c r="M181" i="4"/>
  <c r="N181" i="4"/>
  <c r="O181" i="4"/>
  <c r="P181" i="4"/>
  <c r="Q181" i="4"/>
  <c r="R181" i="4"/>
  <c r="S181" i="4"/>
  <c r="T181" i="4"/>
  <c r="V181" i="4"/>
  <c r="W181" i="4"/>
  <c r="X181" i="4"/>
  <c r="Y181" i="4"/>
  <c r="Z181" i="4"/>
  <c r="AA181" i="4"/>
  <c r="AB181" i="4"/>
  <c r="AC181" i="4"/>
  <c r="AD181" i="4"/>
  <c r="L182" i="4"/>
  <c r="M182" i="4"/>
  <c r="N182" i="4"/>
  <c r="O182" i="4"/>
  <c r="P182" i="4"/>
  <c r="Q182" i="4"/>
  <c r="R182" i="4"/>
  <c r="S182" i="4"/>
  <c r="T182" i="4"/>
  <c r="V182" i="4"/>
  <c r="W182" i="4"/>
  <c r="X182" i="4"/>
  <c r="Y182" i="4"/>
  <c r="Z182" i="4"/>
  <c r="AA182" i="4"/>
  <c r="AB182" i="4"/>
  <c r="AC182" i="4"/>
  <c r="AD182" i="4"/>
  <c r="L183" i="4"/>
  <c r="M183" i="4"/>
  <c r="N183" i="4"/>
  <c r="O183" i="4"/>
  <c r="P183" i="4"/>
  <c r="Q183" i="4"/>
  <c r="R183" i="4"/>
  <c r="S183" i="4"/>
  <c r="T183" i="4"/>
  <c r="V183" i="4"/>
  <c r="W183" i="4"/>
  <c r="X183" i="4"/>
  <c r="Y183" i="4"/>
  <c r="Z183" i="4"/>
  <c r="AA183" i="4"/>
  <c r="AB183" i="4"/>
  <c r="AC183" i="4"/>
  <c r="AD183" i="4"/>
  <c r="L184" i="4"/>
  <c r="M184" i="4"/>
  <c r="N184" i="4"/>
  <c r="O184" i="4"/>
  <c r="P184" i="4"/>
  <c r="Q184" i="4"/>
  <c r="R184" i="4"/>
  <c r="S184" i="4"/>
  <c r="T184" i="4"/>
  <c r="V184" i="4"/>
  <c r="W184" i="4"/>
  <c r="X184" i="4"/>
  <c r="Y184" i="4"/>
  <c r="Z184" i="4"/>
  <c r="AA184" i="4"/>
  <c r="AB184" i="4"/>
  <c r="AC184" i="4"/>
  <c r="AD184" i="4"/>
  <c r="L185" i="4"/>
  <c r="M185" i="4"/>
  <c r="N185" i="4"/>
  <c r="O185" i="4"/>
  <c r="P185" i="4"/>
  <c r="Q185" i="4"/>
  <c r="R185" i="4"/>
  <c r="S185" i="4"/>
  <c r="T185" i="4"/>
  <c r="V185" i="4"/>
  <c r="W185" i="4"/>
  <c r="X185" i="4"/>
  <c r="Y185" i="4"/>
  <c r="Z185" i="4"/>
  <c r="AA185" i="4"/>
  <c r="AB185" i="4"/>
  <c r="AC185" i="4"/>
  <c r="AD185" i="4"/>
  <c r="L186" i="4"/>
  <c r="M186" i="4"/>
  <c r="N186" i="4"/>
  <c r="O186" i="4"/>
  <c r="P186" i="4"/>
  <c r="Q186" i="4"/>
  <c r="R186" i="4"/>
  <c r="S186" i="4"/>
  <c r="T186" i="4"/>
  <c r="V186" i="4"/>
  <c r="W186" i="4"/>
  <c r="X186" i="4"/>
  <c r="Y186" i="4"/>
  <c r="Z186" i="4"/>
  <c r="AA186" i="4"/>
  <c r="AB186" i="4"/>
  <c r="AC186" i="4"/>
  <c r="AD186" i="4"/>
  <c r="L187" i="4"/>
  <c r="M187" i="4"/>
  <c r="N187" i="4"/>
  <c r="O187" i="4"/>
  <c r="P187" i="4"/>
  <c r="Q187" i="4"/>
  <c r="R187" i="4"/>
  <c r="S187" i="4"/>
  <c r="T187" i="4"/>
  <c r="V187" i="4"/>
  <c r="W187" i="4"/>
  <c r="X187" i="4"/>
  <c r="Y187" i="4"/>
  <c r="Z187" i="4"/>
  <c r="AA187" i="4"/>
  <c r="AB187" i="4"/>
  <c r="AC187" i="4"/>
  <c r="AD187" i="4"/>
  <c r="L188" i="4"/>
  <c r="M188" i="4"/>
  <c r="N188" i="4"/>
  <c r="O188" i="4"/>
  <c r="P188" i="4"/>
  <c r="Q188" i="4"/>
  <c r="R188" i="4"/>
  <c r="S188" i="4"/>
  <c r="T188" i="4"/>
  <c r="V188" i="4"/>
  <c r="W188" i="4"/>
  <c r="X188" i="4"/>
  <c r="Y188" i="4"/>
  <c r="Z188" i="4"/>
  <c r="AA188" i="4"/>
  <c r="AB188" i="4"/>
  <c r="AC188" i="4"/>
  <c r="AD188" i="4"/>
  <c r="L189" i="4"/>
  <c r="M189" i="4"/>
  <c r="N189" i="4"/>
  <c r="O189" i="4"/>
  <c r="P189" i="4"/>
  <c r="Q189" i="4"/>
  <c r="R189" i="4"/>
  <c r="S189" i="4"/>
  <c r="T189" i="4"/>
  <c r="V189" i="4"/>
  <c r="W189" i="4"/>
  <c r="X189" i="4"/>
  <c r="Y189" i="4"/>
  <c r="Z189" i="4"/>
  <c r="AA189" i="4"/>
  <c r="AB189" i="4"/>
  <c r="AC189" i="4"/>
  <c r="AD189" i="4"/>
  <c r="L190" i="4"/>
  <c r="M190" i="4"/>
  <c r="N190" i="4"/>
  <c r="O190" i="4"/>
  <c r="P190" i="4"/>
  <c r="Q190" i="4"/>
  <c r="R190" i="4"/>
  <c r="S190" i="4"/>
  <c r="T190" i="4"/>
  <c r="V190" i="4"/>
  <c r="W190" i="4"/>
  <c r="X190" i="4"/>
  <c r="Y190" i="4"/>
  <c r="Z190" i="4"/>
  <c r="AA190" i="4"/>
  <c r="AB190" i="4"/>
  <c r="AC190" i="4"/>
  <c r="AD190" i="4"/>
  <c r="L191" i="4"/>
  <c r="M191" i="4"/>
  <c r="N191" i="4"/>
  <c r="O191" i="4"/>
  <c r="P191" i="4"/>
  <c r="Q191" i="4"/>
  <c r="R191" i="4"/>
  <c r="S191" i="4"/>
  <c r="T191" i="4"/>
  <c r="V191" i="4"/>
  <c r="W191" i="4"/>
  <c r="X191" i="4"/>
  <c r="Y191" i="4"/>
  <c r="Z191" i="4"/>
  <c r="AA191" i="4"/>
  <c r="AB191" i="4"/>
  <c r="AC191" i="4"/>
  <c r="AD191" i="4"/>
  <c r="L192" i="4"/>
  <c r="M192" i="4"/>
  <c r="N192" i="4"/>
  <c r="O192" i="4"/>
  <c r="P192" i="4"/>
  <c r="Q192" i="4"/>
  <c r="R192" i="4"/>
  <c r="S192" i="4"/>
  <c r="T192" i="4"/>
  <c r="V192" i="4"/>
  <c r="W192" i="4"/>
  <c r="X192" i="4"/>
  <c r="Y192" i="4"/>
  <c r="Z192" i="4"/>
  <c r="AA192" i="4"/>
  <c r="AB192" i="4"/>
  <c r="AC192" i="4"/>
  <c r="AD192" i="4"/>
  <c r="L193" i="4"/>
  <c r="M193" i="4"/>
  <c r="N193" i="4"/>
  <c r="O193" i="4"/>
  <c r="P193" i="4"/>
  <c r="Q193" i="4"/>
  <c r="R193" i="4"/>
  <c r="S193" i="4"/>
  <c r="T193" i="4"/>
  <c r="V193" i="4"/>
  <c r="W193" i="4"/>
  <c r="X193" i="4"/>
  <c r="Y193" i="4"/>
  <c r="Z193" i="4"/>
  <c r="AA193" i="4"/>
  <c r="AB193" i="4"/>
  <c r="AC193" i="4"/>
  <c r="AD193" i="4"/>
  <c r="L194" i="4"/>
  <c r="M194" i="4"/>
  <c r="N194" i="4"/>
  <c r="O194" i="4"/>
  <c r="P194" i="4"/>
  <c r="Q194" i="4"/>
  <c r="R194" i="4"/>
  <c r="S194" i="4"/>
  <c r="T194" i="4"/>
  <c r="V194" i="4"/>
  <c r="W194" i="4"/>
  <c r="X194" i="4"/>
  <c r="Y194" i="4"/>
  <c r="Z194" i="4"/>
  <c r="AA194" i="4"/>
  <c r="AB194" i="4"/>
  <c r="AC194" i="4"/>
  <c r="AD194" i="4"/>
  <c r="L195" i="4"/>
  <c r="M195" i="4"/>
  <c r="N195" i="4"/>
  <c r="O195" i="4"/>
  <c r="P195" i="4"/>
  <c r="Q195" i="4"/>
  <c r="R195" i="4"/>
  <c r="S195" i="4"/>
  <c r="T195" i="4"/>
  <c r="V195" i="4"/>
  <c r="W195" i="4"/>
  <c r="X195" i="4"/>
  <c r="Y195" i="4"/>
  <c r="Z195" i="4"/>
  <c r="AA195" i="4"/>
  <c r="AB195" i="4"/>
  <c r="AC195" i="4"/>
  <c r="AD195" i="4"/>
  <c r="L196" i="4"/>
  <c r="M196" i="4"/>
  <c r="N196" i="4"/>
  <c r="O196" i="4"/>
  <c r="P196" i="4"/>
  <c r="Q196" i="4"/>
  <c r="R196" i="4"/>
  <c r="S196" i="4"/>
  <c r="T196" i="4"/>
  <c r="V196" i="4"/>
  <c r="W196" i="4"/>
  <c r="X196" i="4"/>
  <c r="Y196" i="4"/>
  <c r="Z196" i="4"/>
  <c r="AA196" i="4"/>
  <c r="AB196" i="4"/>
  <c r="AC196" i="4"/>
  <c r="AD196" i="4"/>
  <c r="L197" i="4"/>
  <c r="M197" i="4"/>
  <c r="N197" i="4"/>
  <c r="O197" i="4"/>
  <c r="P197" i="4"/>
  <c r="Q197" i="4"/>
  <c r="R197" i="4"/>
  <c r="S197" i="4"/>
  <c r="T197" i="4"/>
  <c r="V197" i="4"/>
  <c r="W197" i="4"/>
  <c r="X197" i="4"/>
  <c r="Y197" i="4"/>
  <c r="Z197" i="4"/>
  <c r="AA197" i="4"/>
  <c r="AB197" i="4"/>
  <c r="AC197" i="4"/>
  <c r="AD197" i="4"/>
  <c r="L198" i="4"/>
  <c r="M198" i="4"/>
  <c r="N198" i="4"/>
  <c r="O198" i="4"/>
  <c r="P198" i="4"/>
  <c r="Q198" i="4"/>
  <c r="R198" i="4"/>
  <c r="S198" i="4"/>
  <c r="T198" i="4"/>
  <c r="V198" i="4"/>
  <c r="W198" i="4"/>
  <c r="X198" i="4"/>
  <c r="Y198" i="4"/>
  <c r="Z198" i="4"/>
  <c r="AA198" i="4"/>
  <c r="AB198" i="4"/>
  <c r="AC198" i="4"/>
  <c r="AD198" i="4"/>
  <c r="L199" i="4"/>
  <c r="M199" i="4"/>
  <c r="N199" i="4"/>
  <c r="O199" i="4"/>
  <c r="P199" i="4"/>
  <c r="Q199" i="4"/>
  <c r="R199" i="4"/>
  <c r="S199" i="4"/>
  <c r="T199" i="4"/>
  <c r="V199" i="4"/>
  <c r="W199" i="4"/>
  <c r="X199" i="4"/>
  <c r="Y199" i="4"/>
  <c r="Z199" i="4"/>
  <c r="AA199" i="4"/>
  <c r="AB199" i="4"/>
  <c r="AC199" i="4"/>
  <c r="AD199" i="4"/>
  <c r="L200" i="4"/>
  <c r="M200" i="4"/>
  <c r="N200" i="4"/>
  <c r="O200" i="4"/>
  <c r="P200" i="4"/>
  <c r="Q200" i="4"/>
  <c r="R200" i="4"/>
  <c r="S200" i="4"/>
  <c r="T200" i="4"/>
  <c r="V200" i="4"/>
  <c r="W200" i="4"/>
  <c r="X200" i="4"/>
  <c r="Y200" i="4"/>
  <c r="Z200" i="4"/>
  <c r="AA200" i="4"/>
  <c r="AB200" i="4"/>
  <c r="AC200" i="4"/>
  <c r="AD200" i="4"/>
  <c r="L201" i="4"/>
  <c r="M201" i="4"/>
  <c r="N201" i="4"/>
  <c r="O201" i="4"/>
  <c r="P201" i="4"/>
  <c r="Q201" i="4"/>
  <c r="R201" i="4"/>
  <c r="S201" i="4"/>
  <c r="T201" i="4"/>
  <c r="V201" i="4"/>
  <c r="W201" i="4"/>
  <c r="X201" i="4"/>
  <c r="Y201" i="4"/>
  <c r="Z201" i="4"/>
  <c r="AA201" i="4"/>
  <c r="AB201" i="4"/>
  <c r="AC201" i="4"/>
  <c r="AD201" i="4"/>
  <c r="L202" i="4"/>
  <c r="M202" i="4"/>
  <c r="N202" i="4"/>
  <c r="O202" i="4"/>
  <c r="P202" i="4"/>
  <c r="Q202" i="4"/>
  <c r="R202" i="4"/>
  <c r="S202" i="4"/>
  <c r="T202" i="4"/>
  <c r="V202" i="4"/>
  <c r="W202" i="4"/>
  <c r="X202" i="4"/>
  <c r="Y202" i="4"/>
  <c r="Z202" i="4"/>
  <c r="AA202" i="4"/>
  <c r="AB202" i="4"/>
  <c r="AC202" i="4"/>
  <c r="AD202" i="4"/>
  <c r="L203" i="4"/>
  <c r="M203" i="4"/>
  <c r="N203" i="4"/>
  <c r="O203" i="4"/>
  <c r="P203" i="4"/>
  <c r="Q203" i="4"/>
  <c r="R203" i="4"/>
  <c r="S203" i="4"/>
  <c r="T203" i="4"/>
  <c r="V203" i="4"/>
  <c r="W203" i="4"/>
  <c r="X203" i="4"/>
  <c r="Y203" i="4"/>
  <c r="Z203" i="4"/>
  <c r="AA203" i="4"/>
  <c r="AB203" i="4"/>
  <c r="AC203" i="4"/>
  <c r="AD203" i="4"/>
  <c r="L204" i="4"/>
  <c r="M204" i="4"/>
  <c r="N204" i="4"/>
  <c r="O204" i="4"/>
  <c r="P204" i="4"/>
  <c r="Q204" i="4"/>
  <c r="R204" i="4"/>
  <c r="S204" i="4"/>
  <c r="T204" i="4"/>
  <c r="V204" i="4"/>
  <c r="W204" i="4"/>
  <c r="X204" i="4"/>
  <c r="Y204" i="4"/>
  <c r="Z204" i="4"/>
  <c r="AA204" i="4"/>
  <c r="AB204" i="4"/>
  <c r="AC204" i="4"/>
  <c r="AD204" i="4"/>
  <c r="L205" i="4"/>
  <c r="M205" i="4"/>
  <c r="N205" i="4"/>
  <c r="O205" i="4"/>
  <c r="P205" i="4"/>
  <c r="Q205" i="4"/>
  <c r="R205" i="4"/>
  <c r="S205" i="4"/>
  <c r="T205" i="4"/>
  <c r="V205" i="4"/>
  <c r="W205" i="4"/>
  <c r="X205" i="4"/>
  <c r="Y205" i="4"/>
  <c r="Z205" i="4"/>
  <c r="AA205" i="4"/>
  <c r="AB205" i="4"/>
  <c r="AC205" i="4"/>
  <c r="AD205" i="4"/>
  <c r="L206" i="4"/>
  <c r="M206" i="4"/>
  <c r="N206" i="4"/>
  <c r="O206" i="4"/>
  <c r="P206" i="4"/>
  <c r="Q206" i="4"/>
  <c r="R206" i="4"/>
  <c r="S206" i="4"/>
  <c r="T206" i="4"/>
  <c r="V206" i="4"/>
  <c r="W206" i="4"/>
  <c r="X206" i="4"/>
  <c r="Y206" i="4"/>
  <c r="Z206" i="4"/>
  <c r="AA206" i="4"/>
  <c r="AB206" i="4"/>
  <c r="AC206" i="4"/>
  <c r="AD206" i="4"/>
  <c r="L207" i="4"/>
  <c r="M207" i="4"/>
  <c r="N207" i="4"/>
  <c r="O207" i="4"/>
  <c r="P207" i="4"/>
  <c r="Q207" i="4"/>
  <c r="R207" i="4"/>
  <c r="S207" i="4"/>
  <c r="T207" i="4"/>
  <c r="V207" i="4"/>
  <c r="W207" i="4"/>
  <c r="X207" i="4"/>
  <c r="Y207" i="4"/>
  <c r="Z207" i="4"/>
  <c r="AA207" i="4"/>
  <c r="AB207" i="4"/>
  <c r="AC207" i="4"/>
  <c r="AD207" i="4"/>
  <c r="L208" i="4"/>
  <c r="M208" i="4"/>
  <c r="N208" i="4"/>
  <c r="O208" i="4"/>
  <c r="P208" i="4"/>
  <c r="Q208" i="4"/>
  <c r="R208" i="4"/>
  <c r="S208" i="4"/>
  <c r="T208" i="4"/>
  <c r="V208" i="4"/>
  <c r="W208" i="4"/>
  <c r="X208" i="4"/>
  <c r="Y208" i="4"/>
  <c r="Z208" i="4"/>
  <c r="AA208" i="4"/>
  <c r="AB208" i="4"/>
  <c r="AC208" i="4"/>
  <c r="AD208" i="4"/>
  <c r="L209" i="4"/>
  <c r="M209" i="4"/>
  <c r="N209" i="4"/>
  <c r="O209" i="4"/>
  <c r="P209" i="4"/>
  <c r="Q209" i="4"/>
  <c r="R209" i="4"/>
  <c r="S209" i="4"/>
  <c r="T209" i="4"/>
  <c r="V209" i="4"/>
  <c r="W209" i="4"/>
  <c r="X209" i="4"/>
  <c r="Y209" i="4"/>
  <c r="Z209" i="4"/>
  <c r="AA209" i="4"/>
  <c r="AB209" i="4"/>
  <c r="AC209" i="4"/>
  <c r="AD209" i="4"/>
  <c r="L210" i="4"/>
  <c r="M210" i="4"/>
  <c r="N210" i="4"/>
  <c r="O210" i="4"/>
  <c r="P210" i="4"/>
  <c r="Q210" i="4"/>
  <c r="R210" i="4"/>
  <c r="S210" i="4"/>
  <c r="T210" i="4"/>
  <c r="V210" i="4"/>
  <c r="W210" i="4"/>
  <c r="X210" i="4"/>
  <c r="Y210" i="4"/>
  <c r="Z210" i="4"/>
  <c r="AA210" i="4"/>
  <c r="AB210" i="4"/>
  <c r="AC210" i="4"/>
  <c r="AD210" i="4"/>
  <c r="L211" i="4"/>
  <c r="M211" i="4"/>
  <c r="N211" i="4"/>
  <c r="O211" i="4"/>
  <c r="P211" i="4"/>
  <c r="Q211" i="4"/>
  <c r="R211" i="4"/>
  <c r="S211" i="4"/>
  <c r="T211" i="4"/>
  <c r="V211" i="4"/>
  <c r="W211" i="4"/>
  <c r="X211" i="4"/>
  <c r="Y211" i="4"/>
  <c r="Z211" i="4"/>
  <c r="AA211" i="4"/>
  <c r="AB211" i="4"/>
  <c r="AC211" i="4"/>
  <c r="AD211" i="4"/>
  <c r="L212" i="4"/>
  <c r="M212" i="4"/>
  <c r="N212" i="4"/>
  <c r="O212" i="4"/>
  <c r="P212" i="4"/>
  <c r="Q212" i="4"/>
  <c r="R212" i="4"/>
  <c r="S212" i="4"/>
  <c r="T212" i="4"/>
  <c r="V212" i="4"/>
  <c r="W212" i="4"/>
  <c r="X212" i="4"/>
  <c r="Y212" i="4"/>
  <c r="Z212" i="4"/>
  <c r="AA212" i="4"/>
  <c r="AB212" i="4"/>
  <c r="AC212" i="4"/>
  <c r="AD212" i="4"/>
  <c r="L213" i="4"/>
  <c r="M213" i="4"/>
  <c r="N213" i="4"/>
  <c r="O213" i="4"/>
  <c r="P213" i="4"/>
  <c r="Q213" i="4"/>
  <c r="R213" i="4"/>
  <c r="S213" i="4"/>
  <c r="T213" i="4"/>
  <c r="V213" i="4"/>
  <c r="W213" i="4"/>
  <c r="X213" i="4"/>
  <c r="Y213" i="4"/>
  <c r="Z213" i="4"/>
  <c r="AA213" i="4"/>
  <c r="AB213" i="4"/>
  <c r="AC213" i="4"/>
  <c r="AD213" i="4"/>
  <c r="L214" i="4"/>
  <c r="M214" i="4"/>
  <c r="N214" i="4"/>
  <c r="O214" i="4"/>
  <c r="P214" i="4"/>
  <c r="Q214" i="4"/>
  <c r="R214" i="4"/>
  <c r="S214" i="4"/>
  <c r="T214" i="4"/>
  <c r="V214" i="4"/>
  <c r="W214" i="4"/>
  <c r="X214" i="4"/>
  <c r="Y214" i="4"/>
  <c r="Z214" i="4"/>
  <c r="AA214" i="4"/>
  <c r="AB214" i="4"/>
  <c r="AC214" i="4"/>
  <c r="AD214" i="4"/>
  <c r="L215" i="4"/>
  <c r="M215" i="4"/>
  <c r="N215" i="4"/>
  <c r="O215" i="4"/>
  <c r="P215" i="4"/>
  <c r="Q215" i="4"/>
  <c r="R215" i="4"/>
  <c r="S215" i="4"/>
  <c r="T215" i="4"/>
  <c r="V215" i="4"/>
  <c r="W215" i="4"/>
  <c r="X215" i="4"/>
  <c r="Y215" i="4"/>
  <c r="Z215" i="4"/>
  <c r="AA215" i="4"/>
  <c r="AB215" i="4"/>
  <c r="AC215" i="4"/>
  <c r="AD215" i="4"/>
  <c r="L216" i="4"/>
  <c r="M216" i="4"/>
  <c r="N216" i="4"/>
  <c r="O216" i="4"/>
  <c r="P216" i="4"/>
  <c r="Q216" i="4"/>
  <c r="R216" i="4"/>
  <c r="S216" i="4"/>
  <c r="T216" i="4"/>
  <c r="V216" i="4"/>
  <c r="W216" i="4"/>
  <c r="X216" i="4"/>
  <c r="Y216" i="4"/>
  <c r="Z216" i="4"/>
  <c r="AA216" i="4"/>
  <c r="AB216" i="4"/>
  <c r="AC216" i="4"/>
  <c r="AD216" i="4"/>
  <c r="L217" i="4"/>
  <c r="M217" i="4"/>
  <c r="N217" i="4"/>
  <c r="O217" i="4"/>
  <c r="P217" i="4"/>
  <c r="Q217" i="4"/>
  <c r="R217" i="4"/>
  <c r="S217" i="4"/>
  <c r="T217" i="4"/>
  <c r="V217" i="4"/>
  <c r="W217" i="4"/>
  <c r="X217" i="4"/>
  <c r="Y217" i="4"/>
  <c r="Z217" i="4"/>
  <c r="AA217" i="4"/>
  <c r="AB217" i="4"/>
  <c r="AC217" i="4"/>
  <c r="AD217" i="4"/>
  <c r="L218" i="4"/>
  <c r="M218" i="4"/>
  <c r="N218" i="4"/>
  <c r="O218" i="4"/>
  <c r="P218" i="4"/>
  <c r="Q218" i="4"/>
  <c r="R218" i="4"/>
  <c r="S218" i="4"/>
  <c r="T218" i="4"/>
  <c r="V218" i="4"/>
  <c r="W218" i="4"/>
  <c r="X218" i="4"/>
  <c r="Y218" i="4"/>
  <c r="Z218" i="4"/>
  <c r="AA218" i="4"/>
  <c r="AB218" i="4"/>
  <c r="AC218" i="4"/>
  <c r="AD218" i="4"/>
  <c r="L219" i="4"/>
  <c r="M219" i="4"/>
  <c r="N219" i="4"/>
  <c r="O219" i="4"/>
  <c r="P219" i="4"/>
  <c r="Q219" i="4"/>
  <c r="R219" i="4"/>
  <c r="S219" i="4"/>
  <c r="T219" i="4"/>
  <c r="V219" i="4"/>
  <c r="W219" i="4"/>
  <c r="X219" i="4"/>
  <c r="Y219" i="4"/>
  <c r="Z219" i="4"/>
  <c r="AA219" i="4"/>
  <c r="AB219" i="4"/>
  <c r="AC219" i="4"/>
  <c r="AD219" i="4"/>
  <c r="L220" i="4"/>
  <c r="M220" i="4"/>
  <c r="N220" i="4"/>
  <c r="O220" i="4"/>
  <c r="P220" i="4"/>
  <c r="Q220" i="4"/>
  <c r="R220" i="4"/>
  <c r="S220" i="4"/>
  <c r="T220" i="4"/>
  <c r="V220" i="4"/>
  <c r="W220" i="4"/>
  <c r="X220" i="4"/>
  <c r="Y220" i="4"/>
  <c r="Z220" i="4"/>
  <c r="AA220" i="4"/>
  <c r="AB220" i="4"/>
  <c r="AC220" i="4"/>
  <c r="AD220" i="4"/>
  <c r="L221" i="4"/>
  <c r="M221" i="4"/>
  <c r="N221" i="4"/>
  <c r="O221" i="4"/>
  <c r="P221" i="4"/>
  <c r="Q221" i="4"/>
  <c r="R221" i="4"/>
  <c r="S221" i="4"/>
  <c r="T221" i="4"/>
  <c r="V221" i="4"/>
  <c r="W221" i="4"/>
  <c r="X221" i="4"/>
  <c r="Y221" i="4"/>
  <c r="Z221" i="4"/>
  <c r="AA221" i="4"/>
  <c r="AB221" i="4"/>
  <c r="AC221" i="4"/>
  <c r="AD221" i="4"/>
  <c r="L222" i="4"/>
  <c r="M222" i="4"/>
  <c r="N222" i="4"/>
  <c r="O222" i="4"/>
  <c r="P222" i="4"/>
  <c r="Q222" i="4"/>
  <c r="R222" i="4"/>
  <c r="S222" i="4"/>
  <c r="T222" i="4"/>
  <c r="V222" i="4"/>
  <c r="W222" i="4"/>
  <c r="X222" i="4"/>
  <c r="Y222" i="4"/>
  <c r="Z222" i="4"/>
  <c r="AA222" i="4"/>
  <c r="AB222" i="4"/>
  <c r="AC222" i="4"/>
  <c r="AD222" i="4"/>
  <c r="L223" i="4"/>
  <c r="M223" i="4"/>
  <c r="N223" i="4"/>
  <c r="O223" i="4"/>
  <c r="P223" i="4"/>
  <c r="Q223" i="4"/>
  <c r="R223" i="4"/>
  <c r="S223" i="4"/>
  <c r="T223" i="4"/>
  <c r="V223" i="4"/>
  <c r="W223" i="4"/>
  <c r="X223" i="4"/>
  <c r="Y223" i="4"/>
  <c r="Z223" i="4"/>
  <c r="AA223" i="4"/>
  <c r="AB223" i="4"/>
  <c r="AC223" i="4"/>
  <c r="AD223" i="4"/>
  <c r="L224" i="4"/>
  <c r="M224" i="4"/>
  <c r="N224" i="4"/>
  <c r="O224" i="4"/>
  <c r="P224" i="4"/>
  <c r="Q224" i="4"/>
  <c r="R224" i="4"/>
  <c r="S224" i="4"/>
  <c r="T224" i="4"/>
  <c r="V224" i="4"/>
  <c r="W224" i="4"/>
  <c r="X224" i="4"/>
  <c r="Y224" i="4"/>
  <c r="Z224" i="4"/>
  <c r="AA224" i="4"/>
  <c r="AB224" i="4"/>
  <c r="AC224" i="4"/>
  <c r="AD224" i="4"/>
  <c r="L225" i="4"/>
  <c r="M225" i="4"/>
  <c r="N225" i="4"/>
  <c r="O225" i="4"/>
  <c r="P225" i="4"/>
  <c r="Q225" i="4"/>
  <c r="R225" i="4"/>
  <c r="S225" i="4"/>
  <c r="T225" i="4"/>
  <c r="V225" i="4"/>
  <c r="W225" i="4"/>
  <c r="X225" i="4"/>
  <c r="Y225" i="4"/>
  <c r="Z225" i="4"/>
  <c r="AA225" i="4"/>
  <c r="AB225" i="4"/>
  <c r="AC225" i="4"/>
  <c r="AD225" i="4"/>
  <c r="L226" i="4"/>
  <c r="M226" i="4"/>
  <c r="N226" i="4"/>
  <c r="O226" i="4"/>
  <c r="P226" i="4"/>
  <c r="Q226" i="4"/>
  <c r="R226" i="4"/>
  <c r="S226" i="4"/>
  <c r="T226" i="4"/>
  <c r="V226" i="4"/>
  <c r="W226" i="4"/>
  <c r="X226" i="4"/>
  <c r="Y226" i="4"/>
  <c r="Z226" i="4"/>
  <c r="AA226" i="4"/>
  <c r="AB226" i="4"/>
  <c r="AC226" i="4"/>
  <c r="AD226" i="4"/>
  <c r="L227" i="4"/>
  <c r="M227" i="4"/>
  <c r="N227" i="4"/>
  <c r="O227" i="4"/>
  <c r="P227" i="4"/>
  <c r="Q227" i="4"/>
  <c r="R227" i="4"/>
  <c r="S227" i="4"/>
  <c r="T227" i="4"/>
  <c r="V227" i="4"/>
  <c r="W227" i="4"/>
  <c r="X227" i="4"/>
  <c r="Y227" i="4"/>
  <c r="Z227" i="4"/>
  <c r="AA227" i="4"/>
  <c r="AB227" i="4"/>
  <c r="AC227" i="4"/>
  <c r="AD227" i="4"/>
  <c r="L228" i="4"/>
  <c r="M228" i="4"/>
  <c r="N228" i="4"/>
  <c r="O228" i="4"/>
  <c r="P228" i="4"/>
  <c r="Q228" i="4"/>
  <c r="R228" i="4"/>
  <c r="S228" i="4"/>
  <c r="T228" i="4"/>
  <c r="V228" i="4"/>
  <c r="W228" i="4"/>
  <c r="X228" i="4"/>
  <c r="Y228" i="4"/>
  <c r="Z228" i="4"/>
  <c r="AA228" i="4"/>
  <c r="AB228" i="4"/>
  <c r="AC228" i="4"/>
  <c r="AD228" i="4"/>
  <c r="L229" i="4"/>
  <c r="M229" i="4"/>
  <c r="N229" i="4"/>
  <c r="O229" i="4"/>
  <c r="P229" i="4"/>
  <c r="Q229" i="4"/>
  <c r="R229" i="4"/>
  <c r="S229" i="4"/>
  <c r="T229" i="4"/>
  <c r="V229" i="4"/>
  <c r="W229" i="4"/>
  <c r="X229" i="4"/>
  <c r="Y229" i="4"/>
  <c r="Z229" i="4"/>
  <c r="AA229" i="4"/>
  <c r="AB229" i="4"/>
  <c r="AC229" i="4"/>
  <c r="AD229" i="4"/>
  <c r="L230" i="4"/>
  <c r="M230" i="4"/>
  <c r="N230" i="4"/>
  <c r="O230" i="4"/>
  <c r="P230" i="4"/>
  <c r="Q230" i="4"/>
  <c r="R230" i="4"/>
  <c r="S230" i="4"/>
  <c r="T230" i="4"/>
  <c r="V230" i="4"/>
  <c r="W230" i="4"/>
  <c r="X230" i="4"/>
  <c r="Y230" i="4"/>
  <c r="Z230" i="4"/>
  <c r="AA230" i="4"/>
  <c r="AB230" i="4"/>
  <c r="AC230" i="4"/>
  <c r="AD230" i="4"/>
  <c r="L231" i="4"/>
  <c r="M231" i="4"/>
  <c r="N231" i="4"/>
  <c r="O231" i="4"/>
  <c r="P231" i="4"/>
  <c r="Q231" i="4"/>
  <c r="R231" i="4"/>
  <c r="S231" i="4"/>
  <c r="T231" i="4"/>
  <c r="V231" i="4"/>
  <c r="W231" i="4"/>
  <c r="X231" i="4"/>
  <c r="Y231" i="4"/>
  <c r="Z231" i="4"/>
  <c r="AA231" i="4"/>
  <c r="AB231" i="4"/>
  <c r="AC231" i="4"/>
  <c r="AD231" i="4"/>
  <c r="L232" i="4"/>
  <c r="M232" i="4"/>
  <c r="N232" i="4"/>
  <c r="O232" i="4"/>
  <c r="P232" i="4"/>
  <c r="Q232" i="4"/>
  <c r="R232" i="4"/>
  <c r="S232" i="4"/>
  <c r="T232" i="4"/>
  <c r="V232" i="4"/>
  <c r="W232" i="4"/>
  <c r="X232" i="4"/>
  <c r="Y232" i="4"/>
  <c r="Z232" i="4"/>
  <c r="AA232" i="4"/>
  <c r="AB232" i="4"/>
  <c r="AC232" i="4"/>
  <c r="AD232" i="4"/>
  <c r="L233" i="4"/>
  <c r="M233" i="4"/>
  <c r="N233" i="4"/>
  <c r="O233" i="4"/>
  <c r="P233" i="4"/>
  <c r="Q233" i="4"/>
  <c r="R233" i="4"/>
  <c r="S233" i="4"/>
  <c r="T233" i="4"/>
  <c r="V233" i="4"/>
  <c r="W233" i="4"/>
  <c r="X233" i="4"/>
  <c r="Y233" i="4"/>
  <c r="Z233" i="4"/>
  <c r="AA233" i="4"/>
  <c r="AB233" i="4"/>
  <c r="AC233" i="4"/>
  <c r="AD233" i="4"/>
  <c r="L234" i="4"/>
  <c r="M234" i="4"/>
  <c r="N234" i="4"/>
  <c r="O234" i="4"/>
  <c r="P234" i="4"/>
  <c r="Q234" i="4"/>
  <c r="R234" i="4"/>
  <c r="S234" i="4"/>
  <c r="T234" i="4"/>
  <c r="V234" i="4"/>
  <c r="W234" i="4"/>
  <c r="X234" i="4"/>
  <c r="Y234" i="4"/>
  <c r="Z234" i="4"/>
  <c r="AA234" i="4"/>
  <c r="AB234" i="4"/>
  <c r="AC234" i="4"/>
  <c r="AD234" i="4"/>
  <c r="L235" i="4"/>
  <c r="M235" i="4"/>
  <c r="N235" i="4"/>
  <c r="O235" i="4"/>
  <c r="P235" i="4"/>
  <c r="Q235" i="4"/>
  <c r="R235" i="4"/>
  <c r="S235" i="4"/>
  <c r="T235" i="4"/>
  <c r="V235" i="4"/>
  <c r="W235" i="4"/>
  <c r="X235" i="4"/>
  <c r="Y235" i="4"/>
  <c r="Z235" i="4"/>
  <c r="AA235" i="4"/>
  <c r="AB235" i="4"/>
  <c r="AC235" i="4"/>
  <c r="AD235" i="4"/>
  <c r="L236" i="4"/>
  <c r="M236" i="4"/>
  <c r="N236" i="4"/>
  <c r="O236" i="4"/>
  <c r="P236" i="4"/>
  <c r="Q236" i="4"/>
  <c r="R236" i="4"/>
  <c r="S236" i="4"/>
  <c r="T236" i="4"/>
  <c r="V236" i="4"/>
  <c r="W236" i="4"/>
  <c r="X236" i="4"/>
  <c r="Y236" i="4"/>
  <c r="Z236" i="4"/>
  <c r="AA236" i="4"/>
  <c r="AB236" i="4"/>
  <c r="AC236" i="4"/>
  <c r="AD236" i="4"/>
  <c r="L237" i="4"/>
  <c r="M237" i="4"/>
  <c r="N237" i="4"/>
  <c r="O237" i="4"/>
  <c r="P237" i="4"/>
  <c r="Q237" i="4"/>
  <c r="R237" i="4"/>
  <c r="S237" i="4"/>
  <c r="T237" i="4"/>
  <c r="V237" i="4"/>
  <c r="W237" i="4"/>
  <c r="X237" i="4"/>
  <c r="Y237" i="4"/>
  <c r="Z237" i="4"/>
  <c r="AA237" i="4"/>
  <c r="AB237" i="4"/>
  <c r="AC237" i="4"/>
  <c r="AD237" i="4"/>
  <c r="L238" i="4"/>
  <c r="M238" i="4"/>
  <c r="N238" i="4"/>
  <c r="O238" i="4"/>
  <c r="P238" i="4"/>
  <c r="Q238" i="4"/>
  <c r="R238" i="4"/>
  <c r="S238" i="4"/>
  <c r="T238" i="4"/>
  <c r="V238" i="4"/>
  <c r="W238" i="4"/>
  <c r="X238" i="4"/>
  <c r="Y238" i="4"/>
  <c r="Z238" i="4"/>
  <c r="AA238" i="4"/>
  <c r="AB238" i="4"/>
  <c r="AC238" i="4"/>
  <c r="AD238" i="4"/>
  <c r="L239" i="4"/>
  <c r="M239" i="4"/>
  <c r="N239" i="4"/>
  <c r="O239" i="4"/>
  <c r="P239" i="4"/>
  <c r="Q239" i="4"/>
  <c r="R239" i="4"/>
  <c r="S239" i="4"/>
  <c r="T239" i="4"/>
  <c r="V239" i="4"/>
  <c r="W239" i="4"/>
  <c r="X239" i="4"/>
  <c r="Y239" i="4"/>
  <c r="Z239" i="4"/>
  <c r="AA239" i="4"/>
  <c r="AB239" i="4"/>
  <c r="AC239" i="4"/>
  <c r="AD239" i="4"/>
  <c r="L240" i="4"/>
  <c r="M240" i="4"/>
  <c r="N240" i="4"/>
  <c r="O240" i="4"/>
  <c r="P240" i="4"/>
  <c r="Q240" i="4"/>
  <c r="R240" i="4"/>
  <c r="S240" i="4"/>
  <c r="T240" i="4"/>
  <c r="V240" i="4"/>
  <c r="W240" i="4"/>
  <c r="X240" i="4"/>
  <c r="Y240" i="4"/>
  <c r="Z240" i="4"/>
  <c r="AA240" i="4"/>
  <c r="AB240" i="4"/>
  <c r="AC240" i="4"/>
  <c r="AD240" i="4"/>
  <c r="L241" i="4"/>
  <c r="M241" i="4"/>
  <c r="N241" i="4"/>
  <c r="O241" i="4"/>
  <c r="P241" i="4"/>
  <c r="Q241" i="4"/>
  <c r="R241" i="4"/>
  <c r="S241" i="4"/>
  <c r="T241" i="4"/>
  <c r="V241" i="4"/>
  <c r="W241" i="4"/>
  <c r="X241" i="4"/>
  <c r="Y241" i="4"/>
  <c r="Z241" i="4"/>
  <c r="AA241" i="4"/>
  <c r="AB241" i="4"/>
  <c r="AC241" i="4"/>
  <c r="AD241" i="4"/>
  <c r="L242" i="4"/>
  <c r="M242" i="4"/>
  <c r="N242" i="4"/>
  <c r="O242" i="4"/>
  <c r="P242" i="4"/>
  <c r="Q242" i="4"/>
  <c r="R242" i="4"/>
  <c r="S242" i="4"/>
  <c r="T242" i="4"/>
  <c r="V242" i="4"/>
  <c r="W242" i="4"/>
  <c r="X242" i="4"/>
  <c r="Y242" i="4"/>
  <c r="Z242" i="4"/>
  <c r="AA242" i="4"/>
  <c r="AB242" i="4"/>
  <c r="AC242" i="4"/>
  <c r="AD242" i="4"/>
  <c r="L243" i="4"/>
  <c r="M243" i="4"/>
  <c r="N243" i="4"/>
  <c r="O243" i="4"/>
  <c r="P243" i="4"/>
  <c r="Q243" i="4"/>
  <c r="R243" i="4"/>
  <c r="S243" i="4"/>
  <c r="T243" i="4"/>
  <c r="V243" i="4"/>
  <c r="W243" i="4"/>
  <c r="X243" i="4"/>
  <c r="Y243" i="4"/>
  <c r="Z243" i="4"/>
  <c r="AA243" i="4"/>
  <c r="AB243" i="4"/>
  <c r="AC243" i="4"/>
  <c r="AD243" i="4"/>
  <c r="L244" i="4"/>
  <c r="M244" i="4"/>
  <c r="N244" i="4"/>
  <c r="O244" i="4"/>
  <c r="P244" i="4"/>
  <c r="Q244" i="4"/>
  <c r="R244" i="4"/>
  <c r="S244" i="4"/>
  <c r="T244" i="4"/>
  <c r="V244" i="4"/>
  <c r="W244" i="4"/>
  <c r="X244" i="4"/>
  <c r="Y244" i="4"/>
  <c r="Z244" i="4"/>
  <c r="AA244" i="4"/>
  <c r="AB244" i="4"/>
  <c r="AC244" i="4"/>
  <c r="AD244" i="4"/>
  <c r="L245" i="4"/>
  <c r="M245" i="4"/>
  <c r="N245" i="4"/>
  <c r="O245" i="4"/>
  <c r="P245" i="4"/>
  <c r="Q245" i="4"/>
  <c r="R245" i="4"/>
  <c r="S245" i="4"/>
  <c r="T245" i="4"/>
  <c r="V245" i="4"/>
  <c r="W245" i="4"/>
  <c r="X245" i="4"/>
  <c r="Y245" i="4"/>
  <c r="Z245" i="4"/>
  <c r="AA245" i="4"/>
  <c r="AB245" i="4"/>
  <c r="AC245" i="4"/>
  <c r="AD245" i="4"/>
  <c r="L246" i="4"/>
  <c r="M246" i="4"/>
  <c r="N246" i="4"/>
  <c r="O246" i="4"/>
  <c r="P246" i="4"/>
  <c r="Q246" i="4"/>
  <c r="R246" i="4"/>
  <c r="S246" i="4"/>
  <c r="T246" i="4"/>
  <c r="V246" i="4"/>
  <c r="W246" i="4"/>
  <c r="X246" i="4"/>
  <c r="Y246" i="4"/>
  <c r="Z246" i="4"/>
  <c r="AA246" i="4"/>
  <c r="AB246" i="4"/>
  <c r="AC246" i="4"/>
  <c r="AD246" i="4"/>
  <c r="L247" i="4"/>
  <c r="M247" i="4"/>
  <c r="N247" i="4"/>
  <c r="O247" i="4"/>
  <c r="P247" i="4"/>
  <c r="Q247" i="4"/>
  <c r="R247" i="4"/>
  <c r="S247" i="4"/>
  <c r="T247" i="4"/>
  <c r="V247" i="4"/>
  <c r="W247" i="4"/>
  <c r="X247" i="4"/>
  <c r="Y247" i="4"/>
  <c r="Z247" i="4"/>
  <c r="AA247" i="4"/>
  <c r="AB247" i="4"/>
  <c r="AC247" i="4"/>
  <c r="AD247" i="4"/>
  <c r="L248" i="4"/>
  <c r="M248" i="4"/>
  <c r="N248" i="4"/>
  <c r="O248" i="4"/>
  <c r="P248" i="4"/>
  <c r="Q248" i="4"/>
  <c r="R248" i="4"/>
  <c r="S248" i="4"/>
  <c r="T248" i="4"/>
  <c r="V248" i="4"/>
  <c r="W248" i="4"/>
  <c r="X248" i="4"/>
  <c r="Y248" i="4"/>
  <c r="Z248" i="4"/>
  <c r="AA248" i="4"/>
  <c r="AB248" i="4"/>
  <c r="AC248" i="4"/>
  <c r="AD248" i="4"/>
  <c r="L249" i="4"/>
  <c r="M249" i="4"/>
  <c r="N249" i="4"/>
  <c r="O249" i="4"/>
  <c r="P249" i="4"/>
  <c r="Q249" i="4"/>
  <c r="R249" i="4"/>
  <c r="S249" i="4"/>
  <c r="T249" i="4"/>
  <c r="V249" i="4"/>
  <c r="W249" i="4"/>
  <c r="X249" i="4"/>
  <c r="Y249" i="4"/>
  <c r="Z249" i="4"/>
  <c r="AA249" i="4"/>
  <c r="AB249" i="4"/>
  <c r="AC249" i="4"/>
  <c r="AD249" i="4"/>
  <c r="L250" i="4"/>
  <c r="M250" i="4"/>
  <c r="N250" i="4"/>
  <c r="O250" i="4"/>
  <c r="P250" i="4"/>
  <c r="Q250" i="4"/>
  <c r="R250" i="4"/>
  <c r="S250" i="4"/>
  <c r="T250" i="4"/>
  <c r="V250" i="4"/>
  <c r="W250" i="4"/>
  <c r="X250" i="4"/>
  <c r="Y250" i="4"/>
  <c r="Z250" i="4"/>
  <c r="AA250" i="4"/>
  <c r="AB250" i="4"/>
  <c r="AC250" i="4"/>
  <c r="AD250" i="4"/>
  <c r="L251" i="4"/>
  <c r="M251" i="4"/>
  <c r="N251" i="4"/>
  <c r="O251" i="4"/>
  <c r="P251" i="4"/>
  <c r="Q251" i="4"/>
  <c r="R251" i="4"/>
  <c r="S251" i="4"/>
  <c r="T251" i="4"/>
  <c r="V251" i="4"/>
  <c r="W251" i="4"/>
  <c r="X251" i="4"/>
  <c r="Y251" i="4"/>
  <c r="Z251" i="4"/>
  <c r="AA251" i="4"/>
  <c r="AB251" i="4"/>
  <c r="AC251" i="4"/>
  <c r="AD251" i="4"/>
  <c r="L252" i="4"/>
  <c r="M252" i="4"/>
  <c r="N252" i="4"/>
  <c r="O252" i="4"/>
  <c r="P252" i="4"/>
  <c r="Q252" i="4"/>
  <c r="R252" i="4"/>
  <c r="S252" i="4"/>
  <c r="T252" i="4"/>
  <c r="V252" i="4"/>
  <c r="W252" i="4"/>
  <c r="X252" i="4"/>
  <c r="Y252" i="4"/>
  <c r="Z252" i="4"/>
  <c r="AA252" i="4"/>
  <c r="AB252" i="4"/>
  <c r="AC252" i="4"/>
  <c r="AD252" i="4"/>
  <c r="L253" i="4"/>
  <c r="M253" i="4"/>
  <c r="N253" i="4"/>
  <c r="O253" i="4"/>
  <c r="P253" i="4"/>
  <c r="Q253" i="4"/>
  <c r="R253" i="4"/>
  <c r="S253" i="4"/>
  <c r="T253" i="4"/>
  <c r="V253" i="4"/>
  <c r="W253" i="4"/>
  <c r="X253" i="4"/>
  <c r="Y253" i="4"/>
  <c r="Z253" i="4"/>
  <c r="AA253" i="4"/>
  <c r="AB253" i="4"/>
  <c r="AC253" i="4"/>
  <c r="AD253" i="4"/>
  <c r="L254" i="4"/>
  <c r="M254" i="4"/>
  <c r="N254" i="4"/>
  <c r="O254" i="4"/>
  <c r="P254" i="4"/>
  <c r="Q254" i="4"/>
  <c r="R254" i="4"/>
  <c r="S254" i="4"/>
  <c r="T254" i="4"/>
  <c r="V254" i="4"/>
  <c r="W254" i="4"/>
  <c r="X254" i="4"/>
  <c r="Y254" i="4"/>
  <c r="Z254" i="4"/>
  <c r="AA254" i="4"/>
  <c r="AB254" i="4"/>
  <c r="AC254" i="4"/>
  <c r="AD254" i="4"/>
  <c r="L255" i="4"/>
  <c r="M255" i="4"/>
  <c r="N255" i="4"/>
  <c r="O255" i="4"/>
  <c r="P255" i="4"/>
  <c r="Q255" i="4"/>
  <c r="R255" i="4"/>
  <c r="S255" i="4"/>
  <c r="T255" i="4"/>
  <c r="V255" i="4"/>
  <c r="W255" i="4"/>
  <c r="X255" i="4"/>
  <c r="Y255" i="4"/>
  <c r="Z255" i="4"/>
  <c r="AA255" i="4"/>
  <c r="AB255" i="4"/>
  <c r="AC255" i="4"/>
  <c r="AD255" i="4"/>
  <c r="L256" i="4"/>
  <c r="M256" i="4"/>
  <c r="N256" i="4"/>
  <c r="O256" i="4"/>
  <c r="P256" i="4"/>
  <c r="Q256" i="4"/>
  <c r="R256" i="4"/>
  <c r="S256" i="4"/>
  <c r="T256" i="4"/>
  <c r="V256" i="4"/>
  <c r="W256" i="4"/>
  <c r="X256" i="4"/>
  <c r="Y256" i="4"/>
  <c r="Z256" i="4"/>
  <c r="AA256" i="4"/>
  <c r="AB256" i="4"/>
  <c r="AC256" i="4"/>
  <c r="AD256" i="4"/>
  <c r="L257" i="4"/>
  <c r="M257" i="4"/>
  <c r="N257" i="4"/>
  <c r="O257" i="4"/>
  <c r="P257" i="4"/>
  <c r="Q257" i="4"/>
  <c r="R257" i="4"/>
  <c r="S257" i="4"/>
  <c r="T257" i="4"/>
  <c r="V257" i="4"/>
  <c r="W257" i="4"/>
  <c r="X257" i="4"/>
  <c r="Y257" i="4"/>
  <c r="Z257" i="4"/>
  <c r="AA257" i="4"/>
  <c r="AB257" i="4"/>
  <c r="AC257" i="4"/>
  <c r="AD257" i="4"/>
  <c r="L258" i="4"/>
  <c r="M258" i="4"/>
  <c r="N258" i="4"/>
  <c r="O258" i="4"/>
  <c r="P258" i="4"/>
  <c r="Q258" i="4"/>
  <c r="R258" i="4"/>
  <c r="S258" i="4"/>
  <c r="T258" i="4"/>
  <c r="V258" i="4"/>
  <c r="W258" i="4"/>
  <c r="X258" i="4"/>
  <c r="Y258" i="4"/>
  <c r="Z258" i="4"/>
  <c r="AA258" i="4"/>
  <c r="AB258" i="4"/>
  <c r="AC258" i="4"/>
  <c r="AD258" i="4"/>
  <c r="L259" i="4"/>
  <c r="M259" i="4"/>
  <c r="N259" i="4"/>
  <c r="O259" i="4"/>
  <c r="P259" i="4"/>
  <c r="Q259" i="4"/>
  <c r="R259" i="4"/>
  <c r="S259" i="4"/>
  <c r="T259" i="4"/>
  <c r="V259" i="4"/>
  <c r="W259" i="4"/>
  <c r="X259" i="4"/>
  <c r="Y259" i="4"/>
  <c r="Z259" i="4"/>
  <c r="AA259" i="4"/>
  <c r="AB259" i="4"/>
  <c r="AC259" i="4"/>
  <c r="AD259" i="4"/>
  <c r="L260" i="4"/>
  <c r="M260" i="4"/>
  <c r="N260" i="4"/>
  <c r="O260" i="4"/>
  <c r="P260" i="4"/>
  <c r="Q260" i="4"/>
  <c r="R260" i="4"/>
  <c r="S260" i="4"/>
  <c r="T260" i="4"/>
  <c r="V260" i="4"/>
  <c r="W260" i="4"/>
  <c r="X260" i="4"/>
  <c r="Y260" i="4"/>
  <c r="Z260" i="4"/>
  <c r="AA260" i="4"/>
  <c r="AB260" i="4"/>
  <c r="AC260" i="4"/>
  <c r="AD260" i="4"/>
  <c r="L261" i="4"/>
  <c r="M261" i="4"/>
  <c r="N261" i="4"/>
  <c r="O261" i="4"/>
  <c r="P261" i="4"/>
  <c r="Q261" i="4"/>
  <c r="R261" i="4"/>
  <c r="S261" i="4"/>
  <c r="T261" i="4"/>
  <c r="V261" i="4"/>
  <c r="W261" i="4"/>
  <c r="X261" i="4"/>
  <c r="Y261" i="4"/>
  <c r="Z261" i="4"/>
  <c r="AA261" i="4"/>
  <c r="AB261" i="4"/>
  <c r="AC261" i="4"/>
  <c r="AD261" i="4"/>
  <c r="L262" i="4"/>
  <c r="M262" i="4"/>
  <c r="N262" i="4"/>
  <c r="O262" i="4"/>
  <c r="P262" i="4"/>
  <c r="Q262" i="4"/>
  <c r="R262" i="4"/>
  <c r="S262" i="4"/>
  <c r="T262" i="4"/>
  <c r="V262" i="4"/>
  <c r="W262" i="4"/>
  <c r="X262" i="4"/>
  <c r="Y262" i="4"/>
  <c r="Z262" i="4"/>
  <c r="AA262" i="4"/>
  <c r="AB262" i="4"/>
  <c r="AC262" i="4"/>
  <c r="AD262" i="4"/>
  <c r="L263" i="4"/>
  <c r="M263" i="4"/>
  <c r="N263" i="4"/>
  <c r="O263" i="4"/>
  <c r="P263" i="4"/>
  <c r="Q263" i="4"/>
  <c r="R263" i="4"/>
  <c r="S263" i="4"/>
  <c r="T263" i="4"/>
  <c r="V263" i="4"/>
  <c r="W263" i="4"/>
  <c r="X263" i="4"/>
  <c r="Y263" i="4"/>
  <c r="Z263" i="4"/>
  <c r="AA263" i="4"/>
  <c r="AB263" i="4"/>
  <c r="AC263" i="4"/>
  <c r="AD263" i="4"/>
  <c r="L264" i="4"/>
  <c r="M264" i="4"/>
  <c r="N264" i="4"/>
  <c r="O264" i="4"/>
  <c r="P264" i="4"/>
  <c r="Q264" i="4"/>
  <c r="R264" i="4"/>
  <c r="S264" i="4"/>
  <c r="T264" i="4"/>
  <c r="V264" i="4"/>
  <c r="W264" i="4"/>
  <c r="X264" i="4"/>
  <c r="Y264" i="4"/>
  <c r="Z264" i="4"/>
  <c r="AA264" i="4"/>
  <c r="AB264" i="4"/>
  <c r="AC264" i="4"/>
  <c r="AD264" i="4"/>
  <c r="L265" i="4"/>
  <c r="M265" i="4"/>
  <c r="N265" i="4"/>
  <c r="O265" i="4"/>
  <c r="P265" i="4"/>
  <c r="Q265" i="4"/>
  <c r="R265" i="4"/>
  <c r="S265" i="4"/>
  <c r="T265" i="4"/>
  <c r="V265" i="4"/>
  <c r="W265" i="4"/>
  <c r="X265" i="4"/>
  <c r="Y265" i="4"/>
  <c r="Z265" i="4"/>
  <c r="AA265" i="4"/>
  <c r="AB265" i="4"/>
  <c r="AC265" i="4"/>
  <c r="AD265" i="4"/>
  <c r="L266" i="4"/>
  <c r="M266" i="4"/>
  <c r="N266" i="4"/>
  <c r="O266" i="4"/>
  <c r="P266" i="4"/>
  <c r="Q266" i="4"/>
  <c r="R266" i="4"/>
  <c r="S266" i="4"/>
  <c r="T266" i="4"/>
  <c r="V266" i="4"/>
  <c r="W266" i="4"/>
  <c r="X266" i="4"/>
  <c r="Y266" i="4"/>
  <c r="Z266" i="4"/>
  <c r="AA266" i="4"/>
  <c r="AB266" i="4"/>
  <c r="AC266" i="4"/>
  <c r="AD266" i="4"/>
  <c r="L267" i="4"/>
  <c r="M267" i="4"/>
  <c r="N267" i="4"/>
  <c r="O267" i="4"/>
  <c r="P267" i="4"/>
  <c r="Q267" i="4"/>
  <c r="R267" i="4"/>
  <c r="S267" i="4"/>
  <c r="T267" i="4"/>
  <c r="V267" i="4"/>
  <c r="W267" i="4"/>
  <c r="X267" i="4"/>
  <c r="Y267" i="4"/>
  <c r="Z267" i="4"/>
  <c r="AA267" i="4"/>
  <c r="AB267" i="4"/>
  <c r="AC267" i="4"/>
  <c r="AD267" i="4"/>
  <c r="L268" i="4"/>
  <c r="M268" i="4"/>
  <c r="N268" i="4"/>
  <c r="O268" i="4"/>
  <c r="P268" i="4"/>
  <c r="Q268" i="4"/>
  <c r="R268" i="4"/>
  <c r="S268" i="4"/>
  <c r="T268" i="4"/>
  <c r="V268" i="4"/>
  <c r="W268" i="4"/>
  <c r="X268" i="4"/>
  <c r="Y268" i="4"/>
  <c r="Z268" i="4"/>
  <c r="AA268" i="4"/>
  <c r="AB268" i="4"/>
  <c r="AC268" i="4"/>
  <c r="AD268" i="4"/>
  <c r="L269" i="4"/>
  <c r="M269" i="4"/>
  <c r="N269" i="4"/>
  <c r="O269" i="4"/>
  <c r="P269" i="4"/>
  <c r="Q269" i="4"/>
  <c r="R269" i="4"/>
  <c r="S269" i="4"/>
  <c r="T269" i="4"/>
  <c r="V269" i="4"/>
  <c r="W269" i="4"/>
  <c r="X269" i="4"/>
  <c r="Y269" i="4"/>
  <c r="Z269" i="4"/>
  <c r="AA269" i="4"/>
  <c r="AB269" i="4"/>
  <c r="AC269" i="4"/>
  <c r="AD269" i="4"/>
  <c r="L270" i="4"/>
  <c r="M270" i="4"/>
  <c r="N270" i="4"/>
  <c r="O270" i="4"/>
  <c r="P270" i="4"/>
  <c r="Q270" i="4"/>
  <c r="R270" i="4"/>
  <c r="S270" i="4"/>
  <c r="T270" i="4"/>
  <c r="V270" i="4"/>
  <c r="W270" i="4"/>
  <c r="X270" i="4"/>
  <c r="Y270" i="4"/>
  <c r="Z270" i="4"/>
  <c r="AA270" i="4"/>
  <c r="AB270" i="4"/>
  <c r="AC270" i="4"/>
  <c r="AD270" i="4"/>
  <c r="L271" i="4"/>
  <c r="M271" i="4"/>
  <c r="N271" i="4"/>
  <c r="O271" i="4"/>
  <c r="P271" i="4"/>
  <c r="Q271" i="4"/>
  <c r="R271" i="4"/>
  <c r="S271" i="4"/>
  <c r="T271" i="4"/>
  <c r="V271" i="4"/>
  <c r="W271" i="4"/>
  <c r="X271" i="4"/>
  <c r="Y271" i="4"/>
  <c r="Z271" i="4"/>
  <c r="AA271" i="4"/>
  <c r="AB271" i="4"/>
  <c r="AC271" i="4"/>
  <c r="AD271" i="4"/>
  <c r="L272" i="4"/>
  <c r="M272" i="4"/>
  <c r="N272" i="4"/>
  <c r="O272" i="4"/>
  <c r="P272" i="4"/>
  <c r="Q272" i="4"/>
  <c r="R272" i="4"/>
  <c r="S272" i="4"/>
  <c r="T272" i="4"/>
  <c r="V272" i="4"/>
  <c r="W272" i="4"/>
  <c r="X272" i="4"/>
  <c r="Y272" i="4"/>
  <c r="Z272" i="4"/>
  <c r="AA272" i="4"/>
  <c r="AB272" i="4"/>
  <c r="AC272" i="4"/>
  <c r="AD272" i="4"/>
  <c r="L273" i="4"/>
  <c r="M273" i="4"/>
  <c r="N273" i="4"/>
  <c r="O273" i="4"/>
  <c r="P273" i="4"/>
  <c r="Q273" i="4"/>
  <c r="R273" i="4"/>
  <c r="S273" i="4"/>
  <c r="T273" i="4"/>
  <c r="V273" i="4"/>
  <c r="W273" i="4"/>
  <c r="X273" i="4"/>
  <c r="Y273" i="4"/>
  <c r="Z273" i="4"/>
  <c r="AA273" i="4"/>
  <c r="AB273" i="4"/>
  <c r="AC273" i="4"/>
  <c r="AD273" i="4"/>
  <c r="L274" i="4"/>
  <c r="M274" i="4"/>
  <c r="N274" i="4"/>
  <c r="O274" i="4"/>
  <c r="P274" i="4"/>
  <c r="Q274" i="4"/>
  <c r="R274" i="4"/>
  <c r="S274" i="4"/>
  <c r="T274" i="4"/>
  <c r="V274" i="4"/>
  <c r="W274" i="4"/>
  <c r="X274" i="4"/>
  <c r="Y274" i="4"/>
  <c r="Z274" i="4"/>
  <c r="AA274" i="4"/>
  <c r="AB274" i="4"/>
  <c r="AC274" i="4"/>
  <c r="AD274" i="4"/>
  <c r="L275" i="4"/>
  <c r="M275" i="4"/>
  <c r="N275" i="4"/>
  <c r="O275" i="4"/>
  <c r="P275" i="4"/>
  <c r="Q275" i="4"/>
  <c r="R275" i="4"/>
  <c r="S275" i="4"/>
  <c r="T275" i="4"/>
  <c r="V275" i="4"/>
  <c r="W275" i="4"/>
  <c r="X275" i="4"/>
  <c r="Y275" i="4"/>
  <c r="Z275" i="4"/>
  <c r="AA275" i="4"/>
  <c r="AB275" i="4"/>
  <c r="AC275" i="4"/>
  <c r="AD275" i="4"/>
  <c r="L276" i="4"/>
  <c r="M276" i="4"/>
  <c r="N276" i="4"/>
  <c r="O276" i="4"/>
  <c r="P276" i="4"/>
  <c r="Q276" i="4"/>
  <c r="R276" i="4"/>
  <c r="S276" i="4"/>
  <c r="T276" i="4"/>
  <c r="V276" i="4"/>
  <c r="W276" i="4"/>
  <c r="X276" i="4"/>
  <c r="Y276" i="4"/>
  <c r="Z276" i="4"/>
  <c r="AA276" i="4"/>
  <c r="AB276" i="4"/>
  <c r="AC276" i="4"/>
  <c r="AD276" i="4"/>
  <c r="L277" i="4"/>
  <c r="M277" i="4"/>
  <c r="N277" i="4"/>
  <c r="O277" i="4"/>
  <c r="P277" i="4"/>
  <c r="Q277" i="4"/>
  <c r="R277" i="4"/>
  <c r="S277" i="4"/>
  <c r="T277" i="4"/>
  <c r="V277" i="4"/>
  <c r="W277" i="4"/>
  <c r="X277" i="4"/>
  <c r="Y277" i="4"/>
  <c r="Z277" i="4"/>
  <c r="AA277" i="4"/>
  <c r="AB277" i="4"/>
  <c r="AC277" i="4"/>
  <c r="AD277" i="4"/>
  <c r="L278" i="4"/>
  <c r="M278" i="4"/>
  <c r="N278" i="4"/>
  <c r="O278" i="4"/>
  <c r="P278" i="4"/>
  <c r="Q278" i="4"/>
  <c r="R278" i="4"/>
  <c r="S278" i="4"/>
  <c r="T278" i="4"/>
  <c r="V278" i="4"/>
  <c r="W278" i="4"/>
  <c r="X278" i="4"/>
  <c r="Y278" i="4"/>
  <c r="Z278" i="4"/>
  <c r="AA278" i="4"/>
  <c r="AB278" i="4"/>
  <c r="AC278" i="4"/>
  <c r="AD278" i="4"/>
  <c r="L279" i="4"/>
  <c r="M279" i="4"/>
  <c r="N279" i="4"/>
  <c r="O279" i="4"/>
  <c r="P279" i="4"/>
  <c r="Q279" i="4"/>
  <c r="R279" i="4"/>
  <c r="S279" i="4"/>
  <c r="T279" i="4"/>
  <c r="V279" i="4"/>
  <c r="W279" i="4"/>
  <c r="X279" i="4"/>
  <c r="Y279" i="4"/>
  <c r="Z279" i="4"/>
  <c r="AA279" i="4"/>
  <c r="AB279" i="4"/>
  <c r="AC279" i="4"/>
  <c r="AD279" i="4"/>
  <c r="L280" i="4"/>
  <c r="M280" i="4"/>
  <c r="N280" i="4"/>
  <c r="O280" i="4"/>
  <c r="P280" i="4"/>
  <c r="Q280" i="4"/>
  <c r="R280" i="4"/>
  <c r="S280" i="4"/>
  <c r="T280" i="4"/>
  <c r="V280" i="4"/>
  <c r="W280" i="4"/>
  <c r="X280" i="4"/>
  <c r="Y280" i="4"/>
  <c r="Z280" i="4"/>
  <c r="AA280" i="4"/>
  <c r="AB280" i="4"/>
  <c r="AC280" i="4"/>
  <c r="AD280" i="4"/>
  <c r="L281" i="4"/>
  <c r="M281" i="4"/>
  <c r="N281" i="4"/>
  <c r="O281" i="4"/>
  <c r="P281" i="4"/>
  <c r="Q281" i="4"/>
  <c r="R281" i="4"/>
  <c r="S281" i="4"/>
  <c r="T281" i="4"/>
  <c r="V281" i="4"/>
  <c r="W281" i="4"/>
  <c r="X281" i="4"/>
  <c r="Y281" i="4"/>
  <c r="Z281" i="4"/>
  <c r="AA281" i="4"/>
  <c r="AB281" i="4"/>
  <c r="AC281" i="4"/>
  <c r="AD281" i="4"/>
  <c r="L282" i="4"/>
  <c r="M282" i="4"/>
  <c r="N282" i="4"/>
  <c r="O282" i="4"/>
  <c r="P282" i="4"/>
  <c r="Q282" i="4"/>
  <c r="R282" i="4"/>
  <c r="S282" i="4"/>
  <c r="T282" i="4"/>
  <c r="V282" i="4"/>
  <c r="W282" i="4"/>
  <c r="X282" i="4"/>
  <c r="Y282" i="4"/>
  <c r="Z282" i="4"/>
  <c r="AA282" i="4"/>
  <c r="AB282" i="4"/>
  <c r="AC282" i="4"/>
  <c r="AD282" i="4"/>
  <c r="L283" i="4"/>
  <c r="M283" i="4"/>
  <c r="N283" i="4"/>
  <c r="O283" i="4"/>
  <c r="P283" i="4"/>
  <c r="Q283" i="4"/>
  <c r="R283" i="4"/>
  <c r="S283" i="4"/>
  <c r="T283" i="4"/>
  <c r="V283" i="4"/>
  <c r="W283" i="4"/>
  <c r="X283" i="4"/>
  <c r="Y283" i="4"/>
  <c r="Z283" i="4"/>
  <c r="AA283" i="4"/>
  <c r="AB283" i="4"/>
  <c r="AC283" i="4"/>
  <c r="AD283" i="4"/>
  <c r="L284" i="4"/>
  <c r="M284" i="4"/>
  <c r="N284" i="4"/>
  <c r="O284" i="4"/>
  <c r="P284" i="4"/>
  <c r="Q284" i="4"/>
  <c r="R284" i="4"/>
  <c r="S284" i="4"/>
  <c r="T284" i="4"/>
  <c r="V284" i="4"/>
  <c r="W284" i="4"/>
  <c r="X284" i="4"/>
  <c r="Y284" i="4"/>
  <c r="Z284" i="4"/>
  <c r="AA284" i="4"/>
  <c r="AB284" i="4"/>
  <c r="AC284" i="4"/>
  <c r="AD284" i="4"/>
  <c r="L285" i="4"/>
  <c r="M285" i="4"/>
  <c r="N285" i="4"/>
  <c r="O285" i="4"/>
  <c r="P285" i="4"/>
  <c r="Q285" i="4"/>
  <c r="R285" i="4"/>
  <c r="S285" i="4"/>
  <c r="T285" i="4"/>
  <c r="V285" i="4"/>
  <c r="W285" i="4"/>
  <c r="X285" i="4"/>
  <c r="Y285" i="4"/>
  <c r="Z285" i="4"/>
  <c r="AA285" i="4"/>
  <c r="AB285" i="4"/>
  <c r="AC285" i="4"/>
  <c r="AD285" i="4"/>
  <c r="L286" i="4"/>
  <c r="M286" i="4"/>
  <c r="N286" i="4"/>
  <c r="O286" i="4"/>
  <c r="P286" i="4"/>
  <c r="Q286" i="4"/>
  <c r="R286" i="4"/>
  <c r="S286" i="4"/>
  <c r="T286" i="4"/>
  <c r="V286" i="4"/>
  <c r="W286" i="4"/>
  <c r="X286" i="4"/>
  <c r="Y286" i="4"/>
  <c r="Z286" i="4"/>
  <c r="AA286" i="4"/>
  <c r="AB286" i="4"/>
  <c r="AC286" i="4"/>
  <c r="AD286" i="4"/>
  <c r="L287" i="4"/>
  <c r="M287" i="4"/>
  <c r="N287" i="4"/>
  <c r="O287" i="4"/>
  <c r="P287" i="4"/>
  <c r="Q287" i="4"/>
  <c r="R287" i="4"/>
  <c r="S287" i="4"/>
  <c r="T287" i="4"/>
  <c r="V287" i="4"/>
  <c r="W287" i="4"/>
  <c r="X287" i="4"/>
  <c r="Y287" i="4"/>
  <c r="Z287" i="4"/>
  <c r="AA287" i="4"/>
  <c r="AB287" i="4"/>
  <c r="AC287" i="4"/>
  <c r="AD287" i="4"/>
  <c r="L288" i="4"/>
  <c r="M288" i="4"/>
  <c r="N288" i="4"/>
  <c r="O288" i="4"/>
  <c r="P288" i="4"/>
  <c r="Q288" i="4"/>
  <c r="R288" i="4"/>
  <c r="S288" i="4"/>
  <c r="T288" i="4"/>
  <c r="V288" i="4"/>
  <c r="W288" i="4"/>
  <c r="X288" i="4"/>
  <c r="Y288" i="4"/>
  <c r="Z288" i="4"/>
  <c r="AA288" i="4"/>
  <c r="AB288" i="4"/>
  <c r="AC288" i="4"/>
  <c r="AD288" i="4"/>
  <c r="L289" i="4"/>
  <c r="M289" i="4"/>
  <c r="N289" i="4"/>
  <c r="O289" i="4"/>
  <c r="P289" i="4"/>
  <c r="Q289" i="4"/>
  <c r="R289" i="4"/>
  <c r="S289" i="4"/>
  <c r="T289" i="4"/>
  <c r="V289" i="4"/>
  <c r="W289" i="4"/>
  <c r="X289" i="4"/>
  <c r="Y289" i="4"/>
  <c r="Z289" i="4"/>
  <c r="AA289" i="4"/>
  <c r="AB289" i="4"/>
  <c r="AC289" i="4"/>
  <c r="AD289" i="4"/>
  <c r="L290" i="4"/>
  <c r="M290" i="4"/>
  <c r="N290" i="4"/>
  <c r="O290" i="4"/>
  <c r="P290" i="4"/>
  <c r="Q290" i="4"/>
  <c r="R290" i="4"/>
  <c r="S290" i="4"/>
  <c r="T290" i="4"/>
  <c r="V290" i="4"/>
  <c r="W290" i="4"/>
  <c r="X290" i="4"/>
  <c r="Y290" i="4"/>
  <c r="Z290" i="4"/>
  <c r="AA290" i="4"/>
  <c r="AB290" i="4"/>
  <c r="AC290" i="4"/>
  <c r="AD290" i="4"/>
  <c r="L291" i="4"/>
  <c r="M291" i="4"/>
  <c r="N291" i="4"/>
  <c r="O291" i="4"/>
  <c r="P291" i="4"/>
  <c r="Q291" i="4"/>
  <c r="R291" i="4"/>
  <c r="S291" i="4"/>
  <c r="T291" i="4"/>
  <c r="V291" i="4"/>
  <c r="W291" i="4"/>
  <c r="X291" i="4"/>
  <c r="Y291" i="4"/>
  <c r="Z291" i="4"/>
  <c r="AA291" i="4"/>
  <c r="AB291" i="4"/>
  <c r="AC291" i="4"/>
  <c r="AD291" i="4"/>
  <c r="L292" i="4"/>
  <c r="M292" i="4"/>
  <c r="N292" i="4"/>
  <c r="O292" i="4"/>
  <c r="P292" i="4"/>
  <c r="Q292" i="4"/>
  <c r="R292" i="4"/>
  <c r="S292" i="4"/>
  <c r="T292" i="4"/>
  <c r="V292" i="4"/>
  <c r="W292" i="4"/>
  <c r="X292" i="4"/>
  <c r="Y292" i="4"/>
  <c r="Z292" i="4"/>
  <c r="AA292" i="4"/>
  <c r="AB292" i="4"/>
  <c r="AC292" i="4"/>
  <c r="AD292" i="4"/>
  <c r="L293" i="4"/>
  <c r="M293" i="4"/>
  <c r="N293" i="4"/>
  <c r="O293" i="4"/>
  <c r="P293" i="4"/>
  <c r="Q293" i="4"/>
  <c r="R293" i="4"/>
  <c r="S293" i="4"/>
  <c r="T293" i="4"/>
  <c r="V293" i="4"/>
  <c r="W293" i="4"/>
  <c r="X293" i="4"/>
  <c r="Y293" i="4"/>
  <c r="Z293" i="4"/>
  <c r="AA293" i="4"/>
  <c r="AB293" i="4"/>
  <c r="AC293" i="4"/>
  <c r="AD293" i="4"/>
  <c r="L294" i="4"/>
  <c r="M294" i="4"/>
  <c r="N294" i="4"/>
  <c r="O294" i="4"/>
  <c r="P294" i="4"/>
  <c r="Q294" i="4"/>
  <c r="R294" i="4"/>
  <c r="S294" i="4"/>
  <c r="T294" i="4"/>
  <c r="V294" i="4"/>
  <c r="W294" i="4"/>
  <c r="X294" i="4"/>
  <c r="Y294" i="4"/>
  <c r="Z294" i="4"/>
  <c r="AA294" i="4"/>
  <c r="AB294" i="4"/>
  <c r="AC294" i="4"/>
  <c r="AD294" i="4"/>
  <c r="L295" i="4"/>
  <c r="M295" i="4"/>
  <c r="N295" i="4"/>
  <c r="O295" i="4"/>
  <c r="P295" i="4"/>
  <c r="Q295" i="4"/>
  <c r="R295" i="4"/>
  <c r="S295" i="4"/>
  <c r="T295" i="4"/>
  <c r="V295" i="4"/>
  <c r="W295" i="4"/>
  <c r="X295" i="4"/>
  <c r="Y295" i="4"/>
  <c r="Z295" i="4"/>
  <c r="AA295" i="4"/>
  <c r="AB295" i="4"/>
  <c r="AC295" i="4"/>
  <c r="AD295" i="4"/>
  <c r="L296" i="4"/>
  <c r="M296" i="4"/>
  <c r="N296" i="4"/>
  <c r="O296" i="4"/>
  <c r="P296" i="4"/>
  <c r="Q296" i="4"/>
  <c r="R296" i="4"/>
  <c r="S296" i="4"/>
  <c r="T296" i="4"/>
  <c r="V296" i="4"/>
  <c r="W296" i="4"/>
  <c r="X296" i="4"/>
  <c r="Y296" i="4"/>
  <c r="Z296" i="4"/>
  <c r="AA296" i="4"/>
  <c r="AB296" i="4"/>
  <c r="AC296" i="4"/>
  <c r="AD296" i="4"/>
  <c r="L297" i="4"/>
  <c r="M297" i="4"/>
  <c r="N297" i="4"/>
  <c r="O297" i="4"/>
  <c r="P297" i="4"/>
  <c r="Q297" i="4"/>
  <c r="R297" i="4"/>
  <c r="S297" i="4"/>
  <c r="T297" i="4"/>
  <c r="V297" i="4"/>
  <c r="W297" i="4"/>
  <c r="X297" i="4"/>
  <c r="Y297" i="4"/>
  <c r="Z297" i="4"/>
  <c r="AA297" i="4"/>
  <c r="AB297" i="4"/>
  <c r="AC297" i="4"/>
  <c r="AD297" i="4"/>
  <c r="L298" i="4"/>
  <c r="M298" i="4"/>
  <c r="N298" i="4"/>
  <c r="O298" i="4"/>
  <c r="P298" i="4"/>
  <c r="Q298" i="4"/>
  <c r="R298" i="4"/>
  <c r="S298" i="4"/>
  <c r="T298" i="4"/>
  <c r="V298" i="4"/>
  <c r="W298" i="4"/>
  <c r="X298" i="4"/>
  <c r="Y298" i="4"/>
  <c r="Z298" i="4"/>
  <c r="AA298" i="4"/>
  <c r="AB298" i="4"/>
  <c r="AC298" i="4"/>
  <c r="AD298" i="4"/>
  <c r="L299" i="4"/>
  <c r="M299" i="4"/>
  <c r="N299" i="4"/>
  <c r="O299" i="4"/>
  <c r="P299" i="4"/>
  <c r="Q299" i="4"/>
  <c r="R299" i="4"/>
  <c r="S299" i="4"/>
  <c r="T299" i="4"/>
  <c r="V299" i="4"/>
  <c r="W299" i="4"/>
  <c r="X299" i="4"/>
  <c r="Y299" i="4"/>
  <c r="Z299" i="4"/>
  <c r="AA299" i="4"/>
  <c r="AB299" i="4"/>
  <c r="AC299" i="4"/>
  <c r="AD299" i="4"/>
  <c r="L300" i="4"/>
  <c r="M300" i="4"/>
  <c r="N300" i="4"/>
  <c r="O300" i="4"/>
  <c r="P300" i="4"/>
  <c r="Q300" i="4"/>
  <c r="R300" i="4"/>
  <c r="S300" i="4"/>
  <c r="T300" i="4"/>
  <c r="V300" i="4"/>
  <c r="W300" i="4"/>
  <c r="X300" i="4"/>
  <c r="Y300" i="4"/>
  <c r="Z300" i="4"/>
  <c r="AA300" i="4"/>
  <c r="AB300" i="4"/>
  <c r="AC300" i="4"/>
  <c r="AD300" i="4"/>
  <c r="L301" i="4"/>
  <c r="M301" i="4"/>
  <c r="N301" i="4"/>
  <c r="O301" i="4"/>
  <c r="P301" i="4"/>
  <c r="Q301" i="4"/>
  <c r="R301" i="4"/>
  <c r="S301" i="4"/>
  <c r="T301" i="4"/>
  <c r="V301" i="4"/>
  <c r="W301" i="4"/>
  <c r="X301" i="4"/>
  <c r="Y301" i="4"/>
  <c r="Z301" i="4"/>
  <c r="AA301" i="4"/>
  <c r="AB301" i="4"/>
  <c r="AC301" i="4"/>
  <c r="AD301" i="4"/>
  <c r="L302" i="4"/>
  <c r="M302" i="4"/>
  <c r="N302" i="4"/>
  <c r="O302" i="4"/>
  <c r="P302" i="4"/>
  <c r="Q302" i="4"/>
  <c r="R302" i="4"/>
  <c r="S302" i="4"/>
  <c r="T302" i="4"/>
  <c r="V302" i="4"/>
  <c r="W302" i="4"/>
  <c r="X302" i="4"/>
  <c r="Y302" i="4"/>
  <c r="Z302" i="4"/>
  <c r="AA302" i="4"/>
  <c r="AB302" i="4"/>
  <c r="AC302" i="4"/>
  <c r="AD302" i="4"/>
  <c r="L303" i="4"/>
  <c r="M303" i="4"/>
  <c r="N303" i="4"/>
  <c r="O303" i="4"/>
  <c r="P303" i="4"/>
  <c r="Q303" i="4"/>
  <c r="R303" i="4"/>
  <c r="S303" i="4"/>
  <c r="T303" i="4"/>
  <c r="V303" i="4"/>
  <c r="W303" i="4"/>
  <c r="X303" i="4"/>
  <c r="Y303" i="4"/>
  <c r="Z303" i="4"/>
  <c r="AA303" i="4"/>
  <c r="AB303" i="4"/>
  <c r="AC303" i="4"/>
  <c r="AD303" i="4"/>
  <c r="L304" i="4"/>
  <c r="M304" i="4"/>
  <c r="N304" i="4"/>
  <c r="O304" i="4"/>
  <c r="P304" i="4"/>
  <c r="Q304" i="4"/>
  <c r="R304" i="4"/>
  <c r="S304" i="4"/>
  <c r="T304" i="4"/>
  <c r="V304" i="4"/>
  <c r="W304" i="4"/>
  <c r="X304" i="4"/>
  <c r="Y304" i="4"/>
  <c r="Z304" i="4"/>
  <c r="AA304" i="4"/>
  <c r="AB304" i="4"/>
  <c r="AC304" i="4"/>
  <c r="AD304" i="4"/>
  <c r="L305" i="4"/>
  <c r="M305" i="4"/>
  <c r="N305" i="4"/>
  <c r="O305" i="4"/>
  <c r="P305" i="4"/>
  <c r="Q305" i="4"/>
  <c r="R305" i="4"/>
  <c r="S305" i="4"/>
  <c r="T305" i="4"/>
  <c r="V305" i="4"/>
  <c r="W305" i="4"/>
  <c r="X305" i="4"/>
  <c r="Y305" i="4"/>
  <c r="Z305" i="4"/>
  <c r="AA305" i="4"/>
  <c r="AB305" i="4"/>
  <c r="AC305" i="4"/>
  <c r="AD305" i="4"/>
  <c r="L306" i="4"/>
  <c r="M306" i="4"/>
  <c r="N306" i="4"/>
  <c r="O306" i="4"/>
  <c r="P306" i="4"/>
  <c r="Q306" i="4"/>
  <c r="R306" i="4"/>
  <c r="S306" i="4"/>
  <c r="T306" i="4"/>
  <c r="V306" i="4"/>
  <c r="W306" i="4"/>
  <c r="X306" i="4"/>
  <c r="Y306" i="4"/>
  <c r="Z306" i="4"/>
  <c r="AA306" i="4"/>
  <c r="AB306" i="4"/>
  <c r="AC306" i="4"/>
  <c r="AD306" i="4"/>
  <c r="L307" i="4"/>
  <c r="M307" i="4"/>
  <c r="N307" i="4"/>
  <c r="O307" i="4"/>
  <c r="P307" i="4"/>
  <c r="Q307" i="4"/>
  <c r="R307" i="4"/>
  <c r="S307" i="4"/>
  <c r="T307" i="4"/>
  <c r="V307" i="4"/>
  <c r="W307" i="4"/>
  <c r="X307" i="4"/>
  <c r="Y307" i="4"/>
  <c r="Z307" i="4"/>
  <c r="AA307" i="4"/>
  <c r="AB307" i="4"/>
  <c r="AC307" i="4"/>
  <c r="AD307" i="4"/>
  <c r="L308" i="4"/>
  <c r="M308" i="4"/>
  <c r="N308" i="4"/>
  <c r="O308" i="4"/>
  <c r="P308" i="4"/>
  <c r="Q308" i="4"/>
  <c r="R308" i="4"/>
  <c r="S308" i="4"/>
  <c r="T308" i="4"/>
  <c r="V308" i="4"/>
  <c r="W308" i="4"/>
  <c r="X308" i="4"/>
  <c r="Y308" i="4"/>
  <c r="Z308" i="4"/>
  <c r="AA308" i="4"/>
  <c r="AB308" i="4"/>
  <c r="AC308" i="4"/>
  <c r="AD308" i="4"/>
  <c r="L309" i="4"/>
  <c r="M309" i="4"/>
  <c r="N309" i="4"/>
  <c r="O309" i="4"/>
  <c r="P309" i="4"/>
  <c r="Q309" i="4"/>
  <c r="R309" i="4"/>
  <c r="S309" i="4"/>
  <c r="T309" i="4"/>
  <c r="V309" i="4"/>
  <c r="W309" i="4"/>
  <c r="X309" i="4"/>
  <c r="Y309" i="4"/>
  <c r="Z309" i="4"/>
  <c r="AA309" i="4"/>
  <c r="AB309" i="4"/>
  <c r="AC309" i="4"/>
  <c r="AD309" i="4"/>
  <c r="L310" i="4"/>
  <c r="M310" i="4"/>
  <c r="N310" i="4"/>
  <c r="O310" i="4"/>
  <c r="P310" i="4"/>
  <c r="Q310" i="4"/>
  <c r="R310" i="4"/>
  <c r="S310" i="4"/>
  <c r="T310" i="4"/>
  <c r="V310" i="4"/>
  <c r="W310" i="4"/>
  <c r="X310" i="4"/>
  <c r="Y310" i="4"/>
  <c r="Z310" i="4"/>
  <c r="AA310" i="4"/>
  <c r="AB310" i="4"/>
  <c r="AC310" i="4"/>
  <c r="AD310" i="4"/>
  <c r="L311" i="4"/>
  <c r="M311" i="4"/>
  <c r="N311" i="4"/>
  <c r="O311" i="4"/>
  <c r="P311" i="4"/>
  <c r="Q311" i="4"/>
  <c r="R311" i="4"/>
  <c r="S311" i="4"/>
  <c r="T311" i="4"/>
  <c r="V311" i="4"/>
  <c r="W311" i="4"/>
  <c r="X311" i="4"/>
  <c r="Y311" i="4"/>
  <c r="Z311" i="4"/>
  <c r="AA311" i="4"/>
  <c r="AB311" i="4"/>
  <c r="AC311" i="4"/>
  <c r="AD311" i="4"/>
  <c r="L312" i="4"/>
  <c r="M312" i="4"/>
  <c r="N312" i="4"/>
  <c r="O312" i="4"/>
  <c r="P312" i="4"/>
  <c r="Q312" i="4"/>
  <c r="R312" i="4"/>
  <c r="S312" i="4"/>
  <c r="T312" i="4"/>
  <c r="V312" i="4"/>
  <c r="W312" i="4"/>
  <c r="X312" i="4"/>
  <c r="Y312" i="4"/>
  <c r="Z312" i="4"/>
  <c r="AA312" i="4"/>
  <c r="AB312" i="4"/>
  <c r="AC312" i="4"/>
  <c r="AD312" i="4"/>
  <c r="L313" i="4"/>
  <c r="M313" i="4"/>
  <c r="N313" i="4"/>
  <c r="O313" i="4"/>
  <c r="P313" i="4"/>
  <c r="Q313" i="4"/>
  <c r="R313" i="4"/>
  <c r="S313" i="4"/>
  <c r="T313" i="4"/>
  <c r="V313" i="4"/>
  <c r="W313" i="4"/>
  <c r="X313" i="4"/>
  <c r="Y313" i="4"/>
  <c r="Z313" i="4"/>
  <c r="AA313" i="4"/>
  <c r="AB313" i="4"/>
  <c r="AC313" i="4"/>
  <c r="AD313" i="4"/>
  <c r="L314" i="4"/>
  <c r="M314" i="4"/>
  <c r="N314" i="4"/>
  <c r="O314" i="4"/>
  <c r="P314" i="4"/>
  <c r="Q314" i="4"/>
  <c r="R314" i="4"/>
  <c r="S314" i="4"/>
  <c r="T314" i="4"/>
  <c r="V314" i="4"/>
  <c r="W314" i="4"/>
  <c r="X314" i="4"/>
  <c r="Y314" i="4"/>
  <c r="Z314" i="4"/>
  <c r="AA314" i="4"/>
  <c r="AB314" i="4"/>
  <c r="AC314" i="4"/>
  <c r="AD314" i="4"/>
  <c r="L315" i="4"/>
  <c r="M315" i="4"/>
  <c r="N315" i="4"/>
  <c r="O315" i="4"/>
  <c r="P315" i="4"/>
  <c r="Q315" i="4"/>
  <c r="R315" i="4"/>
  <c r="S315" i="4"/>
  <c r="T315" i="4"/>
  <c r="V315" i="4"/>
  <c r="W315" i="4"/>
  <c r="X315" i="4"/>
  <c r="Y315" i="4"/>
  <c r="Z315" i="4"/>
  <c r="AA315" i="4"/>
  <c r="AB315" i="4"/>
  <c r="AC315" i="4"/>
  <c r="AD315" i="4"/>
  <c r="L316" i="4"/>
  <c r="M316" i="4"/>
  <c r="N316" i="4"/>
  <c r="O316" i="4"/>
  <c r="P316" i="4"/>
  <c r="Q316" i="4"/>
  <c r="R316" i="4"/>
  <c r="S316" i="4"/>
  <c r="T316" i="4"/>
  <c r="V316" i="4"/>
  <c r="W316" i="4"/>
  <c r="X316" i="4"/>
  <c r="Y316" i="4"/>
  <c r="Z316" i="4"/>
  <c r="AA316" i="4"/>
  <c r="AB316" i="4"/>
  <c r="AC316" i="4"/>
  <c r="AD316" i="4"/>
  <c r="L317" i="4"/>
  <c r="M317" i="4"/>
  <c r="N317" i="4"/>
  <c r="O317" i="4"/>
  <c r="P317" i="4"/>
  <c r="Q317" i="4"/>
  <c r="R317" i="4"/>
  <c r="S317" i="4"/>
  <c r="T317" i="4"/>
  <c r="V317" i="4"/>
  <c r="W317" i="4"/>
  <c r="X317" i="4"/>
  <c r="Y317" i="4"/>
  <c r="Z317" i="4"/>
  <c r="AA317" i="4"/>
  <c r="AB317" i="4"/>
  <c r="AC317" i="4"/>
  <c r="AD317" i="4"/>
  <c r="L318" i="4"/>
  <c r="M318" i="4"/>
  <c r="N318" i="4"/>
  <c r="O318" i="4"/>
  <c r="P318" i="4"/>
  <c r="Q318" i="4"/>
  <c r="R318" i="4"/>
  <c r="S318" i="4"/>
  <c r="T318" i="4"/>
  <c r="V318" i="4"/>
  <c r="W318" i="4"/>
  <c r="X318" i="4"/>
  <c r="Y318" i="4"/>
  <c r="Z318" i="4"/>
  <c r="AA318" i="4"/>
  <c r="AB318" i="4"/>
  <c r="AC318" i="4"/>
  <c r="AD318" i="4"/>
  <c r="L319" i="4"/>
  <c r="M319" i="4"/>
  <c r="N319" i="4"/>
  <c r="O319" i="4"/>
  <c r="P319" i="4"/>
  <c r="Q319" i="4"/>
  <c r="R319" i="4"/>
  <c r="S319" i="4"/>
  <c r="T319" i="4"/>
  <c r="V319" i="4"/>
  <c r="W319" i="4"/>
  <c r="X319" i="4"/>
  <c r="Y319" i="4"/>
  <c r="Z319" i="4"/>
  <c r="AA319" i="4"/>
  <c r="AB319" i="4"/>
  <c r="AC319" i="4"/>
  <c r="AD319" i="4"/>
  <c r="L320" i="4"/>
  <c r="M320" i="4"/>
  <c r="N320" i="4"/>
  <c r="O320" i="4"/>
  <c r="P320" i="4"/>
  <c r="Q320" i="4"/>
  <c r="R320" i="4"/>
  <c r="S320" i="4"/>
  <c r="T320" i="4"/>
  <c r="V320" i="4"/>
  <c r="W320" i="4"/>
  <c r="X320" i="4"/>
  <c r="Y320" i="4"/>
  <c r="Z320" i="4"/>
  <c r="AA320" i="4"/>
  <c r="AB320" i="4"/>
  <c r="AC320" i="4"/>
  <c r="AD320" i="4"/>
  <c r="L321" i="4"/>
  <c r="M321" i="4"/>
  <c r="N321" i="4"/>
  <c r="O321" i="4"/>
  <c r="P321" i="4"/>
  <c r="Q321" i="4"/>
  <c r="R321" i="4"/>
  <c r="S321" i="4"/>
  <c r="T321" i="4"/>
  <c r="V321" i="4"/>
  <c r="W321" i="4"/>
  <c r="X321" i="4"/>
  <c r="Y321" i="4"/>
  <c r="Z321" i="4"/>
  <c r="AA321" i="4"/>
  <c r="AB321" i="4"/>
  <c r="AC321" i="4"/>
  <c r="AD321" i="4"/>
  <c r="L322" i="4"/>
  <c r="M322" i="4"/>
  <c r="N322" i="4"/>
  <c r="O322" i="4"/>
  <c r="P322" i="4"/>
  <c r="Q322" i="4"/>
  <c r="R322" i="4"/>
  <c r="S322" i="4"/>
  <c r="T322" i="4"/>
  <c r="V322" i="4"/>
  <c r="W322" i="4"/>
  <c r="X322" i="4"/>
  <c r="Y322" i="4"/>
  <c r="Z322" i="4"/>
  <c r="AA322" i="4"/>
  <c r="AB322" i="4"/>
  <c r="AC322" i="4"/>
  <c r="AD322" i="4"/>
  <c r="L323" i="4"/>
  <c r="M323" i="4"/>
  <c r="N323" i="4"/>
  <c r="O323" i="4"/>
  <c r="P323" i="4"/>
  <c r="Q323" i="4"/>
  <c r="R323" i="4"/>
  <c r="S323" i="4"/>
  <c r="T323" i="4"/>
  <c r="V323" i="4"/>
  <c r="W323" i="4"/>
  <c r="X323" i="4"/>
  <c r="Y323" i="4"/>
  <c r="Z323" i="4"/>
  <c r="AA323" i="4"/>
  <c r="AB323" i="4"/>
  <c r="AC323" i="4"/>
  <c r="AD323" i="4"/>
  <c r="L324" i="4"/>
  <c r="M324" i="4"/>
  <c r="N324" i="4"/>
  <c r="O324" i="4"/>
  <c r="P324" i="4"/>
  <c r="Q324" i="4"/>
  <c r="R324" i="4"/>
  <c r="S324" i="4"/>
  <c r="T324" i="4"/>
  <c r="V324" i="4"/>
  <c r="W324" i="4"/>
  <c r="X324" i="4"/>
  <c r="Y324" i="4"/>
  <c r="Z324" i="4"/>
  <c r="AA324" i="4"/>
  <c r="AB324" i="4"/>
  <c r="AC324" i="4"/>
  <c r="AD324" i="4"/>
  <c r="L325" i="4"/>
  <c r="M325" i="4"/>
  <c r="N325" i="4"/>
  <c r="O325" i="4"/>
  <c r="P325" i="4"/>
  <c r="Q325" i="4"/>
  <c r="R325" i="4"/>
  <c r="S325" i="4"/>
  <c r="T325" i="4"/>
  <c r="V325" i="4"/>
  <c r="W325" i="4"/>
  <c r="X325" i="4"/>
  <c r="Y325" i="4"/>
  <c r="Z325" i="4"/>
  <c r="AA325" i="4"/>
  <c r="AB325" i="4"/>
  <c r="AC325" i="4"/>
  <c r="AD325" i="4"/>
  <c r="L326" i="4"/>
  <c r="M326" i="4"/>
  <c r="N326" i="4"/>
  <c r="O326" i="4"/>
  <c r="P326" i="4"/>
  <c r="Q326" i="4"/>
  <c r="R326" i="4"/>
  <c r="S326" i="4"/>
  <c r="T326" i="4"/>
  <c r="V326" i="4"/>
  <c r="W326" i="4"/>
  <c r="X326" i="4"/>
  <c r="Y326" i="4"/>
  <c r="Z326" i="4"/>
  <c r="AA326" i="4"/>
  <c r="AB326" i="4"/>
  <c r="AC326" i="4"/>
  <c r="AD326" i="4"/>
  <c r="L327" i="4"/>
  <c r="M327" i="4"/>
  <c r="N327" i="4"/>
  <c r="O327" i="4"/>
  <c r="P327" i="4"/>
  <c r="Q327" i="4"/>
  <c r="R327" i="4"/>
  <c r="S327" i="4"/>
  <c r="T327" i="4"/>
  <c r="V327" i="4"/>
  <c r="W327" i="4"/>
  <c r="X327" i="4"/>
  <c r="Y327" i="4"/>
  <c r="Z327" i="4"/>
  <c r="AA327" i="4"/>
  <c r="AB327" i="4"/>
  <c r="AC327" i="4"/>
  <c r="AD327" i="4"/>
  <c r="L328" i="4"/>
  <c r="M328" i="4"/>
  <c r="N328" i="4"/>
  <c r="O328" i="4"/>
  <c r="P328" i="4"/>
  <c r="Q328" i="4"/>
  <c r="R328" i="4"/>
  <c r="S328" i="4"/>
  <c r="T328" i="4"/>
  <c r="V328" i="4"/>
  <c r="W328" i="4"/>
  <c r="X328" i="4"/>
  <c r="Y328" i="4"/>
  <c r="Z328" i="4"/>
  <c r="AA328" i="4"/>
  <c r="AB328" i="4"/>
  <c r="AC328" i="4"/>
  <c r="AD328" i="4"/>
  <c r="L329" i="4"/>
  <c r="M329" i="4"/>
  <c r="N329" i="4"/>
  <c r="O329" i="4"/>
  <c r="P329" i="4"/>
  <c r="Q329" i="4"/>
  <c r="R329" i="4"/>
  <c r="S329" i="4"/>
  <c r="T329" i="4"/>
  <c r="V329" i="4"/>
  <c r="W329" i="4"/>
  <c r="X329" i="4"/>
  <c r="Y329" i="4"/>
  <c r="Z329" i="4"/>
  <c r="AA329" i="4"/>
  <c r="AB329" i="4"/>
  <c r="AC329" i="4"/>
  <c r="AD329" i="4"/>
  <c r="L330" i="4"/>
  <c r="M330" i="4"/>
  <c r="N330" i="4"/>
  <c r="O330" i="4"/>
  <c r="P330" i="4"/>
  <c r="Q330" i="4"/>
  <c r="R330" i="4"/>
  <c r="S330" i="4"/>
  <c r="T330" i="4"/>
  <c r="V330" i="4"/>
  <c r="W330" i="4"/>
  <c r="X330" i="4"/>
  <c r="Y330" i="4"/>
  <c r="Z330" i="4"/>
  <c r="AA330" i="4"/>
  <c r="AB330" i="4"/>
  <c r="AC330" i="4"/>
  <c r="AD330" i="4"/>
  <c r="L331" i="4"/>
  <c r="M331" i="4"/>
  <c r="N331" i="4"/>
  <c r="O331" i="4"/>
  <c r="P331" i="4"/>
  <c r="Q331" i="4"/>
  <c r="R331" i="4"/>
  <c r="S331" i="4"/>
  <c r="T331" i="4"/>
  <c r="V331" i="4"/>
  <c r="W331" i="4"/>
  <c r="X331" i="4"/>
  <c r="Y331" i="4"/>
  <c r="Z331" i="4"/>
  <c r="AA331" i="4"/>
  <c r="AB331" i="4"/>
  <c r="AC331" i="4"/>
  <c r="AD331" i="4"/>
  <c r="L332" i="4"/>
  <c r="M332" i="4"/>
  <c r="N332" i="4"/>
  <c r="O332" i="4"/>
  <c r="P332" i="4"/>
  <c r="Q332" i="4"/>
  <c r="R332" i="4"/>
  <c r="S332" i="4"/>
  <c r="T332" i="4"/>
  <c r="V332" i="4"/>
  <c r="W332" i="4"/>
  <c r="X332" i="4"/>
  <c r="Y332" i="4"/>
  <c r="Z332" i="4"/>
  <c r="AA332" i="4"/>
  <c r="AB332" i="4"/>
  <c r="AC332" i="4"/>
  <c r="AD332" i="4"/>
  <c r="L333" i="4"/>
  <c r="M333" i="4"/>
  <c r="N333" i="4"/>
  <c r="O333" i="4"/>
  <c r="P333" i="4"/>
  <c r="Q333" i="4"/>
  <c r="R333" i="4"/>
  <c r="S333" i="4"/>
  <c r="T333" i="4"/>
  <c r="V333" i="4"/>
  <c r="W333" i="4"/>
  <c r="X333" i="4"/>
  <c r="Y333" i="4"/>
  <c r="Z333" i="4"/>
  <c r="AA333" i="4"/>
  <c r="AB333" i="4"/>
  <c r="AC333" i="4"/>
  <c r="AD333" i="4"/>
  <c r="L334" i="4"/>
  <c r="M334" i="4"/>
  <c r="N334" i="4"/>
  <c r="O334" i="4"/>
  <c r="P334" i="4"/>
  <c r="Q334" i="4"/>
  <c r="R334" i="4"/>
  <c r="S334" i="4"/>
  <c r="T334" i="4"/>
  <c r="V334" i="4"/>
  <c r="W334" i="4"/>
  <c r="X334" i="4"/>
  <c r="Y334" i="4"/>
  <c r="Z334" i="4"/>
  <c r="AA334" i="4"/>
  <c r="AB334" i="4"/>
  <c r="AC334" i="4"/>
  <c r="AD334" i="4"/>
  <c r="L335" i="4"/>
  <c r="M335" i="4"/>
  <c r="N335" i="4"/>
  <c r="O335" i="4"/>
  <c r="P335" i="4"/>
  <c r="Q335" i="4"/>
  <c r="R335" i="4"/>
  <c r="S335" i="4"/>
  <c r="T335" i="4"/>
  <c r="V335" i="4"/>
  <c r="W335" i="4"/>
  <c r="X335" i="4"/>
  <c r="Y335" i="4"/>
  <c r="Z335" i="4"/>
  <c r="AA335" i="4"/>
  <c r="AB335" i="4"/>
  <c r="AC335" i="4"/>
  <c r="AD335" i="4"/>
  <c r="L336" i="4"/>
  <c r="M336" i="4"/>
  <c r="N336" i="4"/>
  <c r="O336" i="4"/>
  <c r="P336" i="4"/>
  <c r="Q336" i="4"/>
  <c r="R336" i="4"/>
  <c r="S336" i="4"/>
  <c r="T336" i="4"/>
  <c r="V336" i="4"/>
  <c r="W336" i="4"/>
  <c r="X336" i="4"/>
  <c r="Y336" i="4"/>
  <c r="Z336" i="4"/>
  <c r="AA336" i="4"/>
  <c r="AB336" i="4"/>
  <c r="AC336" i="4"/>
  <c r="AD336" i="4"/>
  <c r="L337" i="4"/>
  <c r="M337" i="4"/>
  <c r="N337" i="4"/>
  <c r="O337" i="4"/>
  <c r="P337" i="4"/>
  <c r="Q337" i="4"/>
  <c r="R337" i="4"/>
  <c r="S337" i="4"/>
  <c r="T337" i="4"/>
  <c r="V337" i="4"/>
  <c r="W337" i="4"/>
  <c r="X337" i="4"/>
  <c r="Y337" i="4"/>
  <c r="Z337" i="4"/>
  <c r="AA337" i="4"/>
  <c r="AB337" i="4"/>
  <c r="AC337" i="4"/>
  <c r="AD337" i="4"/>
  <c r="L338" i="4"/>
  <c r="M338" i="4"/>
  <c r="N338" i="4"/>
  <c r="O338" i="4"/>
  <c r="P338" i="4"/>
  <c r="Q338" i="4"/>
  <c r="R338" i="4"/>
  <c r="S338" i="4"/>
  <c r="T338" i="4"/>
  <c r="V338" i="4"/>
  <c r="W338" i="4"/>
  <c r="X338" i="4"/>
  <c r="Y338" i="4"/>
  <c r="Z338" i="4"/>
  <c r="AA338" i="4"/>
  <c r="AB338" i="4"/>
  <c r="AC338" i="4"/>
  <c r="AD338" i="4"/>
  <c r="L339" i="4"/>
  <c r="M339" i="4"/>
  <c r="N339" i="4"/>
  <c r="O339" i="4"/>
  <c r="P339" i="4"/>
  <c r="Q339" i="4"/>
  <c r="R339" i="4"/>
  <c r="S339" i="4"/>
  <c r="T339" i="4"/>
  <c r="V339" i="4"/>
  <c r="W339" i="4"/>
  <c r="X339" i="4"/>
  <c r="Y339" i="4"/>
  <c r="Z339" i="4"/>
  <c r="AA339" i="4"/>
  <c r="AB339" i="4"/>
  <c r="AC339" i="4"/>
  <c r="AD339" i="4"/>
  <c r="L340" i="4"/>
  <c r="M340" i="4"/>
  <c r="N340" i="4"/>
  <c r="O340" i="4"/>
  <c r="P340" i="4"/>
  <c r="Q340" i="4"/>
  <c r="R340" i="4"/>
  <c r="S340" i="4"/>
  <c r="T340" i="4"/>
  <c r="V340" i="4"/>
  <c r="W340" i="4"/>
  <c r="X340" i="4"/>
  <c r="Y340" i="4"/>
  <c r="Z340" i="4"/>
  <c r="AA340" i="4"/>
  <c r="AB340" i="4"/>
  <c r="AC340" i="4"/>
  <c r="AD340" i="4"/>
  <c r="L341" i="4"/>
  <c r="M341" i="4"/>
  <c r="N341" i="4"/>
  <c r="O341" i="4"/>
  <c r="P341" i="4"/>
  <c r="Q341" i="4"/>
  <c r="R341" i="4"/>
  <c r="S341" i="4"/>
  <c r="T341" i="4"/>
  <c r="V341" i="4"/>
  <c r="W341" i="4"/>
  <c r="X341" i="4"/>
  <c r="Y341" i="4"/>
  <c r="Z341" i="4"/>
  <c r="AA341" i="4"/>
  <c r="AB341" i="4"/>
  <c r="AC341" i="4"/>
  <c r="AD341" i="4"/>
  <c r="L342" i="4"/>
  <c r="M342" i="4"/>
  <c r="N342" i="4"/>
  <c r="O342" i="4"/>
  <c r="P342" i="4"/>
  <c r="Q342" i="4"/>
  <c r="R342" i="4"/>
  <c r="S342" i="4"/>
  <c r="T342" i="4"/>
  <c r="V342" i="4"/>
  <c r="W342" i="4"/>
  <c r="X342" i="4"/>
  <c r="Y342" i="4"/>
  <c r="Z342" i="4"/>
  <c r="AA342" i="4"/>
  <c r="AB342" i="4"/>
  <c r="AC342" i="4"/>
  <c r="AD342" i="4"/>
  <c r="L343" i="4"/>
  <c r="M343" i="4"/>
  <c r="N343" i="4"/>
  <c r="O343" i="4"/>
  <c r="P343" i="4"/>
  <c r="Q343" i="4"/>
  <c r="R343" i="4"/>
  <c r="S343" i="4"/>
  <c r="T343" i="4"/>
  <c r="V343" i="4"/>
  <c r="W343" i="4"/>
  <c r="X343" i="4"/>
  <c r="Y343" i="4"/>
  <c r="Z343" i="4"/>
  <c r="AA343" i="4"/>
  <c r="AB343" i="4"/>
  <c r="AC343" i="4"/>
  <c r="AD343" i="4"/>
  <c r="L344" i="4"/>
  <c r="M344" i="4"/>
  <c r="N344" i="4"/>
  <c r="O344" i="4"/>
  <c r="P344" i="4"/>
  <c r="Q344" i="4"/>
  <c r="R344" i="4"/>
  <c r="S344" i="4"/>
  <c r="T344" i="4"/>
  <c r="V344" i="4"/>
  <c r="W344" i="4"/>
  <c r="X344" i="4"/>
  <c r="Y344" i="4"/>
  <c r="Z344" i="4"/>
  <c r="AA344" i="4"/>
  <c r="AB344" i="4"/>
  <c r="AC344" i="4"/>
  <c r="AD344" i="4"/>
  <c r="L345" i="4"/>
  <c r="M345" i="4"/>
  <c r="N345" i="4"/>
  <c r="O345" i="4"/>
  <c r="P345" i="4"/>
  <c r="Q345" i="4"/>
  <c r="R345" i="4"/>
  <c r="S345" i="4"/>
  <c r="T345" i="4"/>
  <c r="V345" i="4"/>
  <c r="W345" i="4"/>
  <c r="X345" i="4"/>
  <c r="Y345" i="4"/>
  <c r="Z345" i="4"/>
  <c r="AA345" i="4"/>
  <c r="AB345" i="4"/>
  <c r="AC345" i="4"/>
  <c r="AD345" i="4"/>
  <c r="L346" i="4"/>
  <c r="M346" i="4"/>
  <c r="N346" i="4"/>
  <c r="O346" i="4"/>
  <c r="P346" i="4"/>
  <c r="Q346" i="4"/>
  <c r="R346" i="4"/>
  <c r="S346" i="4"/>
  <c r="T346" i="4"/>
  <c r="V346" i="4"/>
  <c r="W346" i="4"/>
  <c r="X346" i="4"/>
  <c r="Y346" i="4"/>
  <c r="Z346" i="4"/>
  <c r="AA346" i="4"/>
  <c r="AB346" i="4"/>
  <c r="AC346" i="4"/>
  <c r="AD346" i="4"/>
  <c r="L347" i="4"/>
  <c r="M347" i="4"/>
  <c r="N347" i="4"/>
  <c r="O347" i="4"/>
  <c r="P347" i="4"/>
  <c r="Q347" i="4"/>
  <c r="R347" i="4"/>
  <c r="S347" i="4"/>
  <c r="T347" i="4"/>
  <c r="V347" i="4"/>
  <c r="W347" i="4"/>
  <c r="X347" i="4"/>
  <c r="Y347" i="4"/>
  <c r="Z347" i="4"/>
  <c r="AA347" i="4"/>
  <c r="AB347" i="4"/>
  <c r="AC347" i="4"/>
  <c r="AD347" i="4"/>
  <c r="L348" i="4"/>
  <c r="M348" i="4"/>
  <c r="N348" i="4"/>
  <c r="O348" i="4"/>
  <c r="P348" i="4"/>
  <c r="Q348" i="4"/>
  <c r="R348" i="4"/>
  <c r="S348" i="4"/>
  <c r="T348" i="4"/>
  <c r="V348" i="4"/>
  <c r="W348" i="4"/>
  <c r="X348" i="4"/>
  <c r="Y348" i="4"/>
  <c r="Z348" i="4"/>
  <c r="AA348" i="4"/>
  <c r="AB348" i="4"/>
  <c r="AC348" i="4"/>
  <c r="AD348" i="4"/>
  <c r="L349" i="4"/>
  <c r="M349" i="4"/>
  <c r="N349" i="4"/>
  <c r="O349" i="4"/>
  <c r="P349" i="4"/>
  <c r="Q349" i="4"/>
  <c r="R349" i="4"/>
  <c r="S349" i="4"/>
  <c r="T349" i="4"/>
  <c r="V349" i="4"/>
  <c r="W349" i="4"/>
  <c r="X349" i="4"/>
  <c r="Y349" i="4"/>
  <c r="Z349" i="4"/>
  <c r="AA349" i="4"/>
  <c r="AB349" i="4"/>
  <c r="AC349" i="4"/>
  <c r="AD349" i="4"/>
  <c r="L350" i="4"/>
  <c r="M350" i="4"/>
  <c r="N350" i="4"/>
  <c r="O350" i="4"/>
  <c r="P350" i="4"/>
  <c r="Q350" i="4"/>
  <c r="R350" i="4"/>
  <c r="S350" i="4"/>
  <c r="T350" i="4"/>
  <c r="V350" i="4"/>
  <c r="W350" i="4"/>
  <c r="X350" i="4"/>
  <c r="Y350" i="4"/>
  <c r="Z350" i="4"/>
  <c r="AA350" i="4"/>
  <c r="AB350" i="4"/>
  <c r="AC350" i="4"/>
  <c r="AD350" i="4"/>
  <c r="L351" i="4"/>
  <c r="M351" i="4"/>
  <c r="N351" i="4"/>
  <c r="O351" i="4"/>
  <c r="P351" i="4"/>
  <c r="Q351" i="4"/>
  <c r="R351" i="4"/>
  <c r="S351" i="4"/>
  <c r="T351" i="4"/>
  <c r="V351" i="4"/>
  <c r="W351" i="4"/>
  <c r="X351" i="4"/>
  <c r="Y351" i="4"/>
  <c r="Z351" i="4"/>
  <c r="AA351" i="4"/>
  <c r="AB351" i="4"/>
  <c r="AC351" i="4"/>
  <c r="AD351" i="4"/>
  <c r="L352" i="4"/>
  <c r="M352" i="4"/>
  <c r="N352" i="4"/>
  <c r="O352" i="4"/>
  <c r="P352" i="4"/>
  <c r="Q352" i="4"/>
  <c r="R352" i="4"/>
  <c r="S352" i="4"/>
  <c r="T352" i="4"/>
  <c r="V352" i="4"/>
  <c r="W352" i="4"/>
  <c r="X352" i="4"/>
  <c r="Y352" i="4"/>
  <c r="Z352" i="4"/>
  <c r="AA352" i="4"/>
  <c r="AB352" i="4"/>
  <c r="AC352" i="4"/>
  <c r="AD352" i="4"/>
  <c r="L353" i="4"/>
  <c r="M353" i="4"/>
  <c r="N353" i="4"/>
  <c r="O353" i="4"/>
  <c r="P353" i="4"/>
  <c r="Q353" i="4"/>
  <c r="R353" i="4"/>
  <c r="S353" i="4"/>
  <c r="T353" i="4"/>
  <c r="V353" i="4"/>
  <c r="W353" i="4"/>
  <c r="X353" i="4"/>
  <c r="Y353" i="4"/>
  <c r="Z353" i="4"/>
  <c r="AA353" i="4"/>
  <c r="AB353" i="4"/>
  <c r="AC353" i="4"/>
  <c r="AD353" i="4"/>
  <c r="L354" i="4"/>
  <c r="M354" i="4"/>
  <c r="N354" i="4"/>
  <c r="O354" i="4"/>
  <c r="P354" i="4"/>
  <c r="Q354" i="4"/>
  <c r="R354" i="4"/>
  <c r="S354" i="4"/>
  <c r="T354" i="4"/>
  <c r="V354" i="4"/>
  <c r="W354" i="4"/>
  <c r="X354" i="4"/>
  <c r="Y354" i="4"/>
  <c r="Z354" i="4"/>
  <c r="AA354" i="4"/>
  <c r="AB354" i="4"/>
  <c r="AC354" i="4"/>
  <c r="AD354" i="4"/>
  <c r="L355" i="4"/>
  <c r="M355" i="4"/>
  <c r="N355" i="4"/>
  <c r="O355" i="4"/>
  <c r="P355" i="4"/>
  <c r="Q355" i="4"/>
  <c r="R355" i="4"/>
  <c r="S355" i="4"/>
  <c r="T355" i="4"/>
  <c r="V355" i="4"/>
  <c r="W355" i="4"/>
  <c r="X355" i="4"/>
  <c r="Y355" i="4"/>
  <c r="Z355" i="4"/>
  <c r="AA355" i="4"/>
  <c r="AB355" i="4"/>
  <c r="AC355" i="4"/>
  <c r="AD355" i="4"/>
  <c r="L356" i="4"/>
  <c r="M356" i="4"/>
  <c r="N356" i="4"/>
  <c r="O356" i="4"/>
  <c r="P356" i="4"/>
  <c r="Q356" i="4"/>
  <c r="R356" i="4"/>
  <c r="S356" i="4"/>
  <c r="T356" i="4"/>
  <c r="V356" i="4"/>
  <c r="W356" i="4"/>
  <c r="X356" i="4"/>
  <c r="Y356" i="4"/>
  <c r="Z356" i="4"/>
  <c r="AA356" i="4"/>
  <c r="AB356" i="4"/>
  <c r="AC356" i="4"/>
  <c r="AD356" i="4"/>
  <c r="L357" i="4"/>
  <c r="M357" i="4"/>
  <c r="N357" i="4"/>
  <c r="O357" i="4"/>
  <c r="P357" i="4"/>
  <c r="Q357" i="4"/>
  <c r="R357" i="4"/>
  <c r="S357" i="4"/>
  <c r="T357" i="4"/>
  <c r="V357" i="4"/>
  <c r="W357" i="4"/>
  <c r="X357" i="4"/>
  <c r="Y357" i="4"/>
  <c r="Z357" i="4"/>
  <c r="AA357" i="4"/>
  <c r="AB357" i="4"/>
  <c r="AC357" i="4"/>
  <c r="AD357" i="4"/>
  <c r="L358" i="4"/>
  <c r="M358" i="4"/>
  <c r="N358" i="4"/>
  <c r="O358" i="4"/>
  <c r="P358" i="4"/>
  <c r="Q358" i="4"/>
  <c r="R358" i="4"/>
  <c r="S358" i="4"/>
  <c r="T358" i="4"/>
  <c r="V358" i="4"/>
  <c r="W358" i="4"/>
  <c r="X358" i="4"/>
  <c r="Y358" i="4"/>
  <c r="Z358" i="4"/>
  <c r="AA358" i="4"/>
  <c r="AB358" i="4"/>
  <c r="AC358" i="4"/>
  <c r="AD358" i="4"/>
  <c r="L359" i="4"/>
  <c r="M359" i="4"/>
  <c r="N359" i="4"/>
  <c r="O359" i="4"/>
  <c r="P359" i="4"/>
  <c r="Q359" i="4"/>
  <c r="R359" i="4"/>
  <c r="S359" i="4"/>
  <c r="T359" i="4"/>
  <c r="V359" i="4"/>
  <c r="W359" i="4"/>
  <c r="X359" i="4"/>
  <c r="Y359" i="4"/>
  <c r="Z359" i="4"/>
  <c r="AA359" i="4"/>
  <c r="AB359" i="4"/>
  <c r="AC359" i="4"/>
  <c r="AD359" i="4"/>
  <c r="L360" i="4"/>
  <c r="M360" i="4"/>
  <c r="N360" i="4"/>
  <c r="O360" i="4"/>
  <c r="P360" i="4"/>
  <c r="Q360" i="4"/>
  <c r="R360" i="4"/>
  <c r="S360" i="4"/>
  <c r="T360" i="4"/>
  <c r="V360" i="4"/>
  <c r="W360" i="4"/>
  <c r="X360" i="4"/>
  <c r="Y360" i="4"/>
  <c r="Z360" i="4"/>
  <c r="AA360" i="4"/>
  <c r="AB360" i="4"/>
  <c r="AC360" i="4"/>
  <c r="AD360" i="4"/>
  <c r="L361" i="4"/>
  <c r="M361" i="4"/>
  <c r="N361" i="4"/>
  <c r="O361" i="4"/>
  <c r="P361" i="4"/>
  <c r="Q361" i="4"/>
  <c r="R361" i="4"/>
  <c r="S361" i="4"/>
  <c r="T361" i="4"/>
  <c r="V361" i="4"/>
  <c r="W361" i="4"/>
  <c r="X361" i="4"/>
  <c r="Y361" i="4"/>
  <c r="Z361" i="4"/>
  <c r="AA361" i="4"/>
  <c r="AB361" i="4"/>
  <c r="AC361" i="4"/>
  <c r="AD361" i="4"/>
  <c r="L362" i="4"/>
  <c r="M362" i="4"/>
  <c r="N362" i="4"/>
  <c r="O362" i="4"/>
  <c r="P362" i="4"/>
  <c r="Q362" i="4"/>
  <c r="R362" i="4"/>
  <c r="S362" i="4"/>
  <c r="T362" i="4"/>
  <c r="V362" i="4"/>
  <c r="W362" i="4"/>
  <c r="X362" i="4"/>
  <c r="Y362" i="4"/>
  <c r="Z362" i="4"/>
  <c r="AA362" i="4"/>
  <c r="AB362" i="4"/>
  <c r="AC362" i="4"/>
  <c r="AD362" i="4"/>
  <c r="L363" i="4"/>
  <c r="M363" i="4"/>
  <c r="N363" i="4"/>
  <c r="O363" i="4"/>
  <c r="P363" i="4"/>
  <c r="Q363" i="4"/>
  <c r="R363" i="4"/>
  <c r="S363" i="4"/>
  <c r="T363" i="4"/>
  <c r="V363" i="4"/>
  <c r="W363" i="4"/>
  <c r="X363" i="4"/>
  <c r="Y363" i="4"/>
  <c r="Z363" i="4"/>
  <c r="AA363" i="4"/>
  <c r="AB363" i="4"/>
  <c r="AC363" i="4"/>
  <c r="AD363" i="4"/>
  <c r="L364" i="4"/>
  <c r="M364" i="4"/>
  <c r="N364" i="4"/>
  <c r="O364" i="4"/>
  <c r="P364" i="4"/>
  <c r="Q364" i="4"/>
  <c r="R364" i="4"/>
  <c r="S364" i="4"/>
  <c r="T364" i="4"/>
  <c r="V364" i="4"/>
  <c r="W364" i="4"/>
  <c r="X364" i="4"/>
  <c r="Y364" i="4"/>
  <c r="Z364" i="4"/>
  <c r="AA364" i="4"/>
  <c r="AB364" i="4"/>
  <c r="AC364" i="4"/>
  <c r="AD364" i="4"/>
  <c r="L365" i="4"/>
  <c r="M365" i="4"/>
  <c r="N365" i="4"/>
  <c r="O365" i="4"/>
  <c r="P365" i="4"/>
  <c r="Q365" i="4"/>
  <c r="R365" i="4"/>
  <c r="S365" i="4"/>
  <c r="T365" i="4"/>
  <c r="V365" i="4"/>
  <c r="W365" i="4"/>
  <c r="X365" i="4"/>
  <c r="Y365" i="4"/>
  <c r="Z365" i="4"/>
  <c r="AA365" i="4"/>
  <c r="AB365" i="4"/>
  <c r="AC365" i="4"/>
  <c r="AD365" i="4"/>
  <c r="L366" i="4"/>
  <c r="M366" i="4"/>
  <c r="N366" i="4"/>
  <c r="O366" i="4"/>
  <c r="P366" i="4"/>
  <c r="Q366" i="4"/>
  <c r="R366" i="4"/>
  <c r="S366" i="4"/>
  <c r="T366" i="4"/>
  <c r="V366" i="4"/>
  <c r="W366" i="4"/>
  <c r="X366" i="4"/>
  <c r="Y366" i="4"/>
  <c r="Z366" i="4"/>
  <c r="AA366" i="4"/>
  <c r="AB366" i="4"/>
  <c r="AC366" i="4"/>
  <c r="AD366" i="4"/>
  <c r="L367" i="4"/>
  <c r="M367" i="4"/>
  <c r="N367" i="4"/>
  <c r="O367" i="4"/>
  <c r="P367" i="4"/>
  <c r="Q367" i="4"/>
  <c r="R367" i="4"/>
  <c r="S367" i="4"/>
  <c r="T367" i="4"/>
  <c r="V367" i="4"/>
  <c r="W367" i="4"/>
  <c r="X367" i="4"/>
  <c r="Y367" i="4"/>
  <c r="Z367" i="4"/>
  <c r="AA367" i="4"/>
  <c r="AB367" i="4"/>
  <c r="AC367" i="4"/>
  <c r="AD367" i="4"/>
  <c r="L368" i="4"/>
  <c r="M368" i="4"/>
  <c r="N368" i="4"/>
  <c r="O368" i="4"/>
  <c r="P368" i="4"/>
  <c r="Q368" i="4"/>
  <c r="R368" i="4"/>
  <c r="S368" i="4"/>
  <c r="T368" i="4"/>
  <c r="V368" i="4"/>
  <c r="W368" i="4"/>
  <c r="X368" i="4"/>
  <c r="Y368" i="4"/>
  <c r="Z368" i="4"/>
  <c r="AA368" i="4"/>
  <c r="AB368" i="4"/>
  <c r="AC368" i="4"/>
  <c r="AD368" i="4"/>
  <c r="L369" i="4"/>
  <c r="M369" i="4"/>
  <c r="N369" i="4"/>
  <c r="O369" i="4"/>
  <c r="P369" i="4"/>
  <c r="Q369" i="4"/>
  <c r="R369" i="4"/>
  <c r="S369" i="4"/>
  <c r="T369" i="4"/>
  <c r="V369" i="4"/>
  <c r="W369" i="4"/>
  <c r="X369" i="4"/>
  <c r="Y369" i="4"/>
  <c r="Z369" i="4"/>
  <c r="AA369" i="4"/>
  <c r="AB369" i="4"/>
  <c r="AC369" i="4"/>
  <c r="AD369" i="4"/>
  <c r="L370" i="4"/>
  <c r="M370" i="4"/>
  <c r="N370" i="4"/>
  <c r="O370" i="4"/>
  <c r="P370" i="4"/>
  <c r="Q370" i="4"/>
  <c r="R370" i="4"/>
  <c r="S370" i="4"/>
  <c r="T370" i="4"/>
  <c r="V370" i="4"/>
  <c r="W370" i="4"/>
  <c r="X370" i="4"/>
  <c r="Y370" i="4"/>
  <c r="Z370" i="4"/>
  <c r="AA370" i="4"/>
  <c r="AB370" i="4"/>
  <c r="AC370" i="4"/>
  <c r="AD370" i="4"/>
  <c r="L371" i="4"/>
  <c r="M371" i="4"/>
  <c r="N371" i="4"/>
  <c r="O371" i="4"/>
  <c r="P371" i="4"/>
  <c r="Q371" i="4"/>
  <c r="R371" i="4"/>
  <c r="S371" i="4"/>
  <c r="T371" i="4"/>
  <c r="V371" i="4"/>
  <c r="W371" i="4"/>
  <c r="X371" i="4"/>
  <c r="Y371" i="4"/>
  <c r="Z371" i="4"/>
  <c r="AA371" i="4"/>
  <c r="AB371" i="4"/>
  <c r="AC371" i="4"/>
  <c r="AD371" i="4"/>
  <c r="L372" i="4"/>
  <c r="M372" i="4"/>
  <c r="N372" i="4"/>
  <c r="O372" i="4"/>
  <c r="P372" i="4"/>
  <c r="Q372" i="4"/>
  <c r="R372" i="4"/>
  <c r="S372" i="4"/>
  <c r="T372" i="4"/>
  <c r="V372" i="4"/>
  <c r="W372" i="4"/>
  <c r="X372" i="4"/>
  <c r="Y372" i="4"/>
  <c r="Z372" i="4"/>
  <c r="AA372" i="4"/>
  <c r="AB372" i="4"/>
  <c r="AC372" i="4"/>
  <c r="AD372" i="4"/>
  <c r="L373" i="4"/>
  <c r="M373" i="4"/>
  <c r="N373" i="4"/>
  <c r="O373" i="4"/>
  <c r="P373" i="4"/>
  <c r="Q373" i="4"/>
  <c r="R373" i="4"/>
  <c r="S373" i="4"/>
  <c r="T373" i="4"/>
  <c r="V373" i="4"/>
  <c r="W373" i="4"/>
  <c r="X373" i="4"/>
  <c r="Y373" i="4"/>
  <c r="Z373" i="4"/>
  <c r="AA373" i="4"/>
  <c r="AB373" i="4"/>
  <c r="AC373" i="4"/>
  <c r="AD373" i="4"/>
  <c r="L374" i="4"/>
  <c r="M374" i="4"/>
  <c r="N374" i="4"/>
  <c r="O374" i="4"/>
  <c r="P374" i="4"/>
  <c r="Q374" i="4"/>
  <c r="R374" i="4"/>
  <c r="S374" i="4"/>
  <c r="T374" i="4"/>
  <c r="V374" i="4"/>
  <c r="W374" i="4"/>
  <c r="X374" i="4"/>
  <c r="Y374" i="4"/>
  <c r="Z374" i="4"/>
  <c r="AA374" i="4"/>
  <c r="AB374" i="4"/>
  <c r="AC374" i="4"/>
  <c r="AD374" i="4"/>
  <c r="L375" i="4"/>
  <c r="M375" i="4"/>
  <c r="N375" i="4"/>
  <c r="O375" i="4"/>
  <c r="P375" i="4"/>
  <c r="Q375" i="4"/>
  <c r="R375" i="4"/>
  <c r="S375" i="4"/>
  <c r="T375" i="4"/>
  <c r="V375" i="4"/>
  <c r="W375" i="4"/>
  <c r="X375" i="4"/>
  <c r="Y375" i="4"/>
  <c r="Z375" i="4"/>
  <c r="AA375" i="4"/>
  <c r="AB375" i="4"/>
  <c r="AC375" i="4"/>
  <c r="AD375" i="4"/>
  <c r="L376" i="4"/>
  <c r="M376" i="4"/>
  <c r="N376" i="4"/>
  <c r="O376" i="4"/>
  <c r="P376" i="4"/>
  <c r="Q376" i="4"/>
  <c r="R376" i="4"/>
  <c r="S376" i="4"/>
  <c r="T376" i="4"/>
  <c r="V376" i="4"/>
  <c r="W376" i="4"/>
  <c r="X376" i="4"/>
  <c r="Y376" i="4"/>
  <c r="Z376" i="4"/>
  <c r="AA376" i="4"/>
  <c r="AB376" i="4"/>
  <c r="AC376" i="4"/>
  <c r="AD376" i="4"/>
  <c r="L377" i="4"/>
  <c r="M377" i="4"/>
  <c r="N377" i="4"/>
  <c r="O377" i="4"/>
  <c r="P377" i="4"/>
  <c r="Q377" i="4"/>
  <c r="R377" i="4"/>
  <c r="S377" i="4"/>
  <c r="T377" i="4"/>
  <c r="V377" i="4"/>
  <c r="W377" i="4"/>
  <c r="X377" i="4"/>
  <c r="Y377" i="4"/>
  <c r="Z377" i="4"/>
  <c r="AA377" i="4"/>
  <c r="AB377" i="4"/>
  <c r="AC377" i="4"/>
  <c r="AD377" i="4"/>
  <c r="L378" i="4"/>
  <c r="M378" i="4"/>
  <c r="N378" i="4"/>
  <c r="O378" i="4"/>
  <c r="P378" i="4"/>
  <c r="Q378" i="4"/>
  <c r="R378" i="4"/>
  <c r="S378" i="4"/>
  <c r="T378" i="4"/>
  <c r="V378" i="4"/>
  <c r="W378" i="4"/>
  <c r="X378" i="4"/>
  <c r="Y378" i="4"/>
  <c r="Z378" i="4"/>
  <c r="AA378" i="4"/>
  <c r="AB378" i="4"/>
  <c r="AC378" i="4"/>
  <c r="AD378" i="4"/>
  <c r="L379" i="4"/>
  <c r="M379" i="4"/>
  <c r="N379" i="4"/>
  <c r="O379" i="4"/>
  <c r="P379" i="4"/>
  <c r="Q379" i="4"/>
  <c r="R379" i="4"/>
  <c r="S379" i="4"/>
  <c r="T379" i="4"/>
  <c r="V379" i="4"/>
  <c r="W379" i="4"/>
  <c r="X379" i="4"/>
  <c r="Y379" i="4"/>
  <c r="Z379" i="4"/>
  <c r="AA379" i="4"/>
  <c r="AB379" i="4"/>
  <c r="AC379" i="4"/>
  <c r="AD379" i="4"/>
  <c r="L380" i="4"/>
  <c r="M380" i="4"/>
  <c r="N380" i="4"/>
  <c r="O380" i="4"/>
  <c r="P380" i="4"/>
  <c r="Q380" i="4"/>
  <c r="R380" i="4"/>
  <c r="S380" i="4"/>
  <c r="T380" i="4"/>
  <c r="V380" i="4"/>
  <c r="W380" i="4"/>
  <c r="X380" i="4"/>
  <c r="Y380" i="4"/>
  <c r="Z380" i="4"/>
  <c r="AA380" i="4"/>
  <c r="AB380" i="4"/>
  <c r="AC380" i="4"/>
  <c r="AD380" i="4"/>
  <c r="L381" i="4"/>
  <c r="M381" i="4"/>
  <c r="N381" i="4"/>
  <c r="O381" i="4"/>
  <c r="P381" i="4"/>
  <c r="Q381" i="4"/>
  <c r="R381" i="4"/>
  <c r="S381" i="4"/>
  <c r="T381" i="4"/>
  <c r="V381" i="4"/>
  <c r="W381" i="4"/>
  <c r="X381" i="4"/>
  <c r="Y381" i="4"/>
  <c r="Z381" i="4"/>
  <c r="AA381" i="4"/>
  <c r="AB381" i="4"/>
  <c r="AC381" i="4"/>
  <c r="AD381" i="4"/>
  <c r="L382" i="4"/>
  <c r="M382" i="4"/>
  <c r="N382" i="4"/>
  <c r="O382" i="4"/>
  <c r="P382" i="4"/>
  <c r="Q382" i="4"/>
  <c r="R382" i="4"/>
  <c r="S382" i="4"/>
  <c r="T382" i="4"/>
  <c r="V382" i="4"/>
  <c r="W382" i="4"/>
  <c r="X382" i="4"/>
  <c r="Y382" i="4"/>
  <c r="Z382" i="4"/>
  <c r="AA382" i="4"/>
  <c r="AB382" i="4"/>
  <c r="AC382" i="4"/>
  <c r="AD382" i="4"/>
  <c r="L383" i="4"/>
  <c r="M383" i="4"/>
  <c r="N383" i="4"/>
  <c r="O383" i="4"/>
  <c r="P383" i="4"/>
  <c r="Q383" i="4"/>
  <c r="R383" i="4"/>
  <c r="S383" i="4"/>
  <c r="T383" i="4"/>
  <c r="V383" i="4"/>
  <c r="W383" i="4"/>
  <c r="X383" i="4"/>
  <c r="Y383" i="4"/>
  <c r="Z383" i="4"/>
  <c r="AA383" i="4"/>
  <c r="AB383" i="4"/>
  <c r="AC383" i="4"/>
  <c r="AD383" i="4"/>
  <c r="L384" i="4"/>
  <c r="M384" i="4"/>
  <c r="N384" i="4"/>
  <c r="O384" i="4"/>
  <c r="P384" i="4"/>
  <c r="Q384" i="4"/>
  <c r="R384" i="4"/>
  <c r="S384" i="4"/>
  <c r="T384" i="4"/>
  <c r="V384" i="4"/>
  <c r="W384" i="4"/>
  <c r="X384" i="4"/>
  <c r="Y384" i="4"/>
  <c r="Z384" i="4"/>
  <c r="AA384" i="4"/>
  <c r="AB384" i="4"/>
  <c r="AC384" i="4"/>
  <c r="AD384" i="4"/>
  <c r="L385" i="4"/>
  <c r="M385" i="4"/>
  <c r="N385" i="4"/>
  <c r="O385" i="4"/>
  <c r="P385" i="4"/>
  <c r="Q385" i="4"/>
  <c r="R385" i="4"/>
  <c r="S385" i="4"/>
  <c r="T385" i="4"/>
  <c r="V385" i="4"/>
  <c r="W385" i="4"/>
  <c r="X385" i="4"/>
  <c r="Y385" i="4"/>
  <c r="Z385" i="4"/>
  <c r="AA385" i="4"/>
  <c r="AB385" i="4"/>
  <c r="AC385" i="4"/>
  <c r="AD385" i="4"/>
  <c r="L386" i="4"/>
  <c r="M386" i="4"/>
  <c r="N386" i="4"/>
  <c r="O386" i="4"/>
  <c r="P386" i="4"/>
  <c r="Q386" i="4"/>
  <c r="R386" i="4"/>
  <c r="S386" i="4"/>
  <c r="T386" i="4"/>
  <c r="V386" i="4"/>
  <c r="W386" i="4"/>
  <c r="X386" i="4"/>
  <c r="Y386" i="4"/>
  <c r="Z386" i="4"/>
  <c r="AA386" i="4"/>
  <c r="AB386" i="4"/>
  <c r="AC386" i="4"/>
  <c r="AD386" i="4"/>
  <c r="L387" i="4"/>
  <c r="M387" i="4"/>
  <c r="N387" i="4"/>
  <c r="O387" i="4"/>
  <c r="P387" i="4"/>
  <c r="Q387" i="4"/>
  <c r="R387" i="4"/>
  <c r="S387" i="4"/>
  <c r="T387" i="4"/>
  <c r="V387" i="4"/>
  <c r="W387" i="4"/>
  <c r="X387" i="4"/>
  <c r="Y387" i="4"/>
  <c r="Z387" i="4"/>
  <c r="AA387" i="4"/>
  <c r="AB387" i="4"/>
  <c r="AC387" i="4"/>
  <c r="AD387" i="4"/>
  <c r="L388" i="4"/>
  <c r="M388" i="4"/>
  <c r="N388" i="4"/>
  <c r="O388" i="4"/>
  <c r="P388" i="4"/>
  <c r="Q388" i="4"/>
  <c r="R388" i="4"/>
  <c r="S388" i="4"/>
  <c r="T388" i="4"/>
  <c r="V388" i="4"/>
  <c r="W388" i="4"/>
  <c r="X388" i="4"/>
  <c r="Y388" i="4"/>
  <c r="Z388" i="4"/>
  <c r="AA388" i="4"/>
  <c r="AB388" i="4"/>
  <c r="AC388" i="4"/>
  <c r="AD388" i="4"/>
  <c r="L389" i="4"/>
  <c r="M389" i="4"/>
  <c r="N389" i="4"/>
  <c r="O389" i="4"/>
  <c r="P389" i="4"/>
  <c r="Q389" i="4"/>
  <c r="R389" i="4"/>
  <c r="S389" i="4"/>
  <c r="T389" i="4"/>
  <c r="V389" i="4"/>
  <c r="W389" i="4"/>
  <c r="X389" i="4"/>
  <c r="Y389" i="4"/>
  <c r="Z389" i="4"/>
  <c r="AA389" i="4"/>
  <c r="AB389" i="4"/>
  <c r="AC389" i="4"/>
  <c r="AD389" i="4"/>
  <c r="L390" i="4"/>
  <c r="M390" i="4"/>
  <c r="N390" i="4"/>
  <c r="O390" i="4"/>
  <c r="P390" i="4"/>
  <c r="Q390" i="4"/>
  <c r="R390" i="4"/>
  <c r="S390" i="4"/>
  <c r="T390" i="4"/>
  <c r="V390" i="4"/>
  <c r="W390" i="4"/>
  <c r="X390" i="4"/>
  <c r="Y390" i="4"/>
  <c r="Z390" i="4"/>
  <c r="AA390" i="4"/>
  <c r="AB390" i="4"/>
  <c r="AC390" i="4"/>
  <c r="AD390" i="4"/>
  <c r="L391" i="4"/>
  <c r="M391" i="4"/>
  <c r="N391" i="4"/>
  <c r="O391" i="4"/>
  <c r="P391" i="4"/>
  <c r="Q391" i="4"/>
  <c r="R391" i="4"/>
  <c r="S391" i="4"/>
  <c r="T391" i="4"/>
  <c r="V391" i="4"/>
  <c r="W391" i="4"/>
  <c r="X391" i="4"/>
  <c r="Y391" i="4"/>
  <c r="Z391" i="4"/>
  <c r="AA391" i="4"/>
  <c r="AB391" i="4"/>
  <c r="AC391" i="4"/>
  <c r="AD391" i="4"/>
  <c r="L392" i="4"/>
  <c r="M392" i="4"/>
  <c r="N392" i="4"/>
  <c r="O392" i="4"/>
  <c r="P392" i="4"/>
  <c r="Q392" i="4"/>
  <c r="R392" i="4"/>
  <c r="S392" i="4"/>
  <c r="T392" i="4"/>
  <c r="V392" i="4"/>
  <c r="W392" i="4"/>
  <c r="X392" i="4"/>
  <c r="Y392" i="4"/>
  <c r="Z392" i="4"/>
  <c r="AA392" i="4"/>
  <c r="AB392" i="4"/>
  <c r="AC392" i="4"/>
  <c r="AD392" i="4"/>
  <c r="L393" i="4"/>
  <c r="M393" i="4"/>
  <c r="N393" i="4"/>
  <c r="O393" i="4"/>
  <c r="P393" i="4"/>
  <c r="Q393" i="4"/>
  <c r="R393" i="4"/>
  <c r="S393" i="4"/>
  <c r="T393" i="4"/>
  <c r="V393" i="4"/>
  <c r="W393" i="4"/>
  <c r="X393" i="4"/>
  <c r="Y393" i="4"/>
  <c r="Z393" i="4"/>
  <c r="AA393" i="4"/>
  <c r="AB393" i="4"/>
  <c r="AC393" i="4"/>
  <c r="AD393" i="4"/>
  <c r="L394" i="4"/>
  <c r="M394" i="4"/>
  <c r="N394" i="4"/>
  <c r="O394" i="4"/>
  <c r="P394" i="4"/>
  <c r="Q394" i="4"/>
  <c r="R394" i="4"/>
  <c r="S394" i="4"/>
  <c r="T394" i="4"/>
  <c r="V394" i="4"/>
  <c r="W394" i="4"/>
  <c r="X394" i="4"/>
  <c r="Y394" i="4"/>
  <c r="Z394" i="4"/>
  <c r="AA394" i="4"/>
  <c r="AB394" i="4"/>
  <c r="AC394" i="4"/>
  <c r="AD394" i="4"/>
  <c r="L395" i="4"/>
  <c r="M395" i="4"/>
  <c r="N395" i="4"/>
  <c r="O395" i="4"/>
  <c r="P395" i="4"/>
  <c r="Q395" i="4"/>
  <c r="R395" i="4"/>
  <c r="S395" i="4"/>
  <c r="T395" i="4"/>
  <c r="V395" i="4"/>
  <c r="W395" i="4"/>
  <c r="X395" i="4"/>
  <c r="Y395" i="4"/>
  <c r="Z395" i="4"/>
  <c r="AA395" i="4"/>
  <c r="AB395" i="4"/>
  <c r="AC395" i="4"/>
  <c r="AD395" i="4"/>
  <c r="L396" i="4"/>
  <c r="M396" i="4"/>
  <c r="N396" i="4"/>
  <c r="O396" i="4"/>
  <c r="P396" i="4"/>
  <c r="Q396" i="4"/>
  <c r="R396" i="4"/>
  <c r="S396" i="4"/>
  <c r="T396" i="4"/>
  <c r="V396" i="4"/>
  <c r="W396" i="4"/>
  <c r="X396" i="4"/>
  <c r="Y396" i="4"/>
  <c r="Z396" i="4"/>
  <c r="AA396" i="4"/>
  <c r="AB396" i="4"/>
  <c r="AC396" i="4"/>
  <c r="AD396" i="4"/>
  <c r="L397" i="4"/>
  <c r="M397" i="4"/>
  <c r="N397" i="4"/>
  <c r="O397" i="4"/>
  <c r="P397" i="4"/>
  <c r="Q397" i="4"/>
  <c r="R397" i="4"/>
  <c r="S397" i="4"/>
  <c r="T397" i="4"/>
  <c r="V397" i="4"/>
  <c r="W397" i="4"/>
  <c r="X397" i="4"/>
  <c r="Y397" i="4"/>
  <c r="Z397" i="4"/>
  <c r="AA397" i="4"/>
  <c r="AB397" i="4"/>
  <c r="AC397" i="4"/>
  <c r="AD397" i="4"/>
  <c r="L398" i="4"/>
  <c r="M398" i="4"/>
  <c r="N398" i="4"/>
  <c r="O398" i="4"/>
  <c r="P398" i="4"/>
  <c r="Q398" i="4"/>
  <c r="R398" i="4"/>
  <c r="S398" i="4"/>
  <c r="T398" i="4"/>
  <c r="V398" i="4"/>
  <c r="W398" i="4"/>
  <c r="X398" i="4"/>
  <c r="Y398" i="4"/>
  <c r="Z398" i="4"/>
  <c r="AA398" i="4"/>
  <c r="AB398" i="4"/>
  <c r="AC398" i="4"/>
  <c r="AD398" i="4"/>
  <c r="L399" i="4"/>
  <c r="M399" i="4"/>
  <c r="N399" i="4"/>
  <c r="O399" i="4"/>
  <c r="P399" i="4"/>
  <c r="Q399" i="4"/>
  <c r="R399" i="4"/>
  <c r="S399" i="4"/>
  <c r="T399" i="4"/>
  <c r="V399" i="4"/>
  <c r="W399" i="4"/>
  <c r="X399" i="4"/>
  <c r="Y399" i="4"/>
  <c r="Z399" i="4"/>
  <c r="AA399" i="4"/>
  <c r="AB399" i="4"/>
  <c r="AC399" i="4"/>
  <c r="AD399" i="4"/>
  <c r="L400" i="4"/>
  <c r="M400" i="4"/>
  <c r="N400" i="4"/>
  <c r="O400" i="4"/>
  <c r="P400" i="4"/>
  <c r="Q400" i="4"/>
  <c r="R400" i="4"/>
  <c r="S400" i="4"/>
  <c r="T400" i="4"/>
  <c r="V400" i="4"/>
  <c r="W400" i="4"/>
  <c r="X400" i="4"/>
  <c r="Y400" i="4"/>
  <c r="Z400" i="4"/>
  <c r="AA400" i="4"/>
  <c r="AB400" i="4"/>
  <c r="AC400" i="4"/>
  <c r="AD400" i="4"/>
  <c r="L401" i="4"/>
  <c r="M401" i="4"/>
  <c r="N401" i="4"/>
  <c r="O401" i="4"/>
  <c r="P401" i="4"/>
  <c r="Q401" i="4"/>
  <c r="R401" i="4"/>
  <c r="S401" i="4"/>
  <c r="T401" i="4"/>
  <c r="V401" i="4"/>
  <c r="W401" i="4"/>
  <c r="X401" i="4"/>
  <c r="Y401" i="4"/>
  <c r="Z401" i="4"/>
  <c r="AA401" i="4"/>
  <c r="AB401" i="4"/>
  <c r="AC401" i="4"/>
  <c r="AD401" i="4"/>
  <c r="L402" i="4"/>
  <c r="M402" i="4"/>
  <c r="N402" i="4"/>
  <c r="O402" i="4"/>
  <c r="P402" i="4"/>
  <c r="Q402" i="4"/>
  <c r="R402" i="4"/>
  <c r="S402" i="4"/>
  <c r="T402" i="4"/>
  <c r="V402" i="4"/>
  <c r="W402" i="4"/>
  <c r="X402" i="4"/>
  <c r="Y402" i="4"/>
  <c r="Z402" i="4"/>
  <c r="AA402" i="4"/>
  <c r="AB402" i="4"/>
  <c r="AC402" i="4"/>
  <c r="AD402" i="4"/>
  <c r="L403" i="4"/>
  <c r="M403" i="4"/>
  <c r="N403" i="4"/>
  <c r="O403" i="4"/>
  <c r="P403" i="4"/>
  <c r="Q403" i="4"/>
  <c r="R403" i="4"/>
  <c r="S403" i="4"/>
  <c r="T403" i="4"/>
  <c r="V403" i="4"/>
  <c r="W403" i="4"/>
  <c r="X403" i="4"/>
  <c r="Y403" i="4"/>
  <c r="Z403" i="4"/>
  <c r="AA403" i="4"/>
  <c r="AB403" i="4"/>
  <c r="AC403" i="4"/>
  <c r="AD403" i="4"/>
  <c r="L404" i="4"/>
  <c r="M404" i="4"/>
  <c r="N404" i="4"/>
  <c r="O404" i="4"/>
  <c r="P404" i="4"/>
  <c r="Q404" i="4"/>
  <c r="R404" i="4"/>
  <c r="S404" i="4"/>
  <c r="T404" i="4"/>
  <c r="V404" i="4"/>
  <c r="W404" i="4"/>
  <c r="X404" i="4"/>
  <c r="Y404" i="4"/>
  <c r="Z404" i="4"/>
  <c r="AA404" i="4"/>
  <c r="AB404" i="4"/>
  <c r="AC404" i="4"/>
  <c r="AD404" i="4"/>
  <c r="L405" i="4"/>
  <c r="M405" i="4"/>
  <c r="N405" i="4"/>
  <c r="O405" i="4"/>
  <c r="P405" i="4"/>
  <c r="Q405" i="4"/>
  <c r="R405" i="4"/>
  <c r="S405" i="4"/>
  <c r="T405" i="4"/>
  <c r="V405" i="4"/>
  <c r="W405" i="4"/>
  <c r="X405" i="4"/>
  <c r="Y405" i="4"/>
  <c r="Z405" i="4"/>
  <c r="AA405" i="4"/>
  <c r="AB405" i="4"/>
  <c r="AC405" i="4"/>
  <c r="AD405" i="4"/>
  <c r="L406" i="4"/>
  <c r="M406" i="4"/>
  <c r="N406" i="4"/>
  <c r="O406" i="4"/>
  <c r="P406" i="4"/>
  <c r="Q406" i="4"/>
  <c r="R406" i="4"/>
  <c r="S406" i="4"/>
  <c r="T406" i="4"/>
  <c r="V406" i="4"/>
  <c r="W406" i="4"/>
  <c r="X406" i="4"/>
  <c r="Y406" i="4"/>
  <c r="Z406" i="4"/>
  <c r="AA406" i="4"/>
  <c r="AB406" i="4"/>
  <c r="AC406" i="4"/>
  <c r="AD406" i="4"/>
  <c r="L407" i="4"/>
  <c r="M407" i="4"/>
  <c r="N407" i="4"/>
  <c r="O407" i="4"/>
  <c r="P407" i="4"/>
  <c r="Q407" i="4"/>
  <c r="R407" i="4"/>
  <c r="S407" i="4"/>
  <c r="T407" i="4"/>
  <c r="V407" i="4"/>
  <c r="W407" i="4"/>
  <c r="X407" i="4"/>
  <c r="Y407" i="4"/>
  <c r="Z407" i="4"/>
  <c r="AA407" i="4"/>
  <c r="AB407" i="4"/>
  <c r="AC407" i="4"/>
  <c r="AD407" i="4"/>
  <c r="L408" i="4"/>
  <c r="M408" i="4"/>
  <c r="N408" i="4"/>
  <c r="O408" i="4"/>
  <c r="P408" i="4"/>
  <c r="Q408" i="4"/>
  <c r="R408" i="4"/>
  <c r="S408" i="4"/>
  <c r="T408" i="4"/>
  <c r="V408" i="4"/>
  <c r="W408" i="4"/>
  <c r="X408" i="4"/>
  <c r="Y408" i="4"/>
  <c r="Z408" i="4"/>
  <c r="AA408" i="4"/>
  <c r="AB408" i="4"/>
  <c r="AC408" i="4"/>
  <c r="AD408" i="4"/>
  <c r="L409" i="4"/>
  <c r="M409" i="4"/>
  <c r="N409" i="4"/>
  <c r="O409" i="4"/>
  <c r="P409" i="4"/>
  <c r="Q409" i="4"/>
  <c r="R409" i="4"/>
  <c r="S409" i="4"/>
  <c r="T409" i="4"/>
  <c r="V409" i="4"/>
  <c r="W409" i="4"/>
  <c r="X409" i="4"/>
  <c r="Y409" i="4"/>
  <c r="Z409" i="4"/>
  <c r="AA409" i="4"/>
  <c r="AB409" i="4"/>
  <c r="AC409" i="4"/>
  <c r="AD409" i="4"/>
  <c r="L410" i="4"/>
  <c r="M410" i="4"/>
  <c r="N410" i="4"/>
  <c r="O410" i="4"/>
  <c r="P410" i="4"/>
  <c r="Q410" i="4"/>
  <c r="R410" i="4"/>
  <c r="S410" i="4"/>
  <c r="T410" i="4"/>
  <c r="V410" i="4"/>
  <c r="W410" i="4"/>
  <c r="X410" i="4"/>
  <c r="Y410" i="4"/>
  <c r="Z410" i="4"/>
  <c r="AA410" i="4"/>
  <c r="AB410" i="4"/>
  <c r="AC410" i="4"/>
  <c r="AD410" i="4"/>
  <c r="L411" i="4"/>
  <c r="M411" i="4"/>
  <c r="N411" i="4"/>
  <c r="O411" i="4"/>
  <c r="P411" i="4"/>
  <c r="Q411" i="4"/>
  <c r="R411" i="4"/>
  <c r="S411" i="4"/>
  <c r="T411" i="4"/>
  <c r="V411" i="4"/>
  <c r="W411" i="4"/>
  <c r="X411" i="4"/>
  <c r="Y411" i="4"/>
  <c r="Z411" i="4"/>
  <c r="AA411" i="4"/>
  <c r="AB411" i="4"/>
  <c r="AC411" i="4"/>
  <c r="AD411" i="4"/>
  <c r="L412" i="4"/>
  <c r="M412" i="4"/>
  <c r="N412" i="4"/>
  <c r="O412" i="4"/>
  <c r="P412" i="4"/>
  <c r="Q412" i="4"/>
  <c r="R412" i="4"/>
  <c r="S412" i="4"/>
  <c r="T412" i="4"/>
  <c r="V412" i="4"/>
  <c r="W412" i="4"/>
  <c r="X412" i="4"/>
  <c r="Y412" i="4"/>
  <c r="Z412" i="4"/>
  <c r="AA412" i="4"/>
  <c r="AB412" i="4"/>
  <c r="AC412" i="4"/>
  <c r="AD412" i="4"/>
  <c r="L413" i="4"/>
  <c r="M413" i="4"/>
  <c r="N413" i="4"/>
  <c r="O413" i="4"/>
  <c r="P413" i="4"/>
  <c r="Q413" i="4"/>
  <c r="R413" i="4"/>
  <c r="S413" i="4"/>
  <c r="T413" i="4"/>
  <c r="V413" i="4"/>
  <c r="W413" i="4"/>
  <c r="X413" i="4"/>
  <c r="Y413" i="4"/>
  <c r="Z413" i="4"/>
  <c r="AA413" i="4"/>
  <c r="AB413" i="4"/>
  <c r="AC413" i="4"/>
  <c r="AD413" i="4"/>
  <c r="L414" i="4"/>
  <c r="M414" i="4"/>
  <c r="N414" i="4"/>
  <c r="O414" i="4"/>
  <c r="P414" i="4"/>
  <c r="Q414" i="4"/>
  <c r="R414" i="4"/>
  <c r="S414" i="4"/>
  <c r="T414" i="4"/>
  <c r="V414" i="4"/>
  <c r="W414" i="4"/>
  <c r="X414" i="4"/>
  <c r="Y414" i="4"/>
  <c r="Z414" i="4"/>
  <c r="AA414" i="4"/>
  <c r="AB414" i="4"/>
  <c r="AC414" i="4"/>
  <c r="AD414" i="4"/>
  <c r="L415" i="4"/>
  <c r="M415" i="4"/>
  <c r="N415" i="4"/>
  <c r="O415" i="4"/>
  <c r="P415" i="4"/>
  <c r="Q415" i="4"/>
  <c r="R415" i="4"/>
  <c r="S415" i="4"/>
  <c r="T415" i="4"/>
  <c r="V415" i="4"/>
  <c r="W415" i="4"/>
  <c r="X415" i="4"/>
  <c r="Y415" i="4"/>
  <c r="Z415" i="4"/>
  <c r="AA415" i="4"/>
  <c r="AB415" i="4"/>
  <c r="AC415" i="4"/>
  <c r="AD415" i="4"/>
  <c r="L416" i="4"/>
  <c r="M416" i="4"/>
  <c r="N416" i="4"/>
  <c r="O416" i="4"/>
  <c r="P416" i="4"/>
  <c r="Q416" i="4"/>
  <c r="R416" i="4"/>
  <c r="S416" i="4"/>
  <c r="T416" i="4"/>
  <c r="V416" i="4"/>
  <c r="W416" i="4"/>
  <c r="X416" i="4"/>
  <c r="Y416" i="4"/>
  <c r="Z416" i="4"/>
  <c r="AA416" i="4"/>
  <c r="AB416" i="4"/>
  <c r="AC416" i="4"/>
  <c r="AD416" i="4"/>
  <c r="L417" i="4"/>
  <c r="M417" i="4"/>
  <c r="N417" i="4"/>
  <c r="O417" i="4"/>
  <c r="P417" i="4"/>
  <c r="Q417" i="4"/>
  <c r="R417" i="4"/>
  <c r="S417" i="4"/>
  <c r="T417" i="4"/>
  <c r="V417" i="4"/>
  <c r="W417" i="4"/>
  <c r="X417" i="4"/>
  <c r="Y417" i="4"/>
  <c r="Z417" i="4"/>
  <c r="AA417" i="4"/>
  <c r="AB417" i="4"/>
  <c r="AC417" i="4"/>
  <c r="AD417" i="4"/>
  <c r="L418" i="4"/>
  <c r="M418" i="4"/>
  <c r="N418" i="4"/>
  <c r="O418" i="4"/>
  <c r="P418" i="4"/>
  <c r="Q418" i="4"/>
  <c r="R418" i="4"/>
  <c r="S418" i="4"/>
  <c r="T418" i="4"/>
  <c r="V418" i="4"/>
  <c r="W418" i="4"/>
  <c r="X418" i="4"/>
  <c r="Y418" i="4"/>
  <c r="Z418" i="4"/>
  <c r="AA418" i="4"/>
  <c r="AB418" i="4"/>
  <c r="AC418" i="4"/>
  <c r="AD418" i="4"/>
  <c r="L419" i="4"/>
  <c r="M419" i="4"/>
  <c r="N419" i="4"/>
  <c r="O419" i="4"/>
  <c r="P419" i="4"/>
  <c r="Q419" i="4"/>
  <c r="R419" i="4"/>
  <c r="S419" i="4"/>
  <c r="T419" i="4"/>
  <c r="V419" i="4"/>
  <c r="W419" i="4"/>
  <c r="X419" i="4"/>
  <c r="Y419" i="4"/>
  <c r="Z419" i="4"/>
  <c r="AA419" i="4"/>
  <c r="AB419" i="4"/>
  <c r="AC419" i="4"/>
  <c r="AD419" i="4"/>
  <c r="L420" i="4"/>
  <c r="M420" i="4"/>
  <c r="N420" i="4"/>
  <c r="O420" i="4"/>
  <c r="P420" i="4"/>
  <c r="Q420" i="4"/>
  <c r="R420" i="4"/>
  <c r="S420" i="4"/>
  <c r="T420" i="4"/>
  <c r="V420" i="4"/>
  <c r="W420" i="4"/>
  <c r="X420" i="4"/>
  <c r="Y420" i="4"/>
  <c r="Z420" i="4"/>
  <c r="AA420" i="4"/>
  <c r="AB420" i="4"/>
  <c r="AC420" i="4"/>
  <c r="AD420" i="4"/>
  <c r="L421" i="4"/>
  <c r="M421" i="4"/>
  <c r="N421" i="4"/>
  <c r="O421" i="4"/>
  <c r="P421" i="4"/>
  <c r="Q421" i="4"/>
  <c r="R421" i="4"/>
  <c r="S421" i="4"/>
  <c r="T421" i="4"/>
  <c r="V421" i="4"/>
  <c r="W421" i="4"/>
  <c r="X421" i="4"/>
  <c r="Y421" i="4"/>
  <c r="Z421" i="4"/>
  <c r="AA421" i="4"/>
  <c r="AB421" i="4"/>
  <c r="AC421" i="4"/>
  <c r="AD421" i="4"/>
  <c r="L422" i="4"/>
  <c r="M422" i="4"/>
  <c r="N422" i="4"/>
  <c r="O422" i="4"/>
  <c r="P422" i="4"/>
  <c r="Q422" i="4"/>
  <c r="R422" i="4"/>
  <c r="S422" i="4"/>
  <c r="T422" i="4"/>
  <c r="V422" i="4"/>
  <c r="W422" i="4"/>
  <c r="X422" i="4"/>
  <c r="Y422" i="4"/>
  <c r="Z422" i="4"/>
  <c r="AA422" i="4"/>
  <c r="AB422" i="4"/>
  <c r="AC422" i="4"/>
  <c r="AD422" i="4"/>
  <c r="L423" i="4"/>
  <c r="M423" i="4"/>
  <c r="N423" i="4"/>
  <c r="O423" i="4"/>
  <c r="P423" i="4"/>
  <c r="Q423" i="4"/>
  <c r="R423" i="4"/>
  <c r="S423" i="4"/>
  <c r="T423" i="4"/>
  <c r="V423" i="4"/>
  <c r="W423" i="4"/>
  <c r="X423" i="4"/>
  <c r="Y423" i="4"/>
  <c r="Z423" i="4"/>
  <c r="AA423" i="4"/>
  <c r="AB423" i="4"/>
  <c r="AC423" i="4"/>
  <c r="AD423" i="4"/>
  <c r="L424" i="4"/>
  <c r="M424" i="4"/>
  <c r="N424" i="4"/>
  <c r="O424" i="4"/>
  <c r="P424" i="4"/>
  <c r="Q424" i="4"/>
  <c r="R424" i="4"/>
  <c r="S424" i="4"/>
  <c r="T424" i="4"/>
  <c r="V424" i="4"/>
  <c r="W424" i="4"/>
  <c r="X424" i="4"/>
  <c r="Y424" i="4"/>
  <c r="Z424" i="4"/>
  <c r="AA424" i="4"/>
  <c r="AB424" i="4"/>
  <c r="AC424" i="4"/>
  <c r="AD424" i="4"/>
  <c r="L425" i="4"/>
  <c r="M425" i="4"/>
  <c r="N425" i="4"/>
  <c r="O425" i="4"/>
  <c r="P425" i="4"/>
  <c r="Q425" i="4"/>
  <c r="R425" i="4"/>
  <c r="S425" i="4"/>
  <c r="T425" i="4"/>
  <c r="V425" i="4"/>
  <c r="W425" i="4"/>
  <c r="X425" i="4"/>
  <c r="Y425" i="4"/>
  <c r="Z425" i="4"/>
  <c r="AA425" i="4"/>
  <c r="AB425" i="4"/>
  <c r="AC425" i="4"/>
  <c r="AD425" i="4"/>
  <c r="L426" i="4"/>
  <c r="M426" i="4"/>
  <c r="N426" i="4"/>
  <c r="O426" i="4"/>
  <c r="P426" i="4"/>
  <c r="Q426" i="4"/>
  <c r="R426" i="4"/>
  <c r="S426" i="4"/>
  <c r="T426" i="4"/>
  <c r="V426" i="4"/>
  <c r="W426" i="4"/>
  <c r="X426" i="4"/>
  <c r="Y426" i="4"/>
  <c r="Z426" i="4"/>
  <c r="AA426" i="4"/>
  <c r="AB426" i="4"/>
  <c r="AC426" i="4"/>
  <c r="AD426" i="4"/>
  <c r="L427" i="4"/>
  <c r="M427" i="4"/>
  <c r="N427" i="4"/>
  <c r="O427" i="4"/>
  <c r="P427" i="4"/>
  <c r="Q427" i="4"/>
  <c r="R427" i="4"/>
  <c r="S427" i="4"/>
  <c r="T427" i="4"/>
  <c r="V427" i="4"/>
  <c r="W427" i="4"/>
  <c r="X427" i="4"/>
  <c r="Y427" i="4"/>
  <c r="Z427" i="4"/>
  <c r="AA427" i="4"/>
  <c r="AB427" i="4"/>
  <c r="AC427" i="4"/>
  <c r="AD427" i="4"/>
  <c r="L428" i="4"/>
  <c r="M428" i="4"/>
  <c r="N428" i="4"/>
  <c r="O428" i="4"/>
  <c r="P428" i="4"/>
  <c r="Q428" i="4"/>
  <c r="R428" i="4"/>
  <c r="S428" i="4"/>
  <c r="T428" i="4"/>
  <c r="V428" i="4"/>
  <c r="W428" i="4"/>
  <c r="X428" i="4"/>
  <c r="Y428" i="4"/>
  <c r="Z428" i="4"/>
  <c r="AA428" i="4"/>
  <c r="AB428" i="4"/>
  <c r="AC428" i="4"/>
  <c r="AD428" i="4"/>
  <c r="L429" i="4"/>
  <c r="M429" i="4"/>
  <c r="N429" i="4"/>
  <c r="O429" i="4"/>
  <c r="P429" i="4"/>
  <c r="Q429" i="4"/>
  <c r="R429" i="4"/>
  <c r="S429" i="4"/>
  <c r="T429" i="4"/>
  <c r="V429" i="4"/>
  <c r="W429" i="4"/>
  <c r="X429" i="4"/>
  <c r="Y429" i="4"/>
  <c r="Z429" i="4"/>
  <c r="AA429" i="4"/>
  <c r="AB429" i="4"/>
  <c r="AC429" i="4"/>
  <c r="AD429" i="4"/>
  <c r="L430" i="4"/>
  <c r="M430" i="4"/>
  <c r="N430" i="4"/>
  <c r="O430" i="4"/>
  <c r="P430" i="4"/>
  <c r="Q430" i="4"/>
  <c r="R430" i="4"/>
  <c r="S430" i="4"/>
  <c r="T430" i="4"/>
  <c r="V430" i="4"/>
  <c r="W430" i="4"/>
  <c r="X430" i="4"/>
  <c r="Y430" i="4"/>
  <c r="Z430" i="4"/>
  <c r="AA430" i="4"/>
  <c r="AB430" i="4"/>
  <c r="AC430" i="4"/>
  <c r="AD430" i="4"/>
  <c r="L431" i="4"/>
  <c r="M431" i="4"/>
  <c r="N431" i="4"/>
  <c r="O431" i="4"/>
  <c r="P431" i="4"/>
  <c r="Q431" i="4"/>
  <c r="R431" i="4"/>
  <c r="S431" i="4"/>
  <c r="T431" i="4"/>
  <c r="V431" i="4"/>
  <c r="W431" i="4"/>
  <c r="X431" i="4"/>
  <c r="Y431" i="4"/>
  <c r="Z431" i="4"/>
  <c r="AA431" i="4"/>
  <c r="AB431" i="4"/>
  <c r="AC431" i="4"/>
  <c r="AD431" i="4"/>
  <c r="L432" i="4"/>
  <c r="M432" i="4"/>
  <c r="N432" i="4"/>
  <c r="O432" i="4"/>
  <c r="P432" i="4"/>
  <c r="Q432" i="4"/>
  <c r="R432" i="4"/>
  <c r="S432" i="4"/>
  <c r="T432" i="4"/>
  <c r="V432" i="4"/>
  <c r="W432" i="4"/>
  <c r="X432" i="4"/>
  <c r="Y432" i="4"/>
  <c r="Z432" i="4"/>
  <c r="AA432" i="4"/>
  <c r="AB432" i="4"/>
  <c r="AC432" i="4"/>
  <c r="AD432" i="4"/>
  <c r="L433" i="4"/>
  <c r="M433" i="4"/>
  <c r="N433" i="4"/>
  <c r="O433" i="4"/>
  <c r="P433" i="4"/>
  <c r="Q433" i="4"/>
  <c r="R433" i="4"/>
  <c r="S433" i="4"/>
  <c r="T433" i="4"/>
  <c r="V433" i="4"/>
  <c r="W433" i="4"/>
  <c r="X433" i="4"/>
  <c r="Y433" i="4"/>
  <c r="Z433" i="4"/>
  <c r="AA433" i="4"/>
  <c r="AB433" i="4"/>
  <c r="AC433" i="4"/>
  <c r="AD433" i="4"/>
  <c r="L434" i="4"/>
  <c r="M434" i="4"/>
  <c r="N434" i="4"/>
  <c r="O434" i="4"/>
  <c r="P434" i="4"/>
  <c r="Q434" i="4"/>
  <c r="R434" i="4"/>
  <c r="S434" i="4"/>
  <c r="T434" i="4"/>
  <c r="V434" i="4"/>
  <c r="W434" i="4"/>
  <c r="X434" i="4"/>
  <c r="Y434" i="4"/>
  <c r="Z434" i="4"/>
  <c r="AA434" i="4"/>
  <c r="AB434" i="4"/>
  <c r="AC434" i="4"/>
  <c r="AD434" i="4"/>
  <c r="L435" i="4"/>
  <c r="M435" i="4"/>
  <c r="N435" i="4"/>
  <c r="O435" i="4"/>
  <c r="P435" i="4"/>
  <c r="Q435" i="4"/>
  <c r="R435" i="4"/>
  <c r="S435" i="4"/>
  <c r="T435" i="4"/>
  <c r="V435" i="4"/>
  <c r="W435" i="4"/>
  <c r="X435" i="4"/>
  <c r="Y435" i="4"/>
  <c r="Z435" i="4"/>
  <c r="AA435" i="4"/>
  <c r="AB435" i="4"/>
  <c r="AC435" i="4"/>
  <c r="AD435" i="4"/>
  <c r="L436" i="4"/>
  <c r="M436" i="4"/>
  <c r="N436" i="4"/>
  <c r="O436" i="4"/>
  <c r="P436" i="4"/>
  <c r="Q436" i="4"/>
  <c r="R436" i="4"/>
  <c r="S436" i="4"/>
  <c r="T436" i="4"/>
  <c r="V436" i="4"/>
  <c r="W436" i="4"/>
  <c r="X436" i="4"/>
  <c r="Y436" i="4"/>
  <c r="Z436" i="4"/>
  <c r="AA436" i="4"/>
  <c r="AB436" i="4"/>
  <c r="AC436" i="4"/>
  <c r="AD436" i="4"/>
  <c r="L437" i="4"/>
  <c r="M437" i="4"/>
  <c r="N437" i="4"/>
  <c r="O437" i="4"/>
  <c r="P437" i="4"/>
  <c r="Q437" i="4"/>
  <c r="R437" i="4"/>
  <c r="S437" i="4"/>
  <c r="T437" i="4"/>
  <c r="V437" i="4"/>
  <c r="W437" i="4"/>
  <c r="X437" i="4"/>
  <c r="Y437" i="4"/>
  <c r="Z437" i="4"/>
  <c r="AA437" i="4"/>
  <c r="AB437" i="4"/>
  <c r="AC437" i="4"/>
  <c r="AD437" i="4"/>
  <c r="L438" i="4"/>
  <c r="M438" i="4"/>
  <c r="N438" i="4"/>
  <c r="O438" i="4"/>
  <c r="P438" i="4"/>
  <c r="Q438" i="4"/>
  <c r="R438" i="4"/>
  <c r="S438" i="4"/>
  <c r="T438" i="4"/>
  <c r="V438" i="4"/>
  <c r="W438" i="4"/>
  <c r="X438" i="4"/>
  <c r="Y438" i="4"/>
  <c r="Z438" i="4"/>
  <c r="AA438" i="4"/>
  <c r="AB438" i="4"/>
  <c r="AC438" i="4"/>
  <c r="AD438" i="4"/>
  <c r="L439" i="4"/>
  <c r="M439" i="4"/>
  <c r="N439" i="4"/>
  <c r="O439" i="4"/>
  <c r="P439" i="4"/>
  <c r="Q439" i="4"/>
  <c r="R439" i="4"/>
  <c r="S439" i="4"/>
  <c r="T439" i="4"/>
  <c r="V439" i="4"/>
  <c r="W439" i="4"/>
  <c r="X439" i="4"/>
  <c r="Y439" i="4"/>
  <c r="Z439" i="4"/>
  <c r="AA439" i="4"/>
  <c r="AB439" i="4"/>
  <c r="AC439" i="4"/>
  <c r="AD439" i="4"/>
  <c r="L440" i="4"/>
  <c r="M440" i="4"/>
  <c r="N440" i="4"/>
  <c r="O440" i="4"/>
  <c r="P440" i="4"/>
  <c r="Q440" i="4"/>
  <c r="R440" i="4"/>
  <c r="S440" i="4"/>
  <c r="T440" i="4"/>
  <c r="V440" i="4"/>
  <c r="W440" i="4"/>
  <c r="X440" i="4"/>
  <c r="Y440" i="4"/>
  <c r="Z440" i="4"/>
  <c r="AA440" i="4"/>
  <c r="AB440" i="4"/>
  <c r="AC440" i="4"/>
  <c r="AD440" i="4"/>
  <c r="L441" i="4"/>
  <c r="M441" i="4"/>
  <c r="N441" i="4"/>
  <c r="O441" i="4"/>
  <c r="P441" i="4"/>
  <c r="Q441" i="4"/>
  <c r="R441" i="4"/>
  <c r="S441" i="4"/>
  <c r="T441" i="4"/>
  <c r="V441" i="4"/>
  <c r="W441" i="4"/>
  <c r="X441" i="4"/>
  <c r="Y441" i="4"/>
  <c r="Z441" i="4"/>
  <c r="AA441" i="4"/>
  <c r="AB441" i="4"/>
  <c r="AC441" i="4"/>
  <c r="AD441" i="4"/>
  <c r="L442" i="4"/>
  <c r="M442" i="4"/>
  <c r="N442" i="4"/>
  <c r="O442" i="4"/>
  <c r="P442" i="4"/>
  <c r="Q442" i="4"/>
  <c r="R442" i="4"/>
  <c r="S442" i="4"/>
  <c r="T442" i="4"/>
  <c r="V442" i="4"/>
  <c r="W442" i="4"/>
  <c r="X442" i="4"/>
  <c r="Y442" i="4"/>
  <c r="Z442" i="4"/>
  <c r="AA442" i="4"/>
  <c r="AB442" i="4"/>
  <c r="AC442" i="4"/>
  <c r="AD442" i="4"/>
  <c r="L443" i="4"/>
  <c r="M443" i="4"/>
  <c r="N443" i="4"/>
  <c r="O443" i="4"/>
  <c r="P443" i="4"/>
  <c r="Q443" i="4"/>
  <c r="R443" i="4"/>
  <c r="S443" i="4"/>
  <c r="T443" i="4"/>
  <c r="V443" i="4"/>
  <c r="W443" i="4"/>
  <c r="X443" i="4"/>
  <c r="Y443" i="4"/>
  <c r="Z443" i="4"/>
  <c r="AA443" i="4"/>
  <c r="AB443" i="4"/>
  <c r="AC443" i="4"/>
  <c r="AD443" i="4"/>
  <c r="L444" i="4"/>
  <c r="M444" i="4"/>
  <c r="N444" i="4"/>
  <c r="O444" i="4"/>
  <c r="P444" i="4"/>
  <c r="Q444" i="4"/>
  <c r="R444" i="4"/>
  <c r="S444" i="4"/>
  <c r="T444" i="4"/>
  <c r="V444" i="4"/>
  <c r="W444" i="4"/>
  <c r="X444" i="4"/>
  <c r="Y444" i="4"/>
  <c r="Z444" i="4"/>
  <c r="AA444" i="4"/>
  <c r="AB444" i="4"/>
  <c r="AC444" i="4"/>
  <c r="AD444" i="4"/>
  <c r="L445" i="4"/>
  <c r="M445" i="4"/>
  <c r="N445" i="4"/>
  <c r="O445" i="4"/>
  <c r="P445" i="4"/>
  <c r="Q445" i="4"/>
  <c r="R445" i="4"/>
  <c r="S445" i="4"/>
  <c r="T445" i="4"/>
  <c r="V445" i="4"/>
  <c r="W445" i="4"/>
  <c r="X445" i="4"/>
  <c r="Y445" i="4"/>
  <c r="Z445" i="4"/>
  <c r="AA445" i="4"/>
  <c r="AB445" i="4"/>
  <c r="AC445" i="4"/>
  <c r="AD445" i="4"/>
  <c r="L446" i="4"/>
  <c r="M446" i="4"/>
  <c r="N446" i="4"/>
  <c r="O446" i="4"/>
  <c r="P446" i="4"/>
  <c r="Q446" i="4"/>
  <c r="R446" i="4"/>
  <c r="S446" i="4"/>
  <c r="T446" i="4"/>
  <c r="V446" i="4"/>
  <c r="W446" i="4"/>
  <c r="X446" i="4"/>
  <c r="Y446" i="4"/>
  <c r="Z446" i="4"/>
  <c r="AA446" i="4"/>
  <c r="AB446" i="4"/>
  <c r="AC446" i="4"/>
  <c r="AD446" i="4"/>
  <c r="L447" i="4"/>
  <c r="M447" i="4"/>
  <c r="N447" i="4"/>
  <c r="O447" i="4"/>
  <c r="P447" i="4"/>
  <c r="Q447" i="4"/>
  <c r="R447" i="4"/>
  <c r="S447" i="4"/>
  <c r="T447" i="4"/>
  <c r="V447" i="4"/>
  <c r="W447" i="4"/>
  <c r="X447" i="4"/>
  <c r="Y447" i="4"/>
  <c r="Z447" i="4"/>
  <c r="AA447" i="4"/>
  <c r="AB447" i="4"/>
  <c r="AC447" i="4"/>
  <c r="AD447" i="4"/>
  <c r="L448" i="4"/>
  <c r="M448" i="4"/>
  <c r="N448" i="4"/>
  <c r="O448" i="4"/>
  <c r="P448" i="4"/>
  <c r="Q448" i="4"/>
  <c r="R448" i="4"/>
  <c r="S448" i="4"/>
  <c r="T448" i="4"/>
  <c r="V448" i="4"/>
  <c r="W448" i="4"/>
  <c r="X448" i="4"/>
  <c r="Y448" i="4"/>
  <c r="Z448" i="4"/>
  <c r="AA448" i="4"/>
  <c r="AB448" i="4"/>
  <c r="AC448" i="4"/>
  <c r="AD448" i="4"/>
  <c r="L449" i="4"/>
  <c r="M449" i="4"/>
  <c r="N449" i="4"/>
  <c r="O449" i="4"/>
  <c r="P449" i="4"/>
  <c r="Q449" i="4"/>
  <c r="R449" i="4"/>
  <c r="S449" i="4"/>
  <c r="T449" i="4"/>
  <c r="V449" i="4"/>
  <c r="W449" i="4"/>
  <c r="X449" i="4"/>
  <c r="Y449" i="4"/>
  <c r="Z449" i="4"/>
  <c r="AA449" i="4"/>
  <c r="AB449" i="4"/>
  <c r="AC449" i="4"/>
  <c r="AD449" i="4"/>
  <c r="L450" i="4"/>
  <c r="M450" i="4"/>
  <c r="N450" i="4"/>
  <c r="O450" i="4"/>
  <c r="P450" i="4"/>
  <c r="Q450" i="4"/>
  <c r="R450" i="4"/>
  <c r="S450" i="4"/>
  <c r="T450" i="4"/>
  <c r="V450" i="4"/>
  <c r="W450" i="4"/>
  <c r="X450" i="4"/>
  <c r="Y450" i="4"/>
  <c r="Z450" i="4"/>
  <c r="AA450" i="4"/>
  <c r="AB450" i="4"/>
  <c r="AC450" i="4"/>
  <c r="AD450" i="4"/>
  <c r="L451" i="4"/>
  <c r="M451" i="4"/>
  <c r="N451" i="4"/>
  <c r="O451" i="4"/>
  <c r="P451" i="4"/>
  <c r="Q451" i="4"/>
  <c r="R451" i="4"/>
  <c r="S451" i="4"/>
  <c r="T451" i="4"/>
  <c r="V451" i="4"/>
  <c r="W451" i="4"/>
  <c r="X451" i="4"/>
  <c r="Y451" i="4"/>
  <c r="Z451" i="4"/>
  <c r="AA451" i="4"/>
  <c r="AB451" i="4"/>
  <c r="AC451" i="4"/>
  <c r="AD451" i="4"/>
  <c r="L452" i="4"/>
  <c r="M452" i="4"/>
  <c r="N452" i="4"/>
  <c r="O452" i="4"/>
  <c r="P452" i="4"/>
  <c r="Q452" i="4"/>
  <c r="R452" i="4"/>
  <c r="S452" i="4"/>
  <c r="T452" i="4"/>
  <c r="V452" i="4"/>
  <c r="W452" i="4"/>
  <c r="X452" i="4"/>
  <c r="Y452" i="4"/>
  <c r="Z452" i="4"/>
  <c r="AA452" i="4"/>
  <c r="AB452" i="4"/>
  <c r="AC452" i="4"/>
  <c r="AD452" i="4"/>
  <c r="L453" i="4"/>
  <c r="M453" i="4"/>
  <c r="N453" i="4"/>
  <c r="O453" i="4"/>
  <c r="P453" i="4"/>
  <c r="Q453" i="4"/>
  <c r="R453" i="4"/>
  <c r="S453" i="4"/>
  <c r="T453" i="4"/>
  <c r="V453" i="4"/>
  <c r="W453" i="4"/>
  <c r="X453" i="4"/>
  <c r="Y453" i="4"/>
  <c r="Z453" i="4"/>
  <c r="AA453" i="4"/>
  <c r="AB453" i="4"/>
  <c r="AC453" i="4"/>
  <c r="AD453" i="4"/>
  <c r="L454" i="4"/>
  <c r="M454" i="4"/>
  <c r="N454" i="4"/>
  <c r="O454" i="4"/>
  <c r="P454" i="4"/>
  <c r="Q454" i="4"/>
  <c r="R454" i="4"/>
  <c r="S454" i="4"/>
  <c r="T454" i="4"/>
  <c r="V454" i="4"/>
  <c r="W454" i="4"/>
  <c r="X454" i="4"/>
  <c r="Y454" i="4"/>
  <c r="Z454" i="4"/>
  <c r="AA454" i="4"/>
  <c r="AB454" i="4"/>
  <c r="AC454" i="4"/>
  <c r="AD454" i="4"/>
  <c r="L455" i="4"/>
  <c r="M455" i="4"/>
  <c r="N455" i="4"/>
  <c r="O455" i="4"/>
  <c r="P455" i="4"/>
  <c r="Q455" i="4"/>
  <c r="R455" i="4"/>
  <c r="S455" i="4"/>
  <c r="T455" i="4"/>
  <c r="V455" i="4"/>
  <c r="W455" i="4"/>
  <c r="X455" i="4"/>
  <c r="Y455" i="4"/>
  <c r="Z455" i="4"/>
  <c r="AA455" i="4"/>
  <c r="AB455" i="4"/>
  <c r="AC455" i="4"/>
  <c r="AD455" i="4"/>
  <c r="L456" i="4"/>
  <c r="M456" i="4"/>
  <c r="N456" i="4"/>
  <c r="O456" i="4"/>
  <c r="P456" i="4"/>
  <c r="Q456" i="4"/>
  <c r="R456" i="4"/>
  <c r="S456" i="4"/>
  <c r="T456" i="4"/>
  <c r="V456" i="4"/>
  <c r="W456" i="4"/>
  <c r="X456" i="4"/>
  <c r="Y456" i="4"/>
  <c r="Z456" i="4"/>
  <c r="AA456" i="4"/>
  <c r="AB456" i="4"/>
  <c r="AC456" i="4"/>
  <c r="AD456" i="4"/>
  <c r="L457" i="4"/>
  <c r="M457" i="4"/>
  <c r="N457" i="4"/>
  <c r="O457" i="4"/>
  <c r="P457" i="4"/>
  <c r="Q457" i="4"/>
  <c r="R457" i="4"/>
  <c r="S457" i="4"/>
  <c r="T457" i="4"/>
  <c r="V457" i="4"/>
  <c r="W457" i="4"/>
  <c r="X457" i="4"/>
  <c r="Y457" i="4"/>
  <c r="Z457" i="4"/>
  <c r="AA457" i="4"/>
  <c r="AB457" i="4"/>
  <c r="AC457" i="4"/>
  <c r="AD457" i="4"/>
  <c r="L458" i="4"/>
  <c r="M458" i="4"/>
  <c r="N458" i="4"/>
  <c r="O458" i="4"/>
  <c r="P458" i="4"/>
  <c r="Q458" i="4"/>
  <c r="R458" i="4"/>
  <c r="S458" i="4"/>
  <c r="T458" i="4"/>
  <c r="V458" i="4"/>
  <c r="W458" i="4"/>
  <c r="X458" i="4"/>
  <c r="Y458" i="4"/>
  <c r="Z458" i="4"/>
  <c r="AA458" i="4"/>
  <c r="AB458" i="4"/>
  <c r="AC458" i="4"/>
  <c r="AD458" i="4"/>
  <c r="L459" i="4"/>
  <c r="M459" i="4"/>
  <c r="N459" i="4"/>
  <c r="O459" i="4"/>
  <c r="P459" i="4"/>
  <c r="Q459" i="4"/>
  <c r="R459" i="4"/>
  <c r="S459" i="4"/>
  <c r="T459" i="4"/>
  <c r="V459" i="4"/>
  <c r="W459" i="4"/>
  <c r="X459" i="4"/>
  <c r="Y459" i="4"/>
  <c r="Z459" i="4"/>
  <c r="AA459" i="4"/>
  <c r="AB459" i="4"/>
  <c r="AC459" i="4"/>
  <c r="AD459" i="4"/>
  <c r="L460" i="4"/>
  <c r="M460" i="4"/>
  <c r="N460" i="4"/>
  <c r="O460" i="4"/>
  <c r="P460" i="4"/>
  <c r="Q460" i="4"/>
  <c r="R460" i="4"/>
  <c r="S460" i="4"/>
  <c r="T460" i="4"/>
  <c r="V460" i="4"/>
  <c r="W460" i="4"/>
  <c r="X460" i="4"/>
  <c r="Y460" i="4"/>
  <c r="Z460" i="4"/>
  <c r="AA460" i="4"/>
  <c r="AB460" i="4"/>
  <c r="AC460" i="4"/>
  <c r="AD460" i="4"/>
  <c r="L461" i="4"/>
  <c r="M461" i="4"/>
  <c r="N461" i="4"/>
  <c r="O461" i="4"/>
  <c r="P461" i="4"/>
  <c r="Q461" i="4"/>
  <c r="R461" i="4"/>
  <c r="S461" i="4"/>
  <c r="T461" i="4"/>
  <c r="V461" i="4"/>
  <c r="W461" i="4"/>
  <c r="X461" i="4"/>
  <c r="Y461" i="4"/>
  <c r="Z461" i="4"/>
  <c r="AA461" i="4"/>
  <c r="AB461" i="4"/>
  <c r="AC461" i="4"/>
  <c r="AD461" i="4"/>
  <c r="L462" i="4"/>
  <c r="M462" i="4"/>
  <c r="N462" i="4"/>
  <c r="O462" i="4"/>
  <c r="P462" i="4"/>
  <c r="Q462" i="4"/>
  <c r="R462" i="4"/>
  <c r="S462" i="4"/>
  <c r="T462" i="4"/>
  <c r="V462" i="4"/>
  <c r="W462" i="4"/>
  <c r="X462" i="4"/>
  <c r="Y462" i="4"/>
  <c r="Z462" i="4"/>
  <c r="AA462" i="4"/>
  <c r="AB462" i="4"/>
  <c r="AC462" i="4"/>
  <c r="AD462" i="4"/>
  <c r="J463" i="4"/>
  <c r="J464" i="4"/>
  <c r="J465" i="4"/>
  <c r="F467" i="4"/>
  <c r="G467" i="4"/>
  <c r="H467" i="4"/>
  <c r="F468" i="4"/>
  <c r="G468" i="4"/>
  <c r="H468" i="4"/>
  <c r="F469" i="4"/>
  <c r="G469" i="4"/>
  <c r="H469" i="4"/>
  <c r="B4" i="7"/>
  <c r="C4" i="7"/>
  <c r="D4" i="7"/>
  <c r="E4" i="7"/>
  <c r="F4" i="7"/>
  <c r="H4" i="7"/>
  <c r="I4" i="7"/>
  <c r="J4" i="7"/>
  <c r="K4" i="7"/>
  <c r="L4" i="7"/>
  <c r="B5" i="7"/>
  <c r="C5" i="7"/>
  <c r="D5" i="7"/>
  <c r="E5" i="7"/>
  <c r="F5" i="7"/>
  <c r="H5" i="7"/>
  <c r="I5" i="7"/>
  <c r="J5" i="7"/>
  <c r="K5" i="7"/>
  <c r="L5" i="7"/>
  <c r="B6" i="7"/>
  <c r="C6" i="7"/>
  <c r="D6" i="7"/>
  <c r="E6" i="7"/>
  <c r="F6" i="7"/>
  <c r="H6" i="7"/>
  <c r="I6" i="7"/>
  <c r="J6" i="7"/>
  <c r="K6" i="7"/>
  <c r="L6" i="7"/>
  <c r="B7" i="7"/>
  <c r="C7" i="7"/>
  <c r="D7" i="7"/>
  <c r="E7" i="7"/>
  <c r="F7" i="7"/>
  <c r="H7" i="7"/>
  <c r="I7" i="7"/>
  <c r="J7" i="7"/>
  <c r="K7" i="7"/>
  <c r="L7" i="7"/>
  <c r="B8" i="7"/>
  <c r="C8" i="7"/>
  <c r="D8" i="7"/>
  <c r="E8" i="7"/>
  <c r="F8" i="7"/>
  <c r="H8" i="7"/>
  <c r="I8" i="7"/>
  <c r="J8" i="7"/>
  <c r="K8" i="7"/>
  <c r="L8" i="7"/>
  <c r="B9" i="7"/>
  <c r="C9" i="7"/>
  <c r="D9" i="7"/>
  <c r="E9" i="7"/>
  <c r="F9" i="7"/>
  <c r="H9" i="7"/>
  <c r="I9" i="7"/>
  <c r="J9" i="7"/>
  <c r="K9" i="7"/>
  <c r="L9" i="7"/>
  <c r="B10" i="7"/>
  <c r="C10" i="7"/>
  <c r="D10" i="7"/>
  <c r="E10" i="7"/>
  <c r="F10" i="7"/>
  <c r="H10" i="7"/>
  <c r="I10" i="7"/>
  <c r="J10" i="7"/>
  <c r="K10" i="7"/>
  <c r="L10" i="7"/>
  <c r="B11" i="7"/>
  <c r="C11" i="7"/>
  <c r="D11" i="7"/>
  <c r="E11" i="7"/>
  <c r="F11" i="7"/>
  <c r="H11" i="7"/>
  <c r="I11" i="7"/>
  <c r="J11" i="7"/>
  <c r="K11" i="7"/>
  <c r="L11" i="7"/>
  <c r="B12" i="7"/>
  <c r="C12" i="7"/>
  <c r="D12" i="7"/>
  <c r="E12" i="7"/>
  <c r="F12" i="7"/>
  <c r="H12" i="7"/>
  <c r="I12" i="7"/>
  <c r="J12" i="7"/>
  <c r="K12" i="7"/>
  <c r="L12" i="7"/>
  <c r="B13" i="7"/>
  <c r="C13" i="7"/>
  <c r="D13" i="7"/>
  <c r="E13" i="7"/>
  <c r="F13" i="7"/>
  <c r="H13" i="7"/>
  <c r="I13" i="7"/>
  <c r="J13" i="7"/>
  <c r="K13" i="7"/>
  <c r="L13" i="7"/>
  <c r="B14" i="7"/>
  <c r="C14" i="7"/>
  <c r="D14" i="7"/>
  <c r="E14" i="7"/>
  <c r="F14" i="7"/>
  <c r="H14" i="7"/>
  <c r="I14" i="7"/>
  <c r="J14" i="7"/>
  <c r="K14" i="7"/>
  <c r="L14" i="7"/>
  <c r="B15" i="7"/>
  <c r="C15" i="7"/>
  <c r="D15" i="7"/>
  <c r="E15" i="7"/>
  <c r="F15" i="7"/>
  <c r="H15" i="7"/>
  <c r="I15" i="7"/>
  <c r="J15" i="7"/>
  <c r="K15" i="7"/>
  <c r="L15" i="7"/>
  <c r="B16" i="7"/>
  <c r="C16" i="7"/>
  <c r="D16" i="7"/>
  <c r="E16" i="7"/>
  <c r="F16" i="7"/>
  <c r="H16" i="7"/>
  <c r="I16" i="7"/>
  <c r="J16" i="7"/>
  <c r="K16" i="7"/>
  <c r="L16" i="7"/>
  <c r="B17" i="7"/>
  <c r="C17" i="7"/>
  <c r="D17" i="7"/>
  <c r="E17" i="7"/>
  <c r="F17" i="7"/>
  <c r="H17" i="7"/>
  <c r="I17" i="7"/>
  <c r="J17" i="7"/>
  <c r="K17" i="7"/>
  <c r="L17" i="7"/>
  <c r="B18" i="7"/>
  <c r="C18" i="7"/>
  <c r="D18" i="7"/>
  <c r="E18" i="7"/>
  <c r="F18" i="7"/>
  <c r="H18" i="7"/>
  <c r="I18" i="7"/>
  <c r="J18" i="7"/>
  <c r="K18" i="7"/>
  <c r="L18" i="7"/>
  <c r="B19" i="7"/>
  <c r="C19" i="7"/>
  <c r="D19" i="7"/>
  <c r="E19" i="7"/>
  <c r="F19" i="7"/>
  <c r="H19" i="7"/>
  <c r="I19" i="7"/>
  <c r="J19" i="7"/>
  <c r="K19" i="7"/>
  <c r="L19" i="7"/>
  <c r="B20" i="7"/>
  <c r="C20" i="7"/>
  <c r="D20" i="7"/>
  <c r="E20" i="7"/>
  <c r="F20" i="7"/>
  <c r="H20" i="7"/>
  <c r="I20" i="7"/>
  <c r="J20" i="7"/>
  <c r="K20" i="7"/>
  <c r="L20" i="7"/>
  <c r="B21" i="7"/>
  <c r="C21" i="7"/>
  <c r="D21" i="7"/>
  <c r="E21" i="7"/>
  <c r="F21" i="7"/>
  <c r="H21" i="7"/>
  <c r="I21" i="7"/>
  <c r="J21" i="7"/>
  <c r="K21" i="7"/>
  <c r="L21" i="7"/>
  <c r="B22" i="7"/>
  <c r="C22" i="7"/>
  <c r="D22" i="7"/>
  <c r="E22" i="7"/>
  <c r="F22" i="7"/>
  <c r="H22" i="7"/>
  <c r="I22" i="7"/>
  <c r="J22" i="7"/>
  <c r="K22" i="7"/>
  <c r="L22" i="7"/>
  <c r="B23" i="7"/>
  <c r="C23" i="7"/>
  <c r="D23" i="7"/>
  <c r="E23" i="7"/>
  <c r="F23" i="7"/>
  <c r="H23" i="7"/>
  <c r="I23" i="7"/>
  <c r="J23" i="7"/>
  <c r="K23" i="7"/>
  <c r="L23" i="7"/>
  <c r="B24" i="7"/>
  <c r="C24" i="7"/>
  <c r="D24" i="7"/>
  <c r="E24" i="7"/>
  <c r="F24" i="7"/>
  <c r="H24" i="7"/>
  <c r="I24" i="7"/>
  <c r="J24" i="7"/>
  <c r="K24" i="7"/>
  <c r="L24" i="7"/>
  <c r="B25" i="7"/>
  <c r="C25" i="7"/>
  <c r="D25" i="7"/>
  <c r="E25" i="7"/>
  <c r="F25" i="7"/>
  <c r="H25" i="7"/>
  <c r="I25" i="7"/>
  <c r="J25" i="7"/>
  <c r="K25" i="7"/>
  <c r="L25" i="7"/>
  <c r="B26" i="7"/>
  <c r="C26" i="7"/>
  <c r="D26" i="7"/>
  <c r="E26" i="7"/>
  <c r="F26" i="7"/>
  <c r="H26" i="7"/>
  <c r="I26" i="7"/>
  <c r="J26" i="7"/>
  <c r="K26" i="7"/>
  <c r="L26" i="7"/>
  <c r="B27" i="7"/>
  <c r="C27" i="7"/>
  <c r="D27" i="7"/>
  <c r="E27" i="7"/>
  <c r="F27" i="7"/>
  <c r="H27" i="7"/>
  <c r="I27" i="7"/>
  <c r="J27" i="7"/>
  <c r="K27" i="7"/>
  <c r="L27" i="7"/>
  <c r="B28" i="7"/>
  <c r="C28" i="7"/>
  <c r="D28" i="7"/>
  <c r="E28" i="7"/>
  <c r="F28" i="7"/>
  <c r="H28" i="7"/>
  <c r="I28" i="7"/>
  <c r="J28" i="7"/>
  <c r="K28" i="7"/>
  <c r="L28" i="7"/>
  <c r="B29" i="7"/>
  <c r="C29" i="7"/>
  <c r="D29" i="7"/>
  <c r="E29" i="7"/>
  <c r="F29" i="7"/>
  <c r="H29" i="7"/>
  <c r="I29" i="7"/>
  <c r="J29" i="7"/>
  <c r="K29" i="7"/>
  <c r="L29" i="7"/>
  <c r="B30" i="7"/>
  <c r="C30" i="7"/>
  <c r="D30" i="7"/>
  <c r="E30" i="7"/>
  <c r="F30" i="7"/>
  <c r="H30" i="7"/>
  <c r="I30" i="7"/>
  <c r="J30" i="7"/>
  <c r="K30" i="7"/>
  <c r="L30" i="7"/>
  <c r="B31" i="7"/>
  <c r="C31" i="7"/>
  <c r="D31" i="7"/>
  <c r="E31" i="7"/>
  <c r="F31" i="7"/>
  <c r="H31" i="7"/>
  <c r="I31" i="7"/>
  <c r="J31" i="7"/>
  <c r="K31" i="7"/>
  <c r="L31" i="7"/>
  <c r="B32" i="7"/>
  <c r="C32" i="7"/>
  <c r="D32" i="7"/>
  <c r="E32" i="7"/>
  <c r="F32" i="7"/>
  <c r="H32" i="7"/>
  <c r="I32" i="7"/>
  <c r="J32" i="7"/>
  <c r="K32" i="7"/>
  <c r="L32" i="7"/>
  <c r="B33" i="7"/>
  <c r="C33" i="7"/>
  <c r="D33" i="7"/>
  <c r="E33" i="7"/>
  <c r="F33" i="7"/>
  <c r="H33" i="7"/>
  <c r="I33" i="7"/>
  <c r="J33" i="7"/>
  <c r="K33" i="7"/>
  <c r="L33" i="7"/>
  <c r="B34" i="7"/>
  <c r="C34" i="7"/>
  <c r="D34" i="7"/>
  <c r="E34" i="7"/>
  <c r="F34" i="7"/>
  <c r="H34" i="7"/>
  <c r="I34" i="7"/>
  <c r="J34" i="7"/>
  <c r="K34" i="7"/>
  <c r="L34" i="7"/>
  <c r="B35" i="7"/>
  <c r="C35" i="7"/>
  <c r="D35" i="7"/>
  <c r="E35" i="7"/>
  <c r="F35" i="7"/>
  <c r="H35" i="7"/>
  <c r="I35" i="7"/>
  <c r="J35" i="7"/>
  <c r="K35" i="7"/>
  <c r="L35" i="7"/>
  <c r="B36" i="7"/>
  <c r="C36" i="7"/>
  <c r="D36" i="7"/>
  <c r="E36" i="7"/>
  <c r="F36" i="7"/>
  <c r="H36" i="7"/>
  <c r="I36" i="7"/>
  <c r="J36" i="7"/>
  <c r="K36" i="7"/>
  <c r="L36" i="7"/>
  <c r="B37" i="7"/>
  <c r="C37" i="7"/>
  <c r="D37" i="7"/>
  <c r="E37" i="7"/>
  <c r="F37" i="7"/>
  <c r="H37" i="7"/>
  <c r="I37" i="7"/>
  <c r="J37" i="7"/>
  <c r="K37" i="7"/>
  <c r="L37" i="7"/>
  <c r="B38" i="7"/>
  <c r="C38" i="7"/>
  <c r="D38" i="7"/>
  <c r="E38" i="7"/>
  <c r="F38" i="7"/>
  <c r="H38" i="7"/>
  <c r="I38" i="7"/>
  <c r="J38" i="7"/>
  <c r="K38" i="7"/>
  <c r="L38" i="7"/>
  <c r="B39" i="7"/>
  <c r="C39" i="7"/>
  <c r="D39" i="7"/>
  <c r="E39" i="7"/>
  <c r="F39" i="7"/>
  <c r="H39" i="7"/>
  <c r="I39" i="7"/>
  <c r="J39" i="7"/>
  <c r="K39" i="7"/>
  <c r="L39" i="7"/>
  <c r="B40" i="7"/>
  <c r="C40" i="7"/>
  <c r="D40" i="7"/>
  <c r="E40" i="7"/>
  <c r="F40" i="7"/>
  <c r="H40" i="7"/>
  <c r="I40" i="7"/>
  <c r="J40" i="7"/>
  <c r="K40" i="7"/>
  <c r="L40" i="7"/>
  <c r="B41" i="7"/>
  <c r="C41" i="7"/>
  <c r="D41" i="7"/>
  <c r="E41" i="7"/>
  <c r="F41" i="7"/>
  <c r="H41" i="7"/>
  <c r="I41" i="7"/>
  <c r="J41" i="7"/>
  <c r="K41" i="7"/>
  <c r="L41" i="7"/>
  <c r="B42" i="7"/>
  <c r="C42" i="7"/>
  <c r="D42" i="7"/>
  <c r="E42" i="7"/>
  <c r="F42" i="7"/>
  <c r="H42" i="7"/>
  <c r="I42" i="7"/>
  <c r="J42" i="7"/>
  <c r="K42" i="7"/>
  <c r="L42" i="7"/>
  <c r="B43" i="7"/>
  <c r="C43" i="7"/>
  <c r="D43" i="7"/>
  <c r="E43" i="7"/>
  <c r="F43" i="7"/>
  <c r="H43" i="7"/>
  <c r="I43" i="7"/>
  <c r="J43" i="7"/>
  <c r="K43" i="7"/>
  <c r="L43" i="7"/>
  <c r="B44" i="7"/>
  <c r="C44" i="7"/>
  <c r="D44" i="7"/>
  <c r="E44" i="7"/>
  <c r="F44" i="7"/>
  <c r="H44" i="7"/>
  <c r="I44" i="7"/>
  <c r="J44" i="7"/>
  <c r="K44" i="7"/>
  <c r="L44" i="7"/>
  <c r="B45" i="7"/>
  <c r="C45" i="7"/>
  <c r="D45" i="7"/>
  <c r="E45" i="7"/>
  <c r="F45" i="7"/>
  <c r="H45" i="7"/>
  <c r="I45" i="7"/>
  <c r="J45" i="7"/>
  <c r="K45" i="7"/>
  <c r="L45" i="7"/>
  <c r="B46" i="7"/>
  <c r="C46" i="7"/>
  <c r="D46" i="7"/>
  <c r="E46" i="7"/>
  <c r="F46" i="7"/>
  <c r="H46" i="7"/>
  <c r="I46" i="7"/>
  <c r="J46" i="7"/>
  <c r="K46" i="7"/>
  <c r="L46" i="7"/>
  <c r="B47" i="7"/>
  <c r="C47" i="7"/>
  <c r="D47" i="7"/>
  <c r="E47" i="7"/>
  <c r="F47" i="7"/>
  <c r="H47" i="7"/>
  <c r="I47" i="7"/>
  <c r="J47" i="7"/>
  <c r="K47" i="7"/>
  <c r="L47" i="7"/>
  <c r="B48" i="7"/>
  <c r="C48" i="7"/>
  <c r="D48" i="7"/>
  <c r="E48" i="7"/>
  <c r="F48" i="7"/>
  <c r="H48" i="7"/>
  <c r="I48" i="7"/>
  <c r="J48" i="7"/>
  <c r="K48" i="7"/>
  <c r="L48" i="7"/>
  <c r="B49" i="7"/>
  <c r="C49" i="7"/>
  <c r="D49" i="7"/>
  <c r="E49" i="7"/>
  <c r="F49" i="7"/>
  <c r="H49" i="7"/>
  <c r="I49" i="7"/>
  <c r="J49" i="7"/>
  <c r="K49" i="7"/>
  <c r="L49" i="7"/>
  <c r="B50" i="7"/>
  <c r="C50" i="7"/>
  <c r="D50" i="7"/>
  <c r="E50" i="7"/>
  <c r="F50" i="7"/>
  <c r="H50" i="7"/>
  <c r="I50" i="7"/>
  <c r="J50" i="7"/>
  <c r="K50" i="7"/>
  <c r="L50" i="7"/>
  <c r="B51" i="7"/>
  <c r="C51" i="7"/>
  <c r="D51" i="7"/>
  <c r="E51" i="7"/>
  <c r="F51" i="7"/>
  <c r="H51" i="7"/>
  <c r="I51" i="7"/>
  <c r="J51" i="7"/>
  <c r="K51" i="7"/>
  <c r="L51" i="7"/>
  <c r="B52" i="7"/>
  <c r="C52" i="7"/>
  <c r="D52" i="7"/>
  <c r="E52" i="7"/>
  <c r="F52" i="7"/>
  <c r="H52" i="7"/>
  <c r="I52" i="7"/>
  <c r="J52" i="7"/>
  <c r="K52" i="7"/>
  <c r="L52" i="7"/>
  <c r="B53" i="7"/>
  <c r="C53" i="7"/>
  <c r="D53" i="7"/>
  <c r="E53" i="7"/>
  <c r="F53" i="7"/>
  <c r="H53" i="7"/>
  <c r="I53" i="7"/>
  <c r="J53" i="7"/>
  <c r="K53" i="7"/>
  <c r="L53" i="7"/>
  <c r="B54" i="7"/>
  <c r="C54" i="7"/>
  <c r="D54" i="7"/>
  <c r="E54" i="7"/>
  <c r="F54" i="7"/>
  <c r="H54" i="7"/>
  <c r="I54" i="7"/>
  <c r="J54" i="7"/>
  <c r="K54" i="7"/>
  <c r="L54" i="7"/>
  <c r="B55" i="7"/>
  <c r="C55" i="7"/>
  <c r="D55" i="7"/>
  <c r="E55" i="7"/>
  <c r="F55" i="7"/>
  <c r="H55" i="7"/>
  <c r="I55" i="7"/>
  <c r="J55" i="7"/>
  <c r="K55" i="7"/>
  <c r="L55" i="7"/>
  <c r="B56" i="7"/>
  <c r="C56" i="7"/>
  <c r="D56" i="7"/>
  <c r="E56" i="7"/>
  <c r="F56" i="7"/>
  <c r="H56" i="7"/>
  <c r="I56" i="7"/>
  <c r="J56" i="7"/>
  <c r="K56" i="7"/>
  <c r="L56" i="7"/>
  <c r="B57" i="7"/>
  <c r="C57" i="7"/>
  <c r="D57" i="7"/>
  <c r="E57" i="7"/>
  <c r="F57" i="7"/>
  <c r="H57" i="7"/>
  <c r="I57" i="7"/>
  <c r="J57" i="7"/>
  <c r="K57" i="7"/>
  <c r="L57" i="7"/>
  <c r="B58" i="7"/>
  <c r="C58" i="7"/>
  <c r="D58" i="7"/>
  <c r="E58" i="7"/>
  <c r="F58" i="7"/>
  <c r="H58" i="7"/>
  <c r="I58" i="7"/>
  <c r="J58" i="7"/>
  <c r="K58" i="7"/>
  <c r="L58" i="7"/>
  <c r="B59" i="7"/>
  <c r="C59" i="7"/>
  <c r="D59" i="7"/>
  <c r="E59" i="7"/>
  <c r="F59" i="7"/>
  <c r="H59" i="7"/>
  <c r="I59" i="7"/>
  <c r="J59" i="7"/>
  <c r="K59" i="7"/>
  <c r="L59" i="7"/>
  <c r="B60" i="7"/>
  <c r="C60" i="7"/>
  <c r="D60" i="7"/>
  <c r="E60" i="7"/>
  <c r="F60" i="7"/>
  <c r="H60" i="7"/>
  <c r="I60" i="7"/>
  <c r="J60" i="7"/>
  <c r="K60" i="7"/>
  <c r="L60" i="7"/>
  <c r="B61" i="7"/>
  <c r="C61" i="7"/>
  <c r="D61" i="7"/>
  <c r="E61" i="7"/>
  <c r="F61" i="7"/>
  <c r="H61" i="7"/>
  <c r="I61" i="7"/>
  <c r="J61" i="7"/>
  <c r="K61" i="7"/>
  <c r="L61" i="7"/>
  <c r="B62" i="7"/>
  <c r="C62" i="7"/>
  <c r="D62" i="7"/>
  <c r="E62" i="7"/>
  <c r="F62" i="7"/>
  <c r="H62" i="7"/>
  <c r="I62" i="7"/>
  <c r="J62" i="7"/>
  <c r="K62" i="7"/>
  <c r="L62" i="7"/>
  <c r="B63" i="7"/>
  <c r="C63" i="7"/>
  <c r="D63" i="7"/>
  <c r="E63" i="7"/>
  <c r="F63" i="7"/>
  <c r="H63" i="7"/>
  <c r="I63" i="7"/>
  <c r="J63" i="7"/>
  <c r="K63" i="7"/>
  <c r="L63" i="7"/>
  <c r="B64" i="7"/>
  <c r="C64" i="7"/>
  <c r="D64" i="7"/>
  <c r="E64" i="7"/>
  <c r="F64" i="7"/>
  <c r="H64" i="7"/>
  <c r="I64" i="7"/>
  <c r="J64" i="7"/>
  <c r="K64" i="7"/>
  <c r="L64" i="7"/>
  <c r="B65" i="7"/>
  <c r="C65" i="7"/>
  <c r="D65" i="7"/>
  <c r="E65" i="7"/>
  <c r="F65" i="7"/>
  <c r="H65" i="7"/>
  <c r="I65" i="7"/>
  <c r="J65" i="7"/>
  <c r="K65" i="7"/>
  <c r="L65" i="7"/>
  <c r="B66" i="7"/>
  <c r="C66" i="7"/>
  <c r="D66" i="7"/>
  <c r="E66" i="7"/>
  <c r="F66" i="7"/>
  <c r="H66" i="7"/>
  <c r="I66" i="7"/>
  <c r="J66" i="7"/>
  <c r="K66" i="7"/>
  <c r="L66" i="7"/>
  <c r="B67" i="7"/>
  <c r="C67" i="7"/>
  <c r="D67" i="7"/>
  <c r="E67" i="7"/>
  <c r="F67" i="7"/>
  <c r="H67" i="7"/>
  <c r="I67" i="7"/>
  <c r="J67" i="7"/>
  <c r="K67" i="7"/>
  <c r="L67" i="7"/>
  <c r="B68" i="7"/>
  <c r="C68" i="7"/>
  <c r="D68" i="7"/>
  <c r="E68" i="7"/>
  <c r="F68" i="7"/>
  <c r="H68" i="7"/>
  <c r="I68" i="7"/>
  <c r="J68" i="7"/>
  <c r="K68" i="7"/>
  <c r="L68" i="7"/>
  <c r="B69" i="7"/>
  <c r="C69" i="7"/>
  <c r="D69" i="7"/>
  <c r="E69" i="7"/>
  <c r="F69" i="7"/>
  <c r="H69" i="7"/>
  <c r="I69" i="7"/>
  <c r="J69" i="7"/>
  <c r="K69" i="7"/>
  <c r="L69" i="7"/>
  <c r="B70" i="7"/>
  <c r="C70" i="7"/>
  <c r="D70" i="7"/>
  <c r="E70" i="7"/>
  <c r="F70" i="7"/>
  <c r="H70" i="7"/>
  <c r="I70" i="7"/>
  <c r="J70" i="7"/>
  <c r="K70" i="7"/>
  <c r="L70" i="7"/>
  <c r="B71" i="7"/>
  <c r="C71" i="7"/>
  <c r="D71" i="7"/>
  <c r="E71" i="7"/>
  <c r="F71" i="7"/>
  <c r="H71" i="7"/>
  <c r="I71" i="7"/>
  <c r="J71" i="7"/>
  <c r="K71" i="7"/>
  <c r="L71" i="7"/>
  <c r="B72" i="7"/>
  <c r="C72" i="7"/>
  <c r="D72" i="7"/>
  <c r="E72" i="7"/>
  <c r="F72" i="7"/>
  <c r="H72" i="7"/>
  <c r="I72" i="7"/>
  <c r="J72" i="7"/>
  <c r="K72" i="7"/>
  <c r="L72" i="7"/>
  <c r="B73" i="7"/>
  <c r="C73" i="7"/>
  <c r="D73" i="7"/>
  <c r="E73" i="7"/>
  <c r="F73" i="7"/>
  <c r="H73" i="7"/>
  <c r="I73" i="7"/>
  <c r="J73" i="7"/>
  <c r="K73" i="7"/>
  <c r="L73" i="7"/>
  <c r="B74" i="7"/>
  <c r="C74" i="7"/>
  <c r="D74" i="7"/>
  <c r="E74" i="7"/>
  <c r="F74" i="7"/>
  <c r="H74" i="7"/>
  <c r="I74" i="7"/>
  <c r="J74" i="7"/>
  <c r="K74" i="7"/>
  <c r="L74" i="7"/>
  <c r="B75" i="7"/>
  <c r="C75" i="7"/>
  <c r="D75" i="7"/>
  <c r="E75" i="7"/>
  <c r="F75" i="7"/>
  <c r="H75" i="7"/>
  <c r="I75" i="7"/>
  <c r="J75" i="7"/>
  <c r="K75" i="7"/>
  <c r="L75" i="7"/>
  <c r="B76" i="7"/>
  <c r="C76" i="7"/>
  <c r="D76" i="7"/>
  <c r="E76" i="7"/>
  <c r="F76" i="7"/>
  <c r="H76" i="7"/>
  <c r="I76" i="7"/>
  <c r="J76" i="7"/>
  <c r="K76" i="7"/>
  <c r="L76" i="7"/>
  <c r="B77" i="7"/>
  <c r="C77" i="7"/>
  <c r="D77" i="7"/>
  <c r="E77" i="7"/>
  <c r="F77" i="7"/>
  <c r="H77" i="7"/>
  <c r="I77" i="7"/>
  <c r="J77" i="7"/>
  <c r="K77" i="7"/>
  <c r="L77" i="7"/>
  <c r="B78" i="7"/>
  <c r="C78" i="7"/>
  <c r="D78" i="7"/>
  <c r="E78" i="7"/>
  <c r="F78" i="7"/>
  <c r="H78" i="7"/>
  <c r="I78" i="7"/>
  <c r="J78" i="7"/>
  <c r="K78" i="7"/>
  <c r="L78" i="7"/>
  <c r="B79" i="7"/>
  <c r="C79" i="7"/>
  <c r="D79" i="7"/>
  <c r="E79" i="7"/>
  <c r="F79" i="7"/>
  <c r="H79" i="7"/>
  <c r="I79" i="7"/>
  <c r="J79" i="7"/>
  <c r="K79" i="7"/>
  <c r="L79" i="7"/>
  <c r="B80" i="7"/>
  <c r="C80" i="7"/>
  <c r="D80" i="7"/>
  <c r="E80" i="7"/>
  <c r="F80" i="7"/>
  <c r="H80" i="7"/>
  <c r="I80" i="7"/>
  <c r="J80" i="7"/>
  <c r="K80" i="7"/>
  <c r="L80" i="7"/>
  <c r="B81" i="7"/>
  <c r="C81" i="7"/>
  <c r="D81" i="7"/>
  <c r="E81" i="7"/>
  <c r="F81" i="7"/>
  <c r="H81" i="7"/>
  <c r="I81" i="7"/>
  <c r="J81" i="7"/>
  <c r="K81" i="7"/>
  <c r="L81" i="7"/>
  <c r="B82" i="7"/>
  <c r="C82" i="7"/>
  <c r="D82" i="7"/>
  <c r="E82" i="7"/>
  <c r="F82" i="7"/>
  <c r="H82" i="7"/>
  <c r="I82" i="7"/>
  <c r="J82" i="7"/>
  <c r="K82" i="7"/>
  <c r="L82" i="7"/>
  <c r="B83" i="7"/>
  <c r="C83" i="7"/>
  <c r="D83" i="7"/>
  <c r="E83" i="7"/>
  <c r="F83" i="7"/>
  <c r="H83" i="7"/>
  <c r="I83" i="7"/>
  <c r="J83" i="7"/>
  <c r="K83" i="7"/>
  <c r="L83" i="7"/>
  <c r="B84" i="7"/>
  <c r="C84" i="7"/>
  <c r="D84" i="7"/>
  <c r="E84" i="7"/>
  <c r="F84" i="7"/>
  <c r="H84" i="7"/>
  <c r="I84" i="7"/>
  <c r="J84" i="7"/>
  <c r="K84" i="7"/>
  <c r="L84" i="7"/>
  <c r="B85" i="7"/>
  <c r="C85" i="7"/>
  <c r="D85" i="7"/>
  <c r="E85" i="7"/>
  <c r="F85" i="7"/>
  <c r="H85" i="7"/>
  <c r="I85" i="7"/>
  <c r="J85" i="7"/>
  <c r="K85" i="7"/>
  <c r="L85" i="7"/>
  <c r="B86" i="7"/>
  <c r="C86" i="7"/>
  <c r="D86" i="7"/>
  <c r="E86" i="7"/>
  <c r="F86" i="7"/>
  <c r="H86" i="7"/>
  <c r="I86" i="7"/>
  <c r="J86" i="7"/>
  <c r="K86" i="7"/>
  <c r="L86" i="7"/>
  <c r="B87" i="7"/>
  <c r="C87" i="7"/>
  <c r="D87" i="7"/>
  <c r="E87" i="7"/>
  <c r="F87" i="7"/>
  <c r="H87" i="7"/>
  <c r="I87" i="7"/>
  <c r="J87" i="7"/>
  <c r="K87" i="7"/>
  <c r="L87" i="7"/>
  <c r="B88" i="7"/>
  <c r="C88" i="7"/>
  <c r="D88" i="7"/>
  <c r="E88" i="7"/>
  <c r="F88" i="7"/>
  <c r="H88" i="7"/>
  <c r="I88" i="7"/>
  <c r="J88" i="7"/>
  <c r="K88" i="7"/>
  <c r="L88" i="7"/>
  <c r="B89" i="7"/>
  <c r="C89" i="7"/>
  <c r="D89" i="7"/>
  <c r="E89" i="7"/>
  <c r="F89" i="7"/>
  <c r="H89" i="7"/>
  <c r="I89" i="7"/>
  <c r="J89" i="7"/>
  <c r="K89" i="7"/>
  <c r="L89" i="7"/>
  <c r="B90" i="7"/>
  <c r="C90" i="7"/>
  <c r="D90" i="7"/>
  <c r="E90" i="7"/>
  <c r="F90" i="7"/>
  <c r="H90" i="7"/>
  <c r="I90" i="7"/>
  <c r="J90" i="7"/>
  <c r="K90" i="7"/>
  <c r="L90" i="7"/>
  <c r="B91" i="7"/>
  <c r="C91" i="7"/>
  <c r="D91" i="7"/>
  <c r="E91" i="7"/>
  <c r="F91" i="7"/>
  <c r="H91" i="7"/>
  <c r="I91" i="7"/>
  <c r="J91" i="7"/>
  <c r="K91" i="7"/>
  <c r="L91" i="7"/>
  <c r="B92" i="7"/>
  <c r="C92" i="7"/>
  <c r="D92" i="7"/>
  <c r="E92" i="7"/>
  <c r="F92" i="7"/>
  <c r="H92" i="7"/>
  <c r="I92" i="7"/>
  <c r="J92" i="7"/>
  <c r="K92" i="7"/>
  <c r="L92" i="7"/>
  <c r="B93" i="7"/>
  <c r="C93" i="7"/>
  <c r="D93" i="7"/>
  <c r="E93" i="7"/>
  <c r="F93" i="7"/>
  <c r="H93" i="7"/>
  <c r="I93" i="7"/>
  <c r="J93" i="7"/>
  <c r="K93" i="7"/>
  <c r="L93" i="7"/>
  <c r="B94" i="7"/>
  <c r="C94" i="7"/>
  <c r="D94" i="7"/>
  <c r="E94" i="7"/>
  <c r="F94" i="7"/>
  <c r="H94" i="7"/>
  <c r="I94" i="7"/>
  <c r="J94" i="7"/>
  <c r="K94" i="7"/>
  <c r="L94" i="7"/>
  <c r="B95" i="7"/>
  <c r="C95" i="7"/>
  <c r="D95" i="7"/>
  <c r="E95" i="7"/>
  <c r="F95" i="7"/>
  <c r="H95" i="7"/>
  <c r="I95" i="7"/>
  <c r="J95" i="7"/>
  <c r="K95" i="7"/>
  <c r="L95" i="7"/>
  <c r="B96" i="7"/>
  <c r="C96" i="7"/>
  <c r="D96" i="7"/>
  <c r="E96" i="7"/>
  <c r="F96" i="7"/>
  <c r="H96" i="7"/>
  <c r="I96" i="7"/>
  <c r="J96" i="7"/>
  <c r="K96" i="7"/>
  <c r="L96" i="7"/>
  <c r="B97" i="7"/>
  <c r="C97" i="7"/>
  <c r="D97" i="7"/>
  <c r="E97" i="7"/>
  <c r="F97" i="7"/>
  <c r="H97" i="7"/>
  <c r="I97" i="7"/>
  <c r="J97" i="7"/>
  <c r="K97" i="7"/>
  <c r="L97" i="7"/>
  <c r="B98" i="7"/>
  <c r="C98" i="7"/>
  <c r="D98" i="7"/>
  <c r="E98" i="7"/>
  <c r="F98" i="7"/>
  <c r="H98" i="7"/>
  <c r="I98" i="7"/>
  <c r="J98" i="7"/>
  <c r="K98" i="7"/>
  <c r="L98" i="7"/>
  <c r="B99" i="7"/>
  <c r="C99" i="7"/>
  <c r="D99" i="7"/>
  <c r="E99" i="7"/>
  <c r="F99" i="7"/>
  <c r="H99" i="7"/>
  <c r="I99" i="7"/>
  <c r="J99" i="7"/>
  <c r="K99" i="7"/>
  <c r="L99" i="7"/>
  <c r="B100" i="7"/>
  <c r="C100" i="7"/>
  <c r="D100" i="7"/>
  <c r="E100" i="7"/>
  <c r="F100" i="7"/>
  <c r="H100" i="7"/>
  <c r="I100" i="7"/>
  <c r="J100" i="7"/>
  <c r="K100" i="7"/>
  <c r="L100" i="7"/>
  <c r="B101" i="7"/>
  <c r="C101" i="7"/>
  <c r="D101" i="7"/>
  <c r="E101" i="7"/>
  <c r="F101" i="7"/>
  <c r="H101" i="7"/>
  <c r="I101" i="7"/>
  <c r="J101" i="7"/>
  <c r="K101" i="7"/>
  <c r="L101" i="7"/>
  <c r="B102" i="7"/>
  <c r="C102" i="7"/>
  <c r="D102" i="7"/>
  <c r="E102" i="7"/>
  <c r="F102" i="7"/>
  <c r="H102" i="7"/>
  <c r="I102" i="7"/>
  <c r="J102" i="7"/>
  <c r="K102" i="7"/>
  <c r="L102" i="7"/>
  <c r="B103" i="7"/>
  <c r="C103" i="7"/>
  <c r="D103" i="7"/>
  <c r="E103" i="7"/>
  <c r="F103" i="7"/>
  <c r="H103" i="7"/>
  <c r="I103" i="7"/>
  <c r="J103" i="7"/>
  <c r="K103" i="7"/>
  <c r="L103" i="7"/>
  <c r="B104" i="7"/>
  <c r="C104" i="7"/>
  <c r="D104" i="7"/>
  <c r="E104" i="7"/>
  <c r="F104" i="7"/>
  <c r="H104" i="7"/>
  <c r="I104" i="7"/>
  <c r="J104" i="7"/>
  <c r="K104" i="7"/>
  <c r="L104" i="7"/>
  <c r="B105" i="7"/>
  <c r="C105" i="7"/>
  <c r="D105" i="7"/>
  <c r="E105" i="7"/>
  <c r="F105" i="7"/>
  <c r="H105" i="7"/>
  <c r="I105" i="7"/>
  <c r="J105" i="7"/>
  <c r="K105" i="7"/>
  <c r="L105" i="7"/>
  <c r="B106" i="7"/>
  <c r="C106" i="7"/>
  <c r="D106" i="7"/>
  <c r="E106" i="7"/>
  <c r="F106" i="7"/>
  <c r="H106" i="7"/>
  <c r="I106" i="7"/>
  <c r="J106" i="7"/>
  <c r="K106" i="7"/>
  <c r="L106" i="7"/>
  <c r="B107" i="7"/>
  <c r="C107" i="7"/>
  <c r="D107" i="7"/>
  <c r="E107" i="7"/>
  <c r="F107" i="7"/>
  <c r="H107" i="7"/>
  <c r="I107" i="7"/>
  <c r="J107" i="7"/>
  <c r="K107" i="7"/>
  <c r="L107" i="7"/>
  <c r="B108" i="7"/>
  <c r="C108" i="7"/>
  <c r="D108" i="7"/>
  <c r="E108" i="7"/>
  <c r="F108" i="7"/>
  <c r="H108" i="7"/>
  <c r="I108" i="7"/>
  <c r="J108" i="7"/>
  <c r="K108" i="7"/>
  <c r="L108" i="7"/>
  <c r="B109" i="7"/>
  <c r="C109" i="7"/>
  <c r="D109" i="7"/>
  <c r="E109" i="7"/>
  <c r="F109" i="7"/>
  <c r="H109" i="7"/>
  <c r="I109" i="7"/>
  <c r="J109" i="7"/>
  <c r="K109" i="7"/>
  <c r="L109" i="7"/>
  <c r="B110" i="7"/>
  <c r="C110" i="7"/>
  <c r="D110" i="7"/>
  <c r="E110" i="7"/>
  <c r="F110" i="7"/>
  <c r="H110" i="7"/>
  <c r="I110" i="7"/>
  <c r="J110" i="7"/>
  <c r="K110" i="7"/>
  <c r="L110" i="7"/>
  <c r="B111" i="7"/>
  <c r="C111" i="7"/>
  <c r="D111" i="7"/>
  <c r="E111" i="7"/>
  <c r="F111" i="7"/>
  <c r="H111" i="7"/>
  <c r="I111" i="7"/>
  <c r="J111" i="7"/>
  <c r="K111" i="7"/>
  <c r="L111" i="7"/>
  <c r="B112" i="7"/>
  <c r="C112" i="7"/>
  <c r="D112" i="7"/>
  <c r="E112" i="7"/>
  <c r="F112" i="7"/>
  <c r="H112" i="7"/>
  <c r="I112" i="7"/>
  <c r="J112" i="7"/>
  <c r="K112" i="7"/>
  <c r="L112" i="7"/>
  <c r="B113" i="7"/>
  <c r="C113" i="7"/>
  <c r="D113" i="7"/>
  <c r="E113" i="7"/>
  <c r="F113" i="7"/>
  <c r="H113" i="7"/>
  <c r="I113" i="7"/>
  <c r="J113" i="7"/>
  <c r="K113" i="7"/>
  <c r="L113" i="7"/>
  <c r="B114" i="7"/>
  <c r="C114" i="7"/>
  <c r="D114" i="7"/>
  <c r="E114" i="7"/>
  <c r="F114" i="7"/>
  <c r="H114" i="7"/>
  <c r="I114" i="7"/>
  <c r="J114" i="7"/>
  <c r="K114" i="7"/>
  <c r="L114" i="7"/>
  <c r="B115" i="7"/>
  <c r="C115" i="7"/>
  <c r="D115" i="7"/>
  <c r="E115" i="7"/>
  <c r="F115" i="7"/>
  <c r="H115" i="7"/>
  <c r="I115" i="7"/>
  <c r="J115" i="7"/>
  <c r="K115" i="7"/>
  <c r="L115" i="7"/>
  <c r="B116" i="7"/>
  <c r="C116" i="7"/>
  <c r="D116" i="7"/>
  <c r="E116" i="7"/>
  <c r="F116" i="7"/>
  <c r="H116" i="7"/>
  <c r="I116" i="7"/>
  <c r="J116" i="7"/>
  <c r="K116" i="7"/>
  <c r="L116" i="7"/>
  <c r="B117" i="7"/>
  <c r="C117" i="7"/>
  <c r="D117" i="7"/>
  <c r="E117" i="7"/>
  <c r="F117" i="7"/>
  <c r="H117" i="7"/>
  <c r="I117" i="7"/>
  <c r="J117" i="7"/>
  <c r="K117" i="7"/>
  <c r="L117" i="7"/>
  <c r="B118" i="7"/>
  <c r="C118" i="7"/>
  <c r="D118" i="7"/>
  <c r="E118" i="7"/>
  <c r="F118" i="7"/>
  <c r="H118" i="7"/>
  <c r="I118" i="7"/>
  <c r="J118" i="7"/>
  <c r="K118" i="7"/>
  <c r="L118" i="7"/>
  <c r="B119" i="7"/>
  <c r="C119" i="7"/>
  <c r="D119" i="7"/>
  <c r="E119" i="7"/>
  <c r="F119" i="7"/>
  <c r="H119" i="7"/>
  <c r="I119" i="7"/>
  <c r="J119" i="7"/>
  <c r="K119" i="7"/>
  <c r="L119" i="7"/>
  <c r="B120" i="7"/>
  <c r="C120" i="7"/>
  <c r="D120" i="7"/>
  <c r="E120" i="7"/>
  <c r="F120" i="7"/>
  <c r="H120" i="7"/>
  <c r="I120" i="7"/>
  <c r="J120" i="7"/>
  <c r="K120" i="7"/>
  <c r="L120" i="7"/>
  <c r="B121" i="7"/>
  <c r="C121" i="7"/>
  <c r="D121" i="7"/>
  <c r="E121" i="7"/>
  <c r="F121" i="7"/>
  <c r="H121" i="7"/>
  <c r="I121" i="7"/>
  <c r="J121" i="7"/>
  <c r="K121" i="7"/>
  <c r="L121" i="7"/>
  <c r="B122" i="7"/>
  <c r="C122" i="7"/>
  <c r="D122" i="7"/>
  <c r="E122" i="7"/>
  <c r="F122" i="7"/>
  <c r="H122" i="7"/>
  <c r="I122" i="7"/>
  <c r="J122" i="7"/>
  <c r="K122" i="7"/>
  <c r="L122" i="7"/>
  <c r="B123" i="7"/>
  <c r="C123" i="7"/>
  <c r="D123" i="7"/>
  <c r="E123" i="7"/>
  <c r="F123" i="7"/>
  <c r="H123" i="7"/>
  <c r="I123" i="7"/>
  <c r="J123" i="7"/>
  <c r="K123" i="7"/>
  <c r="L123" i="7"/>
  <c r="B124" i="7"/>
  <c r="C124" i="7"/>
  <c r="D124" i="7"/>
  <c r="E124" i="7"/>
  <c r="F124" i="7"/>
  <c r="H124" i="7"/>
  <c r="I124" i="7"/>
  <c r="J124" i="7"/>
  <c r="K124" i="7"/>
  <c r="L124" i="7"/>
  <c r="B125" i="7"/>
  <c r="C125" i="7"/>
  <c r="D125" i="7"/>
  <c r="E125" i="7"/>
  <c r="F125" i="7"/>
  <c r="H125" i="7"/>
  <c r="I125" i="7"/>
  <c r="J125" i="7"/>
  <c r="K125" i="7"/>
  <c r="L125" i="7"/>
  <c r="B126" i="7"/>
  <c r="C126" i="7"/>
  <c r="D126" i="7"/>
  <c r="E126" i="7"/>
  <c r="F126" i="7"/>
  <c r="H126" i="7"/>
  <c r="I126" i="7"/>
  <c r="J126" i="7"/>
  <c r="K126" i="7"/>
  <c r="L126" i="7"/>
  <c r="B127" i="7"/>
  <c r="C127" i="7"/>
  <c r="D127" i="7"/>
  <c r="E127" i="7"/>
  <c r="F127" i="7"/>
  <c r="H127" i="7"/>
  <c r="I127" i="7"/>
  <c r="J127" i="7"/>
  <c r="K127" i="7"/>
  <c r="L127" i="7"/>
  <c r="B128" i="7"/>
  <c r="C128" i="7"/>
  <c r="D128" i="7"/>
  <c r="E128" i="7"/>
  <c r="F128" i="7"/>
  <c r="H128" i="7"/>
  <c r="I128" i="7"/>
  <c r="J128" i="7"/>
  <c r="K128" i="7"/>
  <c r="L128" i="7"/>
  <c r="B129" i="7"/>
  <c r="C129" i="7"/>
  <c r="D129" i="7"/>
  <c r="E129" i="7"/>
  <c r="F129" i="7"/>
  <c r="H129" i="7"/>
  <c r="I129" i="7"/>
  <c r="J129" i="7"/>
  <c r="K129" i="7"/>
  <c r="L129" i="7"/>
  <c r="B130" i="7"/>
  <c r="C130" i="7"/>
  <c r="D130" i="7"/>
  <c r="E130" i="7"/>
  <c r="F130" i="7"/>
  <c r="H130" i="7"/>
  <c r="I130" i="7"/>
  <c r="J130" i="7"/>
  <c r="K130" i="7"/>
  <c r="L130" i="7"/>
  <c r="B131" i="7"/>
  <c r="C131" i="7"/>
  <c r="D131" i="7"/>
  <c r="E131" i="7"/>
  <c r="F131" i="7"/>
  <c r="H131" i="7"/>
  <c r="I131" i="7"/>
  <c r="J131" i="7"/>
  <c r="K131" i="7"/>
  <c r="L131" i="7"/>
  <c r="B132" i="7"/>
  <c r="C132" i="7"/>
  <c r="D132" i="7"/>
  <c r="E132" i="7"/>
  <c r="F132" i="7"/>
  <c r="H132" i="7"/>
  <c r="I132" i="7"/>
  <c r="J132" i="7"/>
  <c r="K132" i="7"/>
  <c r="L132" i="7"/>
  <c r="B133" i="7"/>
  <c r="C133" i="7"/>
  <c r="D133" i="7"/>
  <c r="E133" i="7"/>
  <c r="F133" i="7"/>
  <c r="H133" i="7"/>
  <c r="I133" i="7"/>
  <c r="J133" i="7"/>
  <c r="K133" i="7"/>
  <c r="L133" i="7"/>
  <c r="B134" i="7"/>
  <c r="C134" i="7"/>
  <c r="D134" i="7"/>
  <c r="E134" i="7"/>
  <c r="F134" i="7"/>
  <c r="H134" i="7"/>
  <c r="I134" i="7"/>
  <c r="J134" i="7"/>
  <c r="K134" i="7"/>
  <c r="L134" i="7"/>
  <c r="B135" i="7"/>
  <c r="C135" i="7"/>
  <c r="D135" i="7"/>
  <c r="E135" i="7"/>
  <c r="F135" i="7"/>
  <c r="H135" i="7"/>
  <c r="I135" i="7"/>
  <c r="J135" i="7"/>
  <c r="K135" i="7"/>
  <c r="L135" i="7"/>
  <c r="B136" i="7"/>
  <c r="C136" i="7"/>
  <c r="D136" i="7"/>
  <c r="E136" i="7"/>
  <c r="F136" i="7"/>
  <c r="H136" i="7"/>
  <c r="I136" i="7"/>
  <c r="J136" i="7"/>
  <c r="K136" i="7"/>
  <c r="L136" i="7"/>
  <c r="B137" i="7"/>
  <c r="C137" i="7"/>
  <c r="D137" i="7"/>
  <c r="E137" i="7"/>
  <c r="F137" i="7"/>
  <c r="H137" i="7"/>
  <c r="I137" i="7"/>
  <c r="J137" i="7"/>
  <c r="K137" i="7"/>
  <c r="L137" i="7"/>
  <c r="B138" i="7"/>
  <c r="C138" i="7"/>
  <c r="D138" i="7"/>
  <c r="E138" i="7"/>
  <c r="F138" i="7"/>
  <c r="H138" i="7"/>
  <c r="I138" i="7"/>
  <c r="J138" i="7"/>
  <c r="K138" i="7"/>
  <c r="L138" i="7"/>
  <c r="B139" i="7"/>
  <c r="C139" i="7"/>
  <c r="D139" i="7"/>
  <c r="E139" i="7"/>
  <c r="F139" i="7"/>
  <c r="H139" i="7"/>
  <c r="I139" i="7"/>
  <c r="J139" i="7"/>
  <c r="K139" i="7"/>
  <c r="L139" i="7"/>
  <c r="B140" i="7"/>
  <c r="C140" i="7"/>
  <c r="D140" i="7"/>
  <c r="E140" i="7"/>
  <c r="F140" i="7"/>
  <c r="H140" i="7"/>
  <c r="I140" i="7"/>
  <c r="J140" i="7"/>
  <c r="K140" i="7"/>
  <c r="L140" i="7"/>
  <c r="B141" i="7"/>
  <c r="C141" i="7"/>
  <c r="D141" i="7"/>
  <c r="E141" i="7"/>
  <c r="F141" i="7"/>
  <c r="H141" i="7"/>
  <c r="I141" i="7"/>
  <c r="J141" i="7"/>
  <c r="K141" i="7"/>
  <c r="L141" i="7"/>
  <c r="B142" i="7"/>
  <c r="C142" i="7"/>
  <c r="D142" i="7"/>
  <c r="E142" i="7"/>
  <c r="F142" i="7"/>
  <c r="H142" i="7"/>
  <c r="I142" i="7"/>
  <c r="J142" i="7"/>
  <c r="K142" i="7"/>
  <c r="L142" i="7"/>
  <c r="B143" i="7"/>
  <c r="C143" i="7"/>
  <c r="D143" i="7"/>
  <c r="E143" i="7"/>
  <c r="F143" i="7"/>
  <c r="H143" i="7"/>
  <c r="I143" i="7"/>
  <c r="J143" i="7"/>
  <c r="K143" i="7"/>
  <c r="L143" i="7"/>
  <c r="B144" i="7"/>
  <c r="C144" i="7"/>
  <c r="D144" i="7"/>
  <c r="E144" i="7"/>
  <c r="F144" i="7"/>
  <c r="H144" i="7"/>
  <c r="I144" i="7"/>
  <c r="J144" i="7"/>
  <c r="K144" i="7"/>
  <c r="L144" i="7"/>
  <c r="B145" i="7"/>
  <c r="C145" i="7"/>
  <c r="D145" i="7"/>
  <c r="E145" i="7"/>
  <c r="F145" i="7"/>
  <c r="H145" i="7"/>
  <c r="I145" i="7"/>
  <c r="J145" i="7"/>
  <c r="K145" i="7"/>
  <c r="L145" i="7"/>
  <c r="B146" i="7"/>
  <c r="C146" i="7"/>
  <c r="D146" i="7"/>
  <c r="E146" i="7"/>
  <c r="F146" i="7"/>
  <c r="H146" i="7"/>
  <c r="I146" i="7"/>
  <c r="J146" i="7"/>
  <c r="K146" i="7"/>
  <c r="L146" i="7"/>
  <c r="B147" i="7"/>
  <c r="C147" i="7"/>
  <c r="D147" i="7"/>
  <c r="E147" i="7"/>
  <c r="F147" i="7"/>
  <c r="H147" i="7"/>
  <c r="I147" i="7"/>
  <c r="J147" i="7"/>
  <c r="K147" i="7"/>
  <c r="L147" i="7"/>
  <c r="B148" i="7"/>
  <c r="C148" i="7"/>
  <c r="D148" i="7"/>
  <c r="E148" i="7"/>
  <c r="F148" i="7"/>
  <c r="H148" i="7"/>
  <c r="I148" i="7"/>
  <c r="J148" i="7"/>
  <c r="K148" i="7"/>
  <c r="L148" i="7"/>
  <c r="B149" i="7"/>
  <c r="C149" i="7"/>
  <c r="D149" i="7"/>
  <c r="E149" i="7"/>
  <c r="F149" i="7"/>
  <c r="H149" i="7"/>
  <c r="I149" i="7"/>
  <c r="J149" i="7"/>
  <c r="K149" i="7"/>
  <c r="L149" i="7"/>
  <c r="B150" i="7"/>
  <c r="C150" i="7"/>
  <c r="D150" i="7"/>
  <c r="E150" i="7"/>
  <c r="F150" i="7"/>
  <c r="H150" i="7"/>
  <c r="I150" i="7"/>
  <c r="J150" i="7"/>
  <c r="K150" i="7"/>
  <c r="L150" i="7"/>
  <c r="B151" i="7"/>
  <c r="C151" i="7"/>
  <c r="D151" i="7"/>
  <c r="E151" i="7"/>
  <c r="F151" i="7"/>
  <c r="H151" i="7"/>
  <c r="I151" i="7"/>
  <c r="J151" i="7"/>
  <c r="K151" i="7"/>
  <c r="L151" i="7"/>
  <c r="B152" i="7"/>
  <c r="C152" i="7"/>
  <c r="D152" i="7"/>
  <c r="E152" i="7"/>
  <c r="F152" i="7"/>
  <c r="H152" i="7"/>
  <c r="I152" i="7"/>
  <c r="J152" i="7"/>
  <c r="K152" i="7"/>
  <c r="L152" i="7"/>
  <c r="B153" i="7"/>
  <c r="C153" i="7"/>
  <c r="D153" i="7"/>
  <c r="E153" i="7"/>
  <c r="F153" i="7"/>
  <c r="H153" i="7"/>
  <c r="I153" i="7"/>
  <c r="J153" i="7"/>
  <c r="K153" i="7"/>
  <c r="L153" i="7"/>
  <c r="B154" i="7"/>
  <c r="C154" i="7"/>
  <c r="D154" i="7"/>
  <c r="E154" i="7"/>
  <c r="F154" i="7"/>
  <c r="H154" i="7"/>
  <c r="I154" i="7"/>
  <c r="J154" i="7"/>
  <c r="K154" i="7"/>
  <c r="L154" i="7"/>
  <c r="B155" i="7"/>
  <c r="C155" i="7"/>
  <c r="D155" i="7"/>
  <c r="E155" i="7"/>
  <c r="F155" i="7"/>
  <c r="H155" i="7"/>
  <c r="I155" i="7"/>
  <c r="J155" i="7"/>
  <c r="K155" i="7"/>
  <c r="L155" i="7"/>
  <c r="B156" i="7"/>
  <c r="C156" i="7"/>
  <c r="D156" i="7"/>
  <c r="E156" i="7"/>
  <c r="F156" i="7"/>
  <c r="H156" i="7"/>
  <c r="I156" i="7"/>
  <c r="J156" i="7"/>
  <c r="K156" i="7"/>
  <c r="L156" i="7"/>
  <c r="B157" i="7"/>
  <c r="C157" i="7"/>
  <c r="D157" i="7"/>
  <c r="E157" i="7"/>
  <c r="F157" i="7"/>
  <c r="H157" i="7"/>
  <c r="I157" i="7"/>
  <c r="J157" i="7"/>
  <c r="K157" i="7"/>
  <c r="L157" i="7"/>
  <c r="B158" i="7"/>
  <c r="C158" i="7"/>
  <c r="D158" i="7"/>
  <c r="E158" i="7"/>
  <c r="F158" i="7"/>
  <c r="H158" i="7"/>
  <c r="I158" i="7"/>
  <c r="J158" i="7"/>
  <c r="K158" i="7"/>
  <c r="L158" i="7"/>
  <c r="B159" i="7"/>
  <c r="C159" i="7"/>
  <c r="D159" i="7"/>
  <c r="E159" i="7"/>
  <c r="F159" i="7"/>
  <c r="H159" i="7"/>
  <c r="I159" i="7"/>
  <c r="J159" i="7"/>
  <c r="K159" i="7"/>
  <c r="L159" i="7"/>
  <c r="B160" i="7"/>
  <c r="C160" i="7"/>
  <c r="D160" i="7"/>
  <c r="E160" i="7"/>
  <c r="F160" i="7"/>
  <c r="H160" i="7"/>
  <c r="I160" i="7"/>
  <c r="J160" i="7"/>
  <c r="K160" i="7"/>
  <c r="L160" i="7"/>
  <c r="B161" i="7"/>
  <c r="C161" i="7"/>
  <c r="D161" i="7"/>
  <c r="E161" i="7"/>
  <c r="F161" i="7"/>
  <c r="H161" i="7"/>
  <c r="I161" i="7"/>
  <c r="J161" i="7"/>
  <c r="K161" i="7"/>
  <c r="L161" i="7"/>
  <c r="B162" i="7"/>
  <c r="C162" i="7"/>
  <c r="D162" i="7"/>
  <c r="E162" i="7"/>
  <c r="F162" i="7"/>
  <c r="H162" i="7"/>
  <c r="I162" i="7"/>
  <c r="J162" i="7"/>
  <c r="K162" i="7"/>
  <c r="L162" i="7"/>
  <c r="B163" i="7"/>
  <c r="C163" i="7"/>
  <c r="D163" i="7"/>
  <c r="E163" i="7"/>
  <c r="F163" i="7"/>
  <c r="H163" i="7"/>
  <c r="I163" i="7"/>
  <c r="J163" i="7"/>
  <c r="K163" i="7"/>
  <c r="L163" i="7"/>
  <c r="B164" i="7"/>
  <c r="C164" i="7"/>
  <c r="D164" i="7"/>
  <c r="E164" i="7"/>
  <c r="F164" i="7"/>
  <c r="H164" i="7"/>
  <c r="I164" i="7"/>
  <c r="J164" i="7"/>
  <c r="K164" i="7"/>
  <c r="L164" i="7"/>
  <c r="B165" i="7"/>
  <c r="C165" i="7"/>
  <c r="D165" i="7"/>
  <c r="E165" i="7"/>
  <c r="F165" i="7"/>
  <c r="H165" i="7"/>
  <c r="I165" i="7"/>
  <c r="J165" i="7"/>
  <c r="K165" i="7"/>
  <c r="L165" i="7"/>
  <c r="B166" i="7"/>
  <c r="C166" i="7"/>
  <c r="D166" i="7"/>
  <c r="E166" i="7"/>
  <c r="F166" i="7"/>
  <c r="H166" i="7"/>
  <c r="I166" i="7"/>
  <c r="J166" i="7"/>
  <c r="K166" i="7"/>
  <c r="L166" i="7"/>
  <c r="B167" i="7"/>
  <c r="C167" i="7"/>
  <c r="D167" i="7"/>
  <c r="E167" i="7"/>
  <c r="F167" i="7"/>
  <c r="H167" i="7"/>
  <c r="I167" i="7"/>
  <c r="J167" i="7"/>
  <c r="K167" i="7"/>
  <c r="L167" i="7"/>
  <c r="B168" i="7"/>
  <c r="C168" i="7"/>
  <c r="D168" i="7"/>
  <c r="E168" i="7"/>
  <c r="F168" i="7"/>
  <c r="H168" i="7"/>
  <c r="I168" i="7"/>
  <c r="J168" i="7"/>
  <c r="K168" i="7"/>
  <c r="L168" i="7"/>
  <c r="B169" i="7"/>
  <c r="C169" i="7"/>
  <c r="D169" i="7"/>
  <c r="E169" i="7"/>
  <c r="F169" i="7"/>
  <c r="H169" i="7"/>
  <c r="I169" i="7"/>
  <c r="J169" i="7"/>
  <c r="K169" i="7"/>
  <c r="L169" i="7"/>
  <c r="B170" i="7"/>
  <c r="C170" i="7"/>
  <c r="D170" i="7"/>
  <c r="E170" i="7"/>
  <c r="F170" i="7"/>
  <c r="H170" i="7"/>
  <c r="I170" i="7"/>
  <c r="J170" i="7"/>
  <c r="K170" i="7"/>
  <c r="L170" i="7"/>
  <c r="B171" i="7"/>
  <c r="C171" i="7"/>
  <c r="D171" i="7"/>
  <c r="E171" i="7"/>
  <c r="F171" i="7"/>
  <c r="H171" i="7"/>
  <c r="I171" i="7"/>
  <c r="J171" i="7"/>
  <c r="K171" i="7"/>
  <c r="L171" i="7"/>
  <c r="B172" i="7"/>
  <c r="C172" i="7"/>
  <c r="D172" i="7"/>
  <c r="E172" i="7"/>
  <c r="F172" i="7"/>
  <c r="H172" i="7"/>
  <c r="I172" i="7"/>
  <c r="J172" i="7"/>
  <c r="K172" i="7"/>
  <c r="L172" i="7"/>
  <c r="B173" i="7"/>
  <c r="C173" i="7"/>
  <c r="D173" i="7"/>
  <c r="E173" i="7"/>
  <c r="F173" i="7"/>
  <c r="H173" i="7"/>
  <c r="I173" i="7"/>
  <c r="J173" i="7"/>
  <c r="K173" i="7"/>
  <c r="L173" i="7"/>
  <c r="B174" i="7"/>
  <c r="C174" i="7"/>
  <c r="D174" i="7"/>
  <c r="E174" i="7"/>
  <c r="F174" i="7"/>
  <c r="H174" i="7"/>
  <c r="I174" i="7"/>
  <c r="J174" i="7"/>
  <c r="K174" i="7"/>
  <c r="L174" i="7"/>
  <c r="B175" i="7"/>
  <c r="C175" i="7"/>
  <c r="D175" i="7"/>
  <c r="E175" i="7"/>
  <c r="F175" i="7"/>
  <c r="H175" i="7"/>
  <c r="I175" i="7"/>
  <c r="J175" i="7"/>
  <c r="K175" i="7"/>
  <c r="L175" i="7"/>
  <c r="B176" i="7"/>
  <c r="C176" i="7"/>
  <c r="D176" i="7"/>
  <c r="E176" i="7"/>
  <c r="F176" i="7"/>
  <c r="H176" i="7"/>
  <c r="I176" i="7"/>
  <c r="J176" i="7"/>
  <c r="K176" i="7"/>
  <c r="L176" i="7"/>
  <c r="B177" i="7"/>
  <c r="C177" i="7"/>
  <c r="D177" i="7"/>
  <c r="E177" i="7"/>
  <c r="F177" i="7"/>
  <c r="H177" i="7"/>
  <c r="I177" i="7"/>
  <c r="J177" i="7"/>
  <c r="K177" i="7"/>
  <c r="L177" i="7"/>
  <c r="B178" i="7"/>
  <c r="C178" i="7"/>
  <c r="D178" i="7"/>
  <c r="E178" i="7"/>
  <c r="F178" i="7"/>
  <c r="H178" i="7"/>
  <c r="I178" i="7"/>
  <c r="J178" i="7"/>
  <c r="K178" i="7"/>
  <c r="L178" i="7"/>
  <c r="B179" i="7"/>
  <c r="C179" i="7"/>
  <c r="D179" i="7"/>
  <c r="E179" i="7"/>
  <c r="F179" i="7"/>
  <c r="H179" i="7"/>
  <c r="I179" i="7"/>
  <c r="J179" i="7"/>
  <c r="K179" i="7"/>
  <c r="L179" i="7"/>
  <c r="B180" i="7"/>
  <c r="C180" i="7"/>
  <c r="D180" i="7"/>
  <c r="E180" i="7"/>
  <c r="F180" i="7"/>
  <c r="H180" i="7"/>
  <c r="I180" i="7"/>
  <c r="J180" i="7"/>
  <c r="K180" i="7"/>
  <c r="L180" i="7"/>
  <c r="B181" i="7"/>
  <c r="C181" i="7"/>
  <c r="D181" i="7"/>
  <c r="E181" i="7"/>
  <c r="F181" i="7"/>
  <c r="H181" i="7"/>
  <c r="I181" i="7"/>
  <c r="J181" i="7"/>
  <c r="K181" i="7"/>
  <c r="L181" i="7"/>
  <c r="B182" i="7"/>
  <c r="C182" i="7"/>
  <c r="D182" i="7"/>
  <c r="E182" i="7"/>
  <c r="F182" i="7"/>
  <c r="H182" i="7"/>
  <c r="I182" i="7"/>
  <c r="J182" i="7"/>
  <c r="K182" i="7"/>
  <c r="L182" i="7"/>
  <c r="B183" i="7"/>
  <c r="C183" i="7"/>
  <c r="D183" i="7"/>
  <c r="E183" i="7"/>
  <c r="F183" i="7"/>
  <c r="H183" i="7"/>
  <c r="I183" i="7"/>
  <c r="J183" i="7"/>
  <c r="K183" i="7"/>
  <c r="L183" i="7"/>
  <c r="B184" i="7"/>
  <c r="C184" i="7"/>
  <c r="D184" i="7"/>
  <c r="E184" i="7"/>
  <c r="F184" i="7"/>
  <c r="H184" i="7"/>
  <c r="I184" i="7"/>
  <c r="J184" i="7"/>
  <c r="K184" i="7"/>
  <c r="L184" i="7"/>
  <c r="B185" i="7"/>
  <c r="C185" i="7"/>
  <c r="D185" i="7"/>
  <c r="E185" i="7"/>
  <c r="F185" i="7"/>
  <c r="H185" i="7"/>
  <c r="I185" i="7"/>
  <c r="J185" i="7"/>
  <c r="K185" i="7"/>
  <c r="L185" i="7"/>
  <c r="B186" i="7"/>
  <c r="C186" i="7"/>
  <c r="D186" i="7"/>
  <c r="E186" i="7"/>
  <c r="F186" i="7"/>
  <c r="H186" i="7"/>
  <c r="I186" i="7"/>
  <c r="J186" i="7"/>
  <c r="K186" i="7"/>
  <c r="L186" i="7"/>
  <c r="B187" i="7"/>
  <c r="C187" i="7"/>
  <c r="D187" i="7"/>
  <c r="E187" i="7"/>
  <c r="F187" i="7"/>
  <c r="H187" i="7"/>
  <c r="I187" i="7"/>
  <c r="J187" i="7"/>
  <c r="K187" i="7"/>
  <c r="L187" i="7"/>
  <c r="B188" i="7"/>
  <c r="C188" i="7"/>
  <c r="D188" i="7"/>
  <c r="E188" i="7"/>
  <c r="F188" i="7"/>
  <c r="H188" i="7"/>
  <c r="I188" i="7"/>
  <c r="J188" i="7"/>
  <c r="K188" i="7"/>
  <c r="L188" i="7"/>
  <c r="B189" i="7"/>
  <c r="C189" i="7"/>
  <c r="D189" i="7"/>
  <c r="E189" i="7"/>
  <c r="F189" i="7"/>
  <c r="H189" i="7"/>
  <c r="I189" i="7"/>
  <c r="J189" i="7"/>
  <c r="K189" i="7"/>
  <c r="L189" i="7"/>
  <c r="B190" i="7"/>
  <c r="C190" i="7"/>
  <c r="D190" i="7"/>
  <c r="E190" i="7"/>
  <c r="F190" i="7"/>
  <c r="H190" i="7"/>
  <c r="I190" i="7"/>
  <c r="J190" i="7"/>
  <c r="K190" i="7"/>
  <c r="L190" i="7"/>
  <c r="B191" i="7"/>
  <c r="C191" i="7"/>
  <c r="D191" i="7"/>
  <c r="E191" i="7"/>
  <c r="F191" i="7"/>
  <c r="H191" i="7"/>
  <c r="I191" i="7"/>
  <c r="J191" i="7"/>
  <c r="K191" i="7"/>
  <c r="L191" i="7"/>
  <c r="B192" i="7"/>
  <c r="C192" i="7"/>
  <c r="D192" i="7"/>
  <c r="E192" i="7"/>
  <c r="F192" i="7"/>
  <c r="H192" i="7"/>
  <c r="I192" i="7"/>
  <c r="J192" i="7"/>
  <c r="K192" i="7"/>
  <c r="L192" i="7"/>
  <c r="B193" i="7"/>
  <c r="C193" i="7"/>
  <c r="D193" i="7"/>
  <c r="E193" i="7"/>
  <c r="F193" i="7"/>
  <c r="H193" i="7"/>
  <c r="I193" i="7"/>
  <c r="J193" i="7"/>
  <c r="K193" i="7"/>
  <c r="L193" i="7"/>
  <c r="B194" i="7"/>
  <c r="C194" i="7"/>
  <c r="D194" i="7"/>
  <c r="E194" i="7"/>
  <c r="F194" i="7"/>
  <c r="H194" i="7"/>
  <c r="I194" i="7"/>
  <c r="J194" i="7"/>
  <c r="K194" i="7"/>
  <c r="L194" i="7"/>
  <c r="B195" i="7"/>
  <c r="C195" i="7"/>
  <c r="D195" i="7"/>
  <c r="E195" i="7"/>
  <c r="F195" i="7"/>
  <c r="H195" i="7"/>
  <c r="I195" i="7"/>
  <c r="J195" i="7"/>
  <c r="K195" i="7"/>
  <c r="L195" i="7"/>
  <c r="B196" i="7"/>
  <c r="C196" i="7"/>
  <c r="D196" i="7"/>
  <c r="E196" i="7"/>
  <c r="F196" i="7"/>
  <c r="H196" i="7"/>
  <c r="I196" i="7"/>
  <c r="J196" i="7"/>
  <c r="K196" i="7"/>
  <c r="L196" i="7"/>
  <c r="B197" i="7"/>
  <c r="C197" i="7"/>
  <c r="D197" i="7"/>
  <c r="E197" i="7"/>
  <c r="F197" i="7"/>
  <c r="H197" i="7"/>
  <c r="I197" i="7"/>
  <c r="J197" i="7"/>
  <c r="K197" i="7"/>
  <c r="L197" i="7"/>
  <c r="B198" i="7"/>
  <c r="C198" i="7"/>
  <c r="D198" i="7"/>
  <c r="E198" i="7"/>
  <c r="F198" i="7"/>
  <c r="H198" i="7"/>
  <c r="I198" i="7"/>
  <c r="J198" i="7"/>
  <c r="K198" i="7"/>
  <c r="L198" i="7"/>
  <c r="B199" i="7"/>
  <c r="C199" i="7"/>
  <c r="D199" i="7"/>
  <c r="E199" i="7"/>
  <c r="F199" i="7"/>
  <c r="H199" i="7"/>
  <c r="I199" i="7"/>
  <c r="J199" i="7"/>
  <c r="K199" i="7"/>
  <c r="L199" i="7"/>
  <c r="B200" i="7"/>
  <c r="C200" i="7"/>
  <c r="D200" i="7"/>
  <c r="E200" i="7"/>
  <c r="F200" i="7"/>
  <c r="H200" i="7"/>
  <c r="I200" i="7"/>
  <c r="J200" i="7"/>
  <c r="K200" i="7"/>
  <c r="L200" i="7"/>
  <c r="B201" i="7"/>
  <c r="C201" i="7"/>
  <c r="D201" i="7"/>
  <c r="E201" i="7"/>
  <c r="F201" i="7"/>
  <c r="H201" i="7"/>
  <c r="I201" i="7"/>
  <c r="J201" i="7"/>
  <c r="K201" i="7"/>
  <c r="L201" i="7"/>
  <c r="B202" i="7"/>
  <c r="C202" i="7"/>
  <c r="D202" i="7"/>
  <c r="E202" i="7"/>
  <c r="F202" i="7"/>
  <c r="H202" i="7"/>
  <c r="I202" i="7"/>
  <c r="J202" i="7"/>
  <c r="K202" i="7"/>
  <c r="L202" i="7"/>
  <c r="B203" i="7"/>
  <c r="C203" i="7"/>
  <c r="D203" i="7"/>
  <c r="E203" i="7"/>
  <c r="F203" i="7"/>
  <c r="H203" i="7"/>
  <c r="I203" i="7"/>
  <c r="J203" i="7"/>
  <c r="K203" i="7"/>
  <c r="L203" i="7"/>
  <c r="B204" i="7"/>
  <c r="C204" i="7"/>
  <c r="D204" i="7"/>
  <c r="E204" i="7"/>
  <c r="F204" i="7"/>
  <c r="H204" i="7"/>
  <c r="I204" i="7"/>
  <c r="J204" i="7"/>
  <c r="K204" i="7"/>
  <c r="L204" i="7"/>
  <c r="B205" i="7"/>
  <c r="C205" i="7"/>
  <c r="D205" i="7"/>
  <c r="E205" i="7"/>
  <c r="F205" i="7"/>
  <c r="H205" i="7"/>
  <c r="I205" i="7"/>
  <c r="J205" i="7"/>
  <c r="K205" i="7"/>
  <c r="L205" i="7"/>
  <c r="B206" i="7"/>
  <c r="C206" i="7"/>
  <c r="D206" i="7"/>
  <c r="E206" i="7"/>
  <c r="F206" i="7"/>
  <c r="H206" i="7"/>
  <c r="I206" i="7"/>
  <c r="J206" i="7"/>
  <c r="K206" i="7"/>
  <c r="L206" i="7"/>
  <c r="B207" i="7"/>
  <c r="C207" i="7"/>
  <c r="D207" i="7"/>
  <c r="E207" i="7"/>
  <c r="F207" i="7"/>
  <c r="H207" i="7"/>
  <c r="I207" i="7"/>
  <c r="J207" i="7"/>
  <c r="K207" i="7"/>
  <c r="L207" i="7"/>
  <c r="B208" i="7"/>
  <c r="C208" i="7"/>
  <c r="D208" i="7"/>
  <c r="E208" i="7"/>
  <c r="F208" i="7"/>
  <c r="H208" i="7"/>
  <c r="I208" i="7"/>
  <c r="J208" i="7"/>
  <c r="K208" i="7"/>
  <c r="L208" i="7"/>
  <c r="B209" i="7"/>
  <c r="C209" i="7"/>
  <c r="D209" i="7"/>
  <c r="E209" i="7"/>
  <c r="F209" i="7"/>
  <c r="H209" i="7"/>
  <c r="I209" i="7"/>
  <c r="J209" i="7"/>
  <c r="K209" i="7"/>
  <c r="L209" i="7"/>
  <c r="B210" i="7"/>
  <c r="C210" i="7"/>
  <c r="D210" i="7"/>
  <c r="E210" i="7"/>
  <c r="F210" i="7"/>
  <c r="H210" i="7"/>
  <c r="I210" i="7"/>
  <c r="J210" i="7"/>
  <c r="K210" i="7"/>
  <c r="L210" i="7"/>
  <c r="B211" i="7"/>
  <c r="C211" i="7"/>
  <c r="D211" i="7"/>
  <c r="E211" i="7"/>
  <c r="F211" i="7"/>
  <c r="H211" i="7"/>
  <c r="I211" i="7"/>
  <c r="J211" i="7"/>
  <c r="K211" i="7"/>
  <c r="L211" i="7"/>
  <c r="B212" i="7"/>
  <c r="C212" i="7"/>
  <c r="D212" i="7"/>
  <c r="E212" i="7"/>
  <c r="F212" i="7"/>
  <c r="H212" i="7"/>
  <c r="I212" i="7"/>
  <c r="J212" i="7"/>
  <c r="K212" i="7"/>
  <c r="L212" i="7"/>
  <c r="B213" i="7"/>
  <c r="C213" i="7"/>
  <c r="D213" i="7"/>
  <c r="E213" i="7"/>
  <c r="F213" i="7"/>
  <c r="H213" i="7"/>
  <c r="I213" i="7"/>
  <c r="J213" i="7"/>
  <c r="K213" i="7"/>
  <c r="L213" i="7"/>
  <c r="B214" i="7"/>
  <c r="C214" i="7"/>
  <c r="D214" i="7"/>
  <c r="E214" i="7"/>
  <c r="F214" i="7"/>
  <c r="H214" i="7"/>
  <c r="I214" i="7"/>
  <c r="J214" i="7"/>
  <c r="K214" i="7"/>
  <c r="L214" i="7"/>
  <c r="B215" i="7"/>
  <c r="C215" i="7"/>
  <c r="D215" i="7"/>
  <c r="E215" i="7"/>
  <c r="F215" i="7"/>
  <c r="H215" i="7"/>
  <c r="I215" i="7"/>
  <c r="J215" i="7"/>
  <c r="K215" i="7"/>
  <c r="L215" i="7"/>
  <c r="B216" i="7"/>
  <c r="C216" i="7"/>
  <c r="D216" i="7"/>
  <c r="E216" i="7"/>
  <c r="F216" i="7"/>
  <c r="H216" i="7"/>
  <c r="I216" i="7"/>
  <c r="J216" i="7"/>
  <c r="K216" i="7"/>
  <c r="L216" i="7"/>
  <c r="B217" i="7"/>
  <c r="C217" i="7"/>
  <c r="D217" i="7"/>
  <c r="E217" i="7"/>
  <c r="F217" i="7"/>
  <c r="H217" i="7"/>
  <c r="I217" i="7"/>
  <c r="J217" i="7"/>
  <c r="K217" i="7"/>
  <c r="L217" i="7"/>
  <c r="B218" i="7"/>
  <c r="C218" i="7"/>
  <c r="D218" i="7"/>
  <c r="E218" i="7"/>
  <c r="F218" i="7"/>
  <c r="H218" i="7"/>
  <c r="I218" i="7"/>
  <c r="J218" i="7"/>
  <c r="K218" i="7"/>
  <c r="L218" i="7"/>
  <c r="B219" i="7"/>
  <c r="C219" i="7"/>
  <c r="D219" i="7"/>
  <c r="E219" i="7"/>
  <c r="F219" i="7"/>
  <c r="H219" i="7"/>
  <c r="I219" i="7"/>
  <c r="J219" i="7"/>
  <c r="K219" i="7"/>
  <c r="L219" i="7"/>
  <c r="B220" i="7"/>
  <c r="C220" i="7"/>
  <c r="D220" i="7"/>
  <c r="E220" i="7"/>
  <c r="F220" i="7"/>
  <c r="H220" i="7"/>
  <c r="I220" i="7"/>
  <c r="J220" i="7"/>
  <c r="K220" i="7"/>
  <c r="L220" i="7"/>
  <c r="B221" i="7"/>
  <c r="C221" i="7"/>
  <c r="D221" i="7"/>
  <c r="E221" i="7"/>
  <c r="F221" i="7"/>
  <c r="H221" i="7"/>
  <c r="I221" i="7"/>
  <c r="J221" i="7"/>
  <c r="K221" i="7"/>
  <c r="L221" i="7"/>
  <c r="B222" i="7"/>
  <c r="C222" i="7"/>
  <c r="D222" i="7"/>
  <c r="E222" i="7"/>
  <c r="F222" i="7"/>
  <c r="H222" i="7"/>
  <c r="I222" i="7"/>
  <c r="J222" i="7"/>
  <c r="K222" i="7"/>
  <c r="L222" i="7"/>
  <c r="B223" i="7"/>
  <c r="C223" i="7"/>
  <c r="D223" i="7"/>
  <c r="E223" i="7"/>
  <c r="F223" i="7"/>
  <c r="H223" i="7"/>
  <c r="I223" i="7"/>
  <c r="J223" i="7"/>
  <c r="K223" i="7"/>
  <c r="L223" i="7"/>
  <c r="B224" i="7"/>
  <c r="C224" i="7"/>
  <c r="D224" i="7"/>
  <c r="E224" i="7"/>
  <c r="F224" i="7"/>
  <c r="H224" i="7"/>
  <c r="I224" i="7"/>
  <c r="J224" i="7"/>
  <c r="K224" i="7"/>
  <c r="L224" i="7"/>
  <c r="B225" i="7"/>
  <c r="C225" i="7"/>
  <c r="D225" i="7"/>
  <c r="E225" i="7"/>
  <c r="F225" i="7"/>
  <c r="H225" i="7"/>
  <c r="I225" i="7"/>
  <c r="J225" i="7"/>
  <c r="K225" i="7"/>
  <c r="L225" i="7"/>
  <c r="B226" i="7"/>
  <c r="C226" i="7"/>
  <c r="D226" i="7"/>
  <c r="E226" i="7"/>
  <c r="F226" i="7"/>
  <c r="H226" i="7"/>
  <c r="I226" i="7"/>
  <c r="J226" i="7"/>
  <c r="K226" i="7"/>
  <c r="L226" i="7"/>
  <c r="B227" i="7"/>
  <c r="C227" i="7"/>
  <c r="D227" i="7"/>
  <c r="E227" i="7"/>
  <c r="F227" i="7"/>
  <c r="H227" i="7"/>
  <c r="I227" i="7"/>
  <c r="J227" i="7"/>
  <c r="K227" i="7"/>
  <c r="L227" i="7"/>
  <c r="B228" i="7"/>
  <c r="C228" i="7"/>
  <c r="D228" i="7"/>
  <c r="E228" i="7"/>
  <c r="F228" i="7"/>
  <c r="H228" i="7"/>
  <c r="I228" i="7"/>
  <c r="J228" i="7"/>
  <c r="K228" i="7"/>
  <c r="L228" i="7"/>
  <c r="B229" i="7"/>
  <c r="C229" i="7"/>
  <c r="D229" i="7"/>
  <c r="E229" i="7"/>
  <c r="F229" i="7"/>
  <c r="H229" i="7"/>
  <c r="I229" i="7"/>
  <c r="J229" i="7"/>
  <c r="K229" i="7"/>
  <c r="L229" i="7"/>
  <c r="B230" i="7"/>
  <c r="C230" i="7"/>
  <c r="D230" i="7"/>
  <c r="E230" i="7"/>
  <c r="F230" i="7"/>
  <c r="H230" i="7"/>
  <c r="I230" i="7"/>
  <c r="J230" i="7"/>
  <c r="K230" i="7"/>
  <c r="L230" i="7"/>
  <c r="B231" i="7"/>
  <c r="C231" i="7"/>
  <c r="D231" i="7"/>
  <c r="E231" i="7"/>
  <c r="F231" i="7"/>
  <c r="H231" i="7"/>
  <c r="I231" i="7"/>
  <c r="J231" i="7"/>
  <c r="K231" i="7"/>
  <c r="L231" i="7"/>
  <c r="B232" i="7"/>
  <c r="C232" i="7"/>
  <c r="D232" i="7"/>
  <c r="E232" i="7"/>
  <c r="F232" i="7"/>
  <c r="H232" i="7"/>
  <c r="I232" i="7"/>
  <c r="J232" i="7"/>
  <c r="K232" i="7"/>
  <c r="L232" i="7"/>
  <c r="B233" i="7"/>
  <c r="C233" i="7"/>
  <c r="D233" i="7"/>
  <c r="E233" i="7"/>
  <c r="F233" i="7"/>
  <c r="H233" i="7"/>
  <c r="I233" i="7"/>
  <c r="J233" i="7"/>
  <c r="K233" i="7"/>
  <c r="L233" i="7"/>
  <c r="B234" i="7"/>
  <c r="C234" i="7"/>
  <c r="D234" i="7"/>
  <c r="E234" i="7"/>
  <c r="F234" i="7"/>
  <c r="H234" i="7"/>
  <c r="I234" i="7"/>
  <c r="J234" i="7"/>
  <c r="K234" i="7"/>
  <c r="L234" i="7"/>
  <c r="B235" i="7"/>
  <c r="C235" i="7"/>
  <c r="D235" i="7"/>
  <c r="E235" i="7"/>
  <c r="F235" i="7"/>
  <c r="H235" i="7"/>
  <c r="I235" i="7"/>
  <c r="J235" i="7"/>
  <c r="K235" i="7"/>
  <c r="L235" i="7"/>
  <c r="B236" i="7"/>
  <c r="C236" i="7"/>
  <c r="D236" i="7"/>
  <c r="E236" i="7"/>
  <c r="F236" i="7"/>
  <c r="H236" i="7"/>
  <c r="I236" i="7"/>
  <c r="J236" i="7"/>
  <c r="K236" i="7"/>
  <c r="L236" i="7"/>
  <c r="B237" i="7"/>
  <c r="C237" i="7"/>
  <c r="D237" i="7"/>
  <c r="E237" i="7"/>
  <c r="F237" i="7"/>
  <c r="H237" i="7"/>
  <c r="I237" i="7"/>
  <c r="J237" i="7"/>
  <c r="K237" i="7"/>
  <c r="L237" i="7"/>
  <c r="B238" i="7"/>
  <c r="C238" i="7"/>
  <c r="D238" i="7"/>
  <c r="E238" i="7"/>
  <c r="F238" i="7"/>
  <c r="H238" i="7"/>
  <c r="I238" i="7"/>
  <c r="J238" i="7"/>
  <c r="K238" i="7"/>
  <c r="L238" i="7"/>
  <c r="B239" i="7"/>
  <c r="C239" i="7"/>
  <c r="D239" i="7"/>
  <c r="E239" i="7"/>
  <c r="F239" i="7"/>
  <c r="H239" i="7"/>
  <c r="I239" i="7"/>
  <c r="J239" i="7"/>
  <c r="K239" i="7"/>
  <c r="L239" i="7"/>
  <c r="B240" i="7"/>
  <c r="C240" i="7"/>
  <c r="D240" i="7"/>
  <c r="E240" i="7"/>
  <c r="F240" i="7"/>
  <c r="H240" i="7"/>
  <c r="I240" i="7"/>
  <c r="J240" i="7"/>
  <c r="K240" i="7"/>
  <c r="L240" i="7"/>
  <c r="B241" i="7"/>
  <c r="C241" i="7"/>
  <c r="D241" i="7"/>
  <c r="E241" i="7"/>
  <c r="F241" i="7"/>
  <c r="H241" i="7"/>
  <c r="I241" i="7"/>
  <c r="J241" i="7"/>
  <c r="K241" i="7"/>
  <c r="L241" i="7"/>
  <c r="B242" i="7"/>
  <c r="C242" i="7"/>
  <c r="D242" i="7"/>
  <c r="E242" i="7"/>
  <c r="F242" i="7"/>
  <c r="H242" i="7"/>
  <c r="I242" i="7"/>
  <c r="J242" i="7"/>
  <c r="K242" i="7"/>
  <c r="L242" i="7"/>
  <c r="B243" i="7"/>
  <c r="C243" i="7"/>
  <c r="D243" i="7"/>
  <c r="E243" i="7"/>
  <c r="F243" i="7"/>
  <c r="H243" i="7"/>
  <c r="I243" i="7"/>
  <c r="J243" i="7"/>
  <c r="K243" i="7"/>
  <c r="L243" i="7"/>
  <c r="B244" i="7"/>
  <c r="C244" i="7"/>
  <c r="D244" i="7"/>
  <c r="E244" i="7"/>
  <c r="F244" i="7"/>
  <c r="H244" i="7"/>
  <c r="I244" i="7"/>
  <c r="J244" i="7"/>
  <c r="K244" i="7"/>
  <c r="L244" i="7"/>
  <c r="B245" i="7"/>
  <c r="C245" i="7"/>
  <c r="D245" i="7"/>
  <c r="E245" i="7"/>
  <c r="F245" i="7"/>
  <c r="H245" i="7"/>
  <c r="I245" i="7"/>
  <c r="J245" i="7"/>
  <c r="K245" i="7"/>
  <c r="L245" i="7"/>
  <c r="B246" i="7"/>
  <c r="C246" i="7"/>
  <c r="D246" i="7"/>
  <c r="E246" i="7"/>
  <c r="F246" i="7"/>
  <c r="H246" i="7"/>
  <c r="I246" i="7"/>
  <c r="J246" i="7"/>
  <c r="K246" i="7"/>
  <c r="L246" i="7"/>
  <c r="B247" i="7"/>
  <c r="C247" i="7"/>
  <c r="D247" i="7"/>
  <c r="E247" i="7"/>
  <c r="F247" i="7"/>
  <c r="H247" i="7"/>
  <c r="I247" i="7"/>
  <c r="J247" i="7"/>
  <c r="K247" i="7"/>
  <c r="L247" i="7"/>
  <c r="B248" i="7"/>
  <c r="C248" i="7"/>
  <c r="D248" i="7"/>
  <c r="E248" i="7"/>
  <c r="F248" i="7"/>
  <c r="H248" i="7"/>
  <c r="I248" i="7"/>
  <c r="J248" i="7"/>
  <c r="K248" i="7"/>
  <c r="L248" i="7"/>
  <c r="B249" i="7"/>
  <c r="C249" i="7"/>
  <c r="D249" i="7"/>
  <c r="E249" i="7"/>
  <c r="F249" i="7"/>
  <c r="H249" i="7"/>
  <c r="I249" i="7"/>
  <c r="J249" i="7"/>
  <c r="K249" i="7"/>
  <c r="L249" i="7"/>
  <c r="B250" i="7"/>
  <c r="C250" i="7"/>
  <c r="D250" i="7"/>
  <c r="E250" i="7"/>
  <c r="F250" i="7"/>
  <c r="H250" i="7"/>
  <c r="I250" i="7"/>
  <c r="J250" i="7"/>
  <c r="K250" i="7"/>
  <c r="L250" i="7"/>
  <c r="B251" i="7"/>
  <c r="C251" i="7"/>
  <c r="D251" i="7"/>
  <c r="E251" i="7"/>
  <c r="F251" i="7"/>
  <c r="H251" i="7"/>
  <c r="I251" i="7"/>
  <c r="J251" i="7"/>
  <c r="K251" i="7"/>
  <c r="L251" i="7"/>
  <c r="B252" i="7"/>
  <c r="C252" i="7"/>
  <c r="D252" i="7"/>
  <c r="E252" i="7"/>
  <c r="F252" i="7"/>
  <c r="H252" i="7"/>
  <c r="I252" i="7"/>
  <c r="J252" i="7"/>
  <c r="K252" i="7"/>
  <c r="L252" i="7"/>
  <c r="B253" i="7"/>
  <c r="C253" i="7"/>
  <c r="D253" i="7"/>
  <c r="E253" i="7"/>
  <c r="F253" i="7"/>
  <c r="H253" i="7"/>
  <c r="I253" i="7"/>
  <c r="J253" i="7"/>
  <c r="K253" i="7"/>
  <c r="L253" i="7"/>
  <c r="B254" i="7"/>
  <c r="C254" i="7"/>
  <c r="D254" i="7"/>
  <c r="E254" i="7"/>
  <c r="F254" i="7"/>
  <c r="H254" i="7"/>
  <c r="I254" i="7"/>
  <c r="J254" i="7"/>
  <c r="K254" i="7"/>
  <c r="L254" i="7"/>
  <c r="B255" i="7"/>
  <c r="C255" i="7"/>
  <c r="D255" i="7"/>
  <c r="E255" i="7"/>
  <c r="F255" i="7"/>
  <c r="H255" i="7"/>
  <c r="I255" i="7"/>
  <c r="J255" i="7"/>
  <c r="K255" i="7"/>
  <c r="L255" i="7"/>
  <c r="B256" i="7"/>
  <c r="C256" i="7"/>
  <c r="D256" i="7"/>
  <c r="E256" i="7"/>
  <c r="F256" i="7"/>
  <c r="H256" i="7"/>
  <c r="I256" i="7"/>
  <c r="J256" i="7"/>
  <c r="K256" i="7"/>
  <c r="L256" i="7"/>
  <c r="B257" i="7"/>
  <c r="C257" i="7"/>
  <c r="D257" i="7"/>
  <c r="E257" i="7"/>
  <c r="F257" i="7"/>
  <c r="H257" i="7"/>
  <c r="I257" i="7"/>
  <c r="J257" i="7"/>
  <c r="K257" i="7"/>
  <c r="L257" i="7"/>
  <c r="B258" i="7"/>
  <c r="C258" i="7"/>
  <c r="D258" i="7"/>
  <c r="E258" i="7"/>
  <c r="F258" i="7"/>
  <c r="H258" i="7"/>
  <c r="I258" i="7"/>
  <c r="J258" i="7"/>
  <c r="K258" i="7"/>
  <c r="L258" i="7"/>
  <c r="B259" i="7"/>
  <c r="C259" i="7"/>
  <c r="D259" i="7"/>
  <c r="E259" i="7"/>
  <c r="F259" i="7"/>
  <c r="H259" i="7"/>
  <c r="I259" i="7"/>
  <c r="J259" i="7"/>
  <c r="K259" i="7"/>
  <c r="L259" i="7"/>
  <c r="B260" i="7"/>
  <c r="C260" i="7"/>
  <c r="D260" i="7"/>
  <c r="E260" i="7"/>
  <c r="F260" i="7"/>
  <c r="H260" i="7"/>
  <c r="I260" i="7"/>
  <c r="J260" i="7"/>
  <c r="K260" i="7"/>
  <c r="L260" i="7"/>
  <c r="B261" i="7"/>
  <c r="C261" i="7"/>
  <c r="D261" i="7"/>
  <c r="E261" i="7"/>
  <c r="F261" i="7"/>
  <c r="H261" i="7"/>
  <c r="I261" i="7"/>
  <c r="J261" i="7"/>
  <c r="K261" i="7"/>
  <c r="L261" i="7"/>
  <c r="B262" i="7"/>
  <c r="C262" i="7"/>
  <c r="D262" i="7"/>
  <c r="E262" i="7"/>
  <c r="F262" i="7"/>
  <c r="H262" i="7"/>
  <c r="I262" i="7"/>
  <c r="J262" i="7"/>
  <c r="K262" i="7"/>
  <c r="L262" i="7"/>
  <c r="B263" i="7"/>
  <c r="C263" i="7"/>
  <c r="D263" i="7"/>
  <c r="E263" i="7"/>
  <c r="F263" i="7"/>
  <c r="H263" i="7"/>
  <c r="I263" i="7"/>
  <c r="J263" i="7"/>
  <c r="K263" i="7"/>
  <c r="L263" i="7"/>
  <c r="B264" i="7"/>
  <c r="C264" i="7"/>
  <c r="D264" i="7"/>
  <c r="E264" i="7"/>
  <c r="F264" i="7"/>
  <c r="H264" i="7"/>
  <c r="I264" i="7"/>
  <c r="J264" i="7"/>
  <c r="K264" i="7"/>
  <c r="L264" i="7"/>
  <c r="B265" i="7"/>
  <c r="C265" i="7"/>
  <c r="D265" i="7"/>
  <c r="E265" i="7"/>
  <c r="F265" i="7"/>
  <c r="H265" i="7"/>
  <c r="I265" i="7"/>
  <c r="J265" i="7"/>
  <c r="K265" i="7"/>
  <c r="L265" i="7"/>
  <c r="B266" i="7"/>
  <c r="C266" i="7"/>
  <c r="D266" i="7"/>
  <c r="E266" i="7"/>
  <c r="F266" i="7"/>
  <c r="H266" i="7"/>
  <c r="I266" i="7"/>
  <c r="J266" i="7"/>
  <c r="K266" i="7"/>
  <c r="L266" i="7"/>
  <c r="B267" i="7"/>
  <c r="C267" i="7"/>
  <c r="D267" i="7"/>
  <c r="E267" i="7"/>
  <c r="F267" i="7"/>
  <c r="H267" i="7"/>
  <c r="I267" i="7"/>
  <c r="J267" i="7"/>
  <c r="K267" i="7"/>
  <c r="L267" i="7"/>
  <c r="B268" i="7"/>
  <c r="C268" i="7"/>
  <c r="D268" i="7"/>
  <c r="E268" i="7"/>
  <c r="F268" i="7"/>
  <c r="H268" i="7"/>
  <c r="I268" i="7"/>
  <c r="J268" i="7"/>
  <c r="K268" i="7"/>
  <c r="L268" i="7"/>
  <c r="B269" i="7"/>
  <c r="C269" i="7"/>
  <c r="D269" i="7"/>
  <c r="E269" i="7"/>
  <c r="F269" i="7"/>
  <c r="H269" i="7"/>
  <c r="I269" i="7"/>
  <c r="J269" i="7"/>
  <c r="K269" i="7"/>
  <c r="L269" i="7"/>
  <c r="B270" i="7"/>
  <c r="C270" i="7"/>
  <c r="D270" i="7"/>
  <c r="E270" i="7"/>
  <c r="F270" i="7"/>
  <c r="H270" i="7"/>
  <c r="I270" i="7"/>
  <c r="J270" i="7"/>
  <c r="K270" i="7"/>
  <c r="L270" i="7"/>
  <c r="B271" i="7"/>
  <c r="C271" i="7"/>
  <c r="D271" i="7"/>
  <c r="E271" i="7"/>
  <c r="F271" i="7"/>
  <c r="H271" i="7"/>
  <c r="I271" i="7"/>
  <c r="J271" i="7"/>
  <c r="K271" i="7"/>
  <c r="L271" i="7"/>
  <c r="B272" i="7"/>
  <c r="C272" i="7"/>
  <c r="D272" i="7"/>
  <c r="E272" i="7"/>
  <c r="F272" i="7"/>
  <c r="H272" i="7"/>
  <c r="I272" i="7"/>
  <c r="J272" i="7"/>
  <c r="K272" i="7"/>
  <c r="L272" i="7"/>
  <c r="B273" i="7"/>
  <c r="C273" i="7"/>
  <c r="D273" i="7"/>
  <c r="E273" i="7"/>
  <c r="F273" i="7"/>
  <c r="H273" i="7"/>
  <c r="I273" i="7"/>
  <c r="J273" i="7"/>
  <c r="K273" i="7"/>
  <c r="L273" i="7"/>
  <c r="B274" i="7"/>
  <c r="C274" i="7"/>
  <c r="D274" i="7"/>
  <c r="E274" i="7"/>
  <c r="F274" i="7"/>
  <c r="H274" i="7"/>
  <c r="I274" i="7"/>
  <c r="J274" i="7"/>
  <c r="K274" i="7"/>
  <c r="L274" i="7"/>
  <c r="B275" i="7"/>
  <c r="C275" i="7"/>
  <c r="D275" i="7"/>
  <c r="E275" i="7"/>
  <c r="F275" i="7"/>
  <c r="H275" i="7"/>
  <c r="I275" i="7"/>
  <c r="J275" i="7"/>
  <c r="K275" i="7"/>
  <c r="L275" i="7"/>
  <c r="B276" i="7"/>
  <c r="C276" i="7"/>
  <c r="D276" i="7"/>
  <c r="E276" i="7"/>
  <c r="F276" i="7"/>
  <c r="H276" i="7"/>
  <c r="I276" i="7"/>
  <c r="J276" i="7"/>
  <c r="K276" i="7"/>
  <c r="L276" i="7"/>
  <c r="B277" i="7"/>
  <c r="C277" i="7"/>
  <c r="D277" i="7"/>
  <c r="E277" i="7"/>
  <c r="F277" i="7"/>
  <c r="H277" i="7"/>
  <c r="I277" i="7"/>
  <c r="J277" i="7"/>
  <c r="K277" i="7"/>
  <c r="L277" i="7"/>
  <c r="B278" i="7"/>
  <c r="C278" i="7"/>
  <c r="D278" i="7"/>
  <c r="E278" i="7"/>
  <c r="F278" i="7"/>
  <c r="H278" i="7"/>
  <c r="I278" i="7"/>
  <c r="J278" i="7"/>
  <c r="K278" i="7"/>
  <c r="L278" i="7"/>
  <c r="B279" i="7"/>
  <c r="C279" i="7"/>
  <c r="D279" i="7"/>
  <c r="E279" i="7"/>
  <c r="F279" i="7"/>
  <c r="H279" i="7"/>
  <c r="I279" i="7"/>
  <c r="J279" i="7"/>
  <c r="K279" i="7"/>
  <c r="L279" i="7"/>
  <c r="B280" i="7"/>
  <c r="C280" i="7"/>
  <c r="D280" i="7"/>
  <c r="E280" i="7"/>
  <c r="F280" i="7"/>
  <c r="H280" i="7"/>
  <c r="I280" i="7"/>
  <c r="J280" i="7"/>
  <c r="K280" i="7"/>
  <c r="L280" i="7"/>
  <c r="B281" i="7"/>
  <c r="C281" i="7"/>
  <c r="D281" i="7"/>
  <c r="E281" i="7"/>
  <c r="F281" i="7"/>
  <c r="H281" i="7"/>
  <c r="I281" i="7"/>
  <c r="J281" i="7"/>
  <c r="K281" i="7"/>
  <c r="L281" i="7"/>
  <c r="B282" i="7"/>
  <c r="C282" i="7"/>
  <c r="D282" i="7"/>
  <c r="E282" i="7"/>
  <c r="F282" i="7"/>
  <c r="H282" i="7"/>
  <c r="I282" i="7"/>
  <c r="J282" i="7"/>
  <c r="K282" i="7"/>
  <c r="L282" i="7"/>
  <c r="B283" i="7"/>
  <c r="C283" i="7"/>
  <c r="D283" i="7"/>
  <c r="E283" i="7"/>
  <c r="F283" i="7"/>
  <c r="H283" i="7"/>
  <c r="I283" i="7"/>
  <c r="J283" i="7"/>
  <c r="K283" i="7"/>
  <c r="L283" i="7"/>
  <c r="B284" i="7"/>
  <c r="C284" i="7"/>
  <c r="D284" i="7"/>
  <c r="E284" i="7"/>
  <c r="F284" i="7"/>
  <c r="H284" i="7"/>
  <c r="I284" i="7"/>
  <c r="J284" i="7"/>
  <c r="K284" i="7"/>
  <c r="L284" i="7"/>
  <c r="B285" i="7"/>
  <c r="C285" i="7"/>
  <c r="D285" i="7"/>
  <c r="E285" i="7"/>
  <c r="F285" i="7"/>
  <c r="H285" i="7"/>
  <c r="I285" i="7"/>
  <c r="J285" i="7"/>
  <c r="K285" i="7"/>
  <c r="L285" i="7"/>
  <c r="B286" i="7"/>
  <c r="C286" i="7"/>
  <c r="D286" i="7"/>
  <c r="E286" i="7"/>
  <c r="F286" i="7"/>
  <c r="H286" i="7"/>
  <c r="I286" i="7"/>
  <c r="J286" i="7"/>
  <c r="K286" i="7"/>
  <c r="L286" i="7"/>
  <c r="B287" i="7"/>
  <c r="C287" i="7"/>
  <c r="D287" i="7"/>
  <c r="E287" i="7"/>
  <c r="F287" i="7"/>
  <c r="H287" i="7"/>
  <c r="I287" i="7"/>
  <c r="J287" i="7"/>
  <c r="K287" i="7"/>
  <c r="L287" i="7"/>
  <c r="B288" i="7"/>
  <c r="C288" i="7"/>
  <c r="D288" i="7"/>
  <c r="E288" i="7"/>
  <c r="F288" i="7"/>
  <c r="H288" i="7"/>
  <c r="I288" i="7"/>
  <c r="J288" i="7"/>
  <c r="K288" i="7"/>
  <c r="L288" i="7"/>
  <c r="B289" i="7"/>
  <c r="C289" i="7"/>
  <c r="D289" i="7"/>
  <c r="E289" i="7"/>
  <c r="F289" i="7"/>
  <c r="H289" i="7"/>
  <c r="I289" i="7"/>
  <c r="J289" i="7"/>
  <c r="K289" i="7"/>
  <c r="L289" i="7"/>
  <c r="B290" i="7"/>
  <c r="C290" i="7"/>
  <c r="D290" i="7"/>
  <c r="E290" i="7"/>
  <c r="F290" i="7"/>
  <c r="H290" i="7"/>
  <c r="I290" i="7"/>
  <c r="J290" i="7"/>
  <c r="K290" i="7"/>
  <c r="L290" i="7"/>
  <c r="B291" i="7"/>
  <c r="C291" i="7"/>
  <c r="D291" i="7"/>
  <c r="E291" i="7"/>
  <c r="F291" i="7"/>
  <c r="H291" i="7"/>
  <c r="I291" i="7"/>
  <c r="J291" i="7"/>
  <c r="K291" i="7"/>
  <c r="L291" i="7"/>
  <c r="B292" i="7"/>
  <c r="C292" i="7"/>
  <c r="D292" i="7"/>
  <c r="E292" i="7"/>
  <c r="F292" i="7"/>
  <c r="H292" i="7"/>
  <c r="I292" i="7"/>
  <c r="J292" i="7"/>
  <c r="K292" i="7"/>
  <c r="L292" i="7"/>
  <c r="B293" i="7"/>
  <c r="C293" i="7"/>
  <c r="D293" i="7"/>
  <c r="E293" i="7"/>
  <c r="F293" i="7"/>
  <c r="H293" i="7"/>
  <c r="I293" i="7"/>
  <c r="J293" i="7"/>
  <c r="K293" i="7"/>
  <c r="L293" i="7"/>
  <c r="B294" i="7"/>
  <c r="C294" i="7"/>
  <c r="D294" i="7"/>
  <c r="E294" i="7"/>
  <c r="F294" i="7"/>
  <c r="H294" i="7"/>
  <c r="I294" i="7"/>
  <c r="J294" i="7"/>
  <c r="K294" i="7"/>
  <c r="L294" i="7"/>
  <c r="B295" i="7"/>
  <c r="C295" i="7"/>
  <c r="D295" i="7"/>
  <c r="E295" i="7"/>
  <c r="F295" i="7"/>
  <c r="H295" i="7"/>
  <c r="I295" i="7"/>
  <c r="J295" i="7"/>
  <c r="K295" i="7"/>
  <c r="L295" i="7"/>
  <c r="B296" i="7"/>
  <c r="C296" i="7"/>
  <c r="D296" i="7"/>
  <c r="E296" i="7"/>
  <c r="F296" i="7"/>
  <c r="H296" i="7"/>
  <c r="I296" i="7"/>
  <c r="J296" i="7"/>
  <c r="K296" i="7"/>
  <c r="L296" i="7"/>
  <c r="B297" i="7"/>
  <c r="C297" i="7"/>
  <c r="D297" i="7"/>
  <c r="E297" i="7"/>
  <c r="F297" i="7"/>
  <c r="H297" i="7"/>
  <c r="I297" i="7"/>
  <c r="J297" i="7"/>
  <c r="K297" i="7"/>
  <c r="L297" i="7"/>
  <c r="B298" i="7"/>
  <c r="C298" i="7"/>
  <c r="D298" i="7"/>
  <c r="E298" i="7"/>
  <c r="F298" i="7"/>
  <c r="H298" i="7"/>
  <c r="I298" i="7"/>
  <c r="J298" i="7"/>
  <c r="K298" i="7"/>
  <c r="L298" i="7"/>
  <c r="B299" i="7"/>
  <c r="C299" i="7"/>
  <c r="D299" i="7"/>
  <c r="E299" i="7"/>
  <c r="F299" i="7"/>
  <c r="H299" i="7"/>
  <c r="I299" i="7"/>
  <c r="J299" i="7"/>
  <c r="K299" i="7"/>
  <c r="L299" i="7"/>
  <c r="B300" i="7"/>
  <c r="C300" i="7"/>
  <c r="D300" i="7"/>
  <c r="E300" i="7"/>
  <c r="F300" i="7"/>
  <c r="H300" i="7"/>
  <c r="I300" i="7"/>
  <c r="J300" i="7"/>
  <c r="K300" i="7"/>
  <c r="L300" i="7"/>
  <c r="B301" i="7"/>
  <c r="C301" i="7"/>
  <c r="D301" i="7"/>
  <c r="E301" i="7"/>
  <c r="F301" i="7"/>
  <c r="H301" i="7"/>
  <c r="I301" i="7"/>
  <c r="J301" i="7"/>
  <c r="K301" i="7"/>
  <c r="L301" i="7"/>
  <c r="B302" i="7"/>
  <c r="C302" i="7"/>
  <c r="D302" i="7"/>
  <c r="E302" i="7"/>
  <c r="F302" i="7"/>
  <c r="H302" i="7"/>
  <c r="I302" i="7"/>
  <c r="J302" i="7"/>
  <c r="K302" i="7"/>
  <c r="L302" i="7"/>
  <c r="B303" i="7"/>
  <c r="C303" i="7"/>
  <c r="D303" i="7"/>
  <c r="E303" i="7"/>
  <c r="F303" i="7"/>
  <c r="H303" i="7"/>
  <c r="I303" i="7"/>
  <c r="J303" i="7"/>
  <c r="K303" i="7"/>
  <c r="L303" i="7"/>
  <c r="B304" i="7"/>
  <c r="C304" i="7"/>
  <c r="D304" i="7"/>
  <c r="E304" i="7"/>
  <c r="F304" i="7"/>
  <c r="H304" i="7"/>
  <c r="I304" i="7"/>
  <c r="J304" i="7"/>
  <c r="K304" i="7"/>
  <c r="L304" i="7"/>
  <c r="B305" i="7"/>
  <c r="C305" i="7"/>
  <c r="D305" i="7"/>
  <c r="E305" i="7"/>
  <c r="F305" i="7"/>
  <c r="H305" i="7"/>
  <c r="I305" i="7"/>
  <c r="J305" i="7"/>
  <c r="K305" i="7"/>
  <c r="L305" i="7"/>
  <c r="B306" i="7"/>
  <c r="C306" i="7"/>
  <c r="D306" i="7"/>
  <c r="E306" i="7"/>
  <c r="F306" i="7"/>
  <c r="H306" i="7"/>
  <c r="I306" i="7"/>
  <c r="J306" i="7"/>
  <c r="K306" i="7"/>
  <c r="L306" i="7"/>
  <c r="B307" i="7"/>
  <c r="C307" i="7"/>
  <c r="D307" i="7"/>
  <c r="E307" i="7"/>
  <c r="F307" i="7"/>
  <c r="H307" i="7"/>
  <c r="I307" i="7"/>
  <c r="J307" i="7"/>
  <c r="K307" i="7"/>
  <c r="L307" i="7"/>
  <c r="B308" i="7"/>
  <c r="C308" i="7"/>
  <c r="D308" i="7"/>
  <c r="E308" i="7"/>
  <c r="F308" i="7"/>
  <c r="H308" i="7"/>
  <c r="I308" i="7"/>
  <c r="J308" i="7"/>
  <c r="K308" i="7"/>
  <c r="L308" i="7"/>
  <c r="B309" i="7"/>
  <c r="C309" i="7"/>
  <c r="D309" i="7"/>
  <c r="E309" i="7"/>
  <c r="F309" i="7"/>
  <c r="H309" i="7"/>
  <c r="I309" i="7"/>
  <c r="J309" i="7"/>
  <c r="K309" i="7"/>
  <c r="L309" i="7"/>
  <c r="B310" i="7"/>
  <c r="C310" i="7"/>
  <c r="D310" i="7"/>
  <c r="E310" i="7"/>
  <c r="F310" i="7"/>
  <c r="H310" i="7"/>
  <c r="I310" i="7"/>
  <c r="J310" i="7"/>
  <c r="K310" i="7"/>
  <c r="L310" i="7"/>
  <c r="B311" i="7"/>
  <c r="C311" i="7"/>
  <c r="D311" i="7"/>
  <c r="E311" i="7"/>
  <c r="F311" i="7"/>
  <c r="H311" i="7"/>
  <c r="I311" i="7"/>
  <c r="J311" i="7"/>
  <c r="K311" i="7"/>
  <c r="L311" i="7"/>
  <c r="B312" i="7"/>
  <c r="C312" i="7"/>
  <c r="D312" i="7"/>
  <c r="E312" i="7"/>
  <c r="F312" i="7"/>
  <c r="H312" i="7"/>
  <c r="I312" i="7"/>
  <c r="J312" i="7"/>
  <c r="K312" i="7"/>
  <c r="L312" i="7"/>
  <c r="B313" i="7"/>
  <c r="C313" i="7"/>
  <c r="D313" i="7"/>
  <c r="E313" i="7"/>
  <c r="F313" i="7"/>
  <c r="H313" i="7"/>
  <c r="I313" i="7"/>
  <c r="J313" i="7"/>
  <c r="K313" i="7"/>
  <c r="L313" i="7"/>
  <c r="B314" i="7"/>
  <c r="C314" i="7"/>
  <c r="D314" i="7"/>
  <c r="E314" i="7"/>
  <c r="F314" i="7"/>
  <c r="H314" i="7"/>
  <c r="I314" i="7"/>
  <c r="J314" i="7"/>
  <c r="K314" i="7"/>
  <c r="L314" i="7"/>
  <c r="B315" i="7"/>
  <c r="C315" i="7"/>
  <c r="D315" i="7"/>
  <c r="E315" i="7"/>
  <c r="F315" i="7"/>
  <c r="H315" i="7"/>
  <c r="I315" i="7"/>
  <c r="J315" i="7"/>
  <c r="K315" i="7"/>
  <c r="L315" i="7"/>
  <c r="B316" i="7"/>
  <c r="C316" i="7"/>
  <c r="D316" i="7"/>
  <c r="E316" i="7"/>
  <c r="F316" i="7"/>
  <c r="H316" i="7"/>
  <c r="I316" i="7"/>
  <c r="J316" i="7"/>
  <c r="K316" i="7"/>
  <c r="L316" i="7"/>
  <c r="B317" i="7"/>
  <c r="C317" i="7"/>
  <c r="D317" i="7"/>
  <c r="E317" i="7"/>
  <c r="F317" i="7"/>
  <c r="H317" i="7"/>
  <c r="I317" i="7"/>
  <c r="J317" i="7"/>
  <c r="K317" i="7"/>
  <c r="L317" i="7"/>
  <c r="B318" i="7"/>
  <c r="C318" i="7"/>
  <c r="D318" i="7"/>
  <c r="E318" i="7"/>
  <c r="F318" i="7"/>
  <c r="H318" i="7"/>
  <c r="I318" i="7"/>
  <c r="J318" i="7"/>
  <c r="K318" i="7"/>
  <c r="L318" i="7"/>
  <c r="B319" i="7"/>
  <c r="C319" i="7"/>
  <c r="D319" i="7"/>
  <c r="E319" i="7"/>
  <c r="F319" i="7"/>
  <c r="H319" i="7"/>
  <c r="I319" i="7"/>
  <c r="J319" i="7"/>
  <c r="K319" i="7"/>
  <c r="L319" i="7"/>
  <c r="B320" i="7"/>
  <c r="C320" i="7"/>
  <c r="D320" i="7"/>
  <c r="E320" i="7"/>
  <c r="F320" i="7"/>
  <c r="H320" i="7"/>
  <c r="I320" i="7"/>
  <c r="J320" i="7"/>
  <c r="K320" i="7"/>
  <c r="L320" i="7"/>
  <c r="B321" i="7"/>
  <c r="C321" i="7"/>
  <c r="D321" i="7"/>
  <c r="E321" i="7"/>
  <c r="F321" i="7"/>
  <c r="H321" i="7"/>
  <c r="I321" i="7"/>
  <c r="J321" i="7"/>
  <c r="K321" i="7"/>
  <c r="L321" i="7"/>
  <c r="B322" i="7"/>
  <c r="C322" i="7"/>
  <c r="D322" i="7"/>
  <c r="E322" i="7"/>
  <c r="F322" i="7"/>
  <c r="H322" i="7"/>
  <c r="I322" i="7"/>
  <c r="J322" i="7"/>
  <c r="K322" i="7"/>
  <c r="L322" i="7"/>
  <c r="B323" i="7"/>
  <c r="C323" i="7"/>
  <c r="D323" i="7"/>
  <c r="E323" i="7"/>
  <c r="F323" i="7"/>
  <c r="H323" i="7"/>
  <c r="I323" i="7"/>
  <c r="J323" i="7"/>
  <c r="K323" i="7"/>
  <c r="L323" i="7"/>
  <c r="B324" i="7"/>
  <c r="C324" i="7"/>
  <c r="D324" i="7"/>
  <c r="E324" i="7"/>
  <c r="F324" i="7"/>
  <c r="H324" i="7"/>
  <c r="I324" i="7"/>
  <c r="J324" i="7"/>
  <c r="K324" i="7"/>
  <c r="L324" i="7"/>
  <c r="B325" i="7"/>
  <c r="C325" i="7"/>
  <c r="D325" i="7"/>
  <c r="E325" i="7"/>
  <c r="F325" i="7"/>
  <c r="H325" i="7"/>
  <c r="I325" i="7"/>
  <c r="J325" i="7"/>
  <c r="K325" i="7"/>
  <c r="L325" i="7"/>
  <c r="B326" i="7"/>
  <c r="C326" i="7"/>
  <c r="D326" i="7"/>
  <c r="E326" i="7"/>
  <c r="F326" i="7"/>
  <c r="H326" i="7"/>
  <c r="I326" i="7"/>
  <c r="J326" i="7"/>
  <c r="K326" i="7"/>
  <c r="L326" i="7"/>
  <c r="B327" i="7"/>
  <c r="C327" i="7"/>
  <c r="D327" i="7"/>
  <c r="E327" i="7"/>
  <c r="F327" i="7"/>
  <c r="H327" i="7"/>
  <c r="I327" i="7"/>
  <c r="J327" i="7"/>
  <c r="K327" i="7"/>
  <c r="L327" i="7"/>
  <c r="B328" i="7"/>
  <c r="C328" i="7"/>
  <c r="D328" i="7"/>
  <c r="E328" i="7"/>
  <c r="F328" i="7"/>
  <c r="H328" i="7"/>
  <c r="I328" i="7"/>
  <c r="J328" i="7"/>
  <c r="K328" i="7"/>
  <c r="L328" i="7"/>
  <c r="B329" i="7"/>
  <c r="C329" i="7"/>
  <c r="D329" i="7"/>
  <c r="E329" i="7"/>
  <c r="F329" i="7"/>
  <c r="H329" i="7"/>
  <c r="I329" i="7"/>
  <c r="J329" i="7"/>
  <c r="K329" i="7"/>
  <c r="L329" i="7"/>
  <c r="B330" i="7"/>
  <c r="C330" i="7"/>
  <c r="D330" i="7"/>
  <c r="E330" i="7"/>
  <c r="F330" i="7"/>
  <c r="H330" i="7"/>
  <c r="I330" i="7"/>
  <c r="J330" i="7"/>
  <c r="K330" i="7"/>
  <c r="L330" i="7"/>
  <c r="B331" i="7"/>
  <c r="C331" i="7"/>
  <c r="D331" i="7"/>
  <c r="E331" i="7"/>
  <c r="F331" i="7"/>
  <c r="H331" i="7"/>
  <c r="I331" i="7"/>
  <c r="J331" i="7"/>
  <c r="K331" i="7"/>
  <c r="L331" i="7"/>
  <c r="B332" i="7"/>
  <c r="C332" i="7"/>
  <c r="D332" i="7"/>
  <c r="E332" i="7"/>
  <c r="F332" i="7"/>
  <c r="H332" i="7"/>
  <c r="I332" i="7"/>
  <c r="J332" i="7"/>
  <c r="K332" i="7"/>
  <c r="L332" i="7"/>
  <c r="B333" i="7"/>
  <c r="C333" i="7"/>
  <c r="D333" i="7"/>
  <c r="E333" i="7"/>
  <c r="F333" i="7"/>
  <c r="H333" i="7"/>
  <c r="I333" i="7"/>
  <c r="J333" i="7"/>
  <c r="K333" i="7"/>
  <c r="L333" i="7"/>
  <c r="B334" i="7"/>
  <c r="C334" i="7"/>
  <c r="D334" i="7"/>
  <c r="E334" i="7"/>
  <c r="F334" i="7"/>
  <c r="H334" i="7"/>
  <c r="I334" i="7"/>
  <c r="J334" i="7"/>
  <c r="K334" i="7"/>
  <c r="L334" i="7"/>
  <c r="B335" i="7"/>
  <c r="C335" i="7"/>
  <c r="D335" i="7"/>
  <c r="E335" i="7"/>
  <c r="F335" i="7"/>
  <c r="H335" i="7"/>
  <c r="I335" i="7"/>
  <c r="J335" i="7"/>
  <c r="K335" i="7"/>
  <c r="L335" i="7"/>
  <c r="B336" i="7"/>
  <c r="C336" i="7"/>
  <c r="D336" i="7"/>
  <c r="E336" i="7"/>
  <c r="F336" i="7"/>
  <c r="H336" i="7"/>
  <c r="I336" i="7"/>
  <c r="J336" i="7"/>
  <c r="K336" i="7"/>
  <c r="L336" i="7"/>
  <c r="B337" i="7"/>
  <c r="C337" i="7"/>
  <c r="D337" i="7"/>
  <c r="E337" i="7"/>
  <c r="F337" i="7"/>
  <c r="H337" i="7"/>
  <c r="I337" i="7"/>
  <c r="J337" i="7"/>
  <c r="K337" i="7"/>
  <c r="L337" i="7"/>
  <c r="B338" i="7"/>
  <c r="C338" i="7"/>
  <c r="D338" i="7"/>
  <c r="E338" i="7"/>
  <c r="F338" i="7"/>
  <c r="H338" i="7"/>
  <c r="I338" i="7"/>
  <c r="J338" i="7"/>
  <c r="K338" i="7"/>
  <c r="L338" i="7"/>
  <c r="B339" i="7"/>
  <c r="C339" i="7"/>
  <c r="D339" i="7"/>
  <c r="E339" i="7"/>
  <c r="F339" i="7"/>
  <c r="H339" i="7"/>
  <c r="I339" i="7"/>
  <c r="J339" i="7"/>
  <c r="K339" i="7"/>
  <c r="L339" i="7"/>
  <c r="B340" i="7"/>
  <c r="C340" i="7"/>
  <c r="D340" i="7"/>
  <c r="E340" i="7"/>
  <c r="F340" i="7"/>
  <c r="H340" i="7"/>
  <c r="I340" i="7"/>
  <c r="J340" i="7"/>
  <c r="K340" i="7"/>
  <c r="L340" i="7"/>
  <c r="B341" i="7"/>
  <c r="C341" i="7"/>
  <c r="D341" i="7"/>
  <c r="E341" i="7"/>
  <c r="F341" i="7"/>
  <c r="H341" i="7"/>
  <c r="I341" i="7"/>
  <c r="J341" i="7"/>
  <c r="K341" i="7"/>
  <c r="L341" i="7"/>
  <c r="B342" i="7"/>
  <c r="C342" i="7"/>
  <c r="D342" i="7"/>
  <c r="E342" i="7"/>
  <c r="F342" i="7"/>
  <c r="H342" i="7"/>
  <c r="I342" i="7"/>
  <c r="J342" i="7"/>
  <c r="K342" i="7"/>
  <c r="L342" i="7"/>
  <c r="B343" i="7"/>
  <c r="C343" i="7"/>
  <c r="D343" i="7"/>
  <c r="E343" i="7"/>
  <c r="F343" i="7"/>
  <c r="H343" i="7"/>
  <c r="I343" i="7"/>
  <c r="J343" i="7"/>
  <c r="K343" i="7"/>
  <c r="L343" i="7"/>
  <c r="B344" i="7"/>
  <c r="C344" i="7"/>
  <c r="D344" i="7"/>
  <c r="E344" i="7"/>
  <c r="F344" i="7"/>
  <c r="H344" i="7"/>
  <c r="I344" i="7"/>
  <c r="J344" i="7"/>
  <c r="K344" i="7"/>
  <c r="L344" i="7"/>
  <c r="B345" i="7"/>
  <c r="C345" i="7"/>
  <c r="D345" i="7"/>
  <c r="E345" i="7"/>
  <c r="F345" i="7"/>
  <c r="H345" i="7"/>
  <c r="I345" i="7"/>
  <c r="J345" i="7"/>
  <c r="K345" i="7"/>
  <c r="L345" i="7"/>
  <c r="B346" i="7"/>
  <c r="C346" i="7"/>
  <c r="D346" i="7"/>
  <c r="E346" i="7"/>
  <c r="F346" i="7"/>
  <c r="H346" i="7"/>
  <c r="I346" i="7"/>
  <c r="J346" i="7"/>
  <c r="K346" i="7"/>
  <c r="L346" i="7"/>
  <c r="B347" i="7"/>
  <c r="C347" i="7"/>
  <c r="D347" i="7"/>
  <c r="E347" i="7"/>
  <c r="F347" i="7"/>
  <c r="H347" i="7"/>
  <c r="I347" i="7"/>
  <c r="J347" i="7"/>
  <c r="K347" i="7"/>
  <c r="L347" i="7"/>
  <c r="B348" i="7"/>
  <c r="C348" i="7"/>
  <c r="D348" i="7"/>
  <c r="E348" i="7"/>
  <c r="F348" i="7"/>
  <c r="H348" i="7"/>
  <c r="I348" i="7"/>
  <c r="J348" i="7"/>
  <c r="K348" i="7"/>
  <c r="L348" i="7"/>
  <c r="B349" i="7"/>
  <c r="C349" i="7"/>
  <c r="D349" i="7"/>
  <c r="E349" i="7"/>
  <c r="F349" i="7"/>
  <c r="H349" i="7"/>
  <c r="I349" i="7"/>
  <c r="J349" i="7"/>
  <c r="K349" i="7"/>
  <c r="L349" i="7"/>
  <c r="B350" i="7"/>
  <c r="C350" i="7"/>
  <c r="D350" i="7"/>
  <c r="E350" i="7"/>
  <c r="F350" i="7"/>
  <c r="H350" i="7"/>
  <c r="I350" i="7"/>
  <c r="J350" i="7"/>
  <c r="K350" i="7"/>
  <c r="L350" i="7"/>
  <c r="B351" i="7"/>
  <c r="C351" i="7"/>
  <c r="D351" i="7"/>
  <c r="E351" i="7"/>
  <c r="F351" i="7"/>
  <c r="H351" i="7"/>
  <c r="I351" i="7"/>
  <c r="J351" i="7"/>
  <c r="K351" i="7"/>
  <c r="L351" i="7"/>
  <c r="B352" i="7"/>
  <c r="C352" i="7"/>
  <c r="D352" i="7"/>
  <c r="E352" i="7"/>
  <c r="F352" i="7"/>
  <c r="H352" i="7"/>
  <c r="I352" i="7"/>
  <c r="J352" i="7"/>
  <c r="K352" i="7"/>
  <c r="L352" i="7"/>
  <c r="B353" i="7"/>
  <c r="C353" i="7"/>
  <c r="D353" i="7"/>
  <c r="E353" i="7"/>
  <c r="F353" i="7"/>
  <c r="H353" i="7"/>
  <c r="I353" i="7"/>
  <c r="J353" i="7"/>
  <c r="K353" i="7"/>
  <c r="L353" i="7"/>
  <c r="B354" i="7"/>
  <c r="C354" i="7"/>
  <c r="D354" i="7"/>
  <c r="E354" i="7"/>
  <c r="F354" i="7"/>
  <c r="H354" i="7"/>
  <c r="I354" i="7"/>
  <c r="J354" i="7"/>
  <c r="K354" i="7"/>
  <c r="L354" i="7"/>
  <c r="B355" i="7"/>
  <c r="C355" i="7"/>
  <c r="D355" i="7"/>
  <c r="E355" i="7"/>
  <c r="F355" i="7"/>
  <c r="H355" i="7"/>
  <c r="I355" i="7"/>
  <c r="J355" i="7"/>
  <c r="K355" i="7"/>
  <c r="L355" i="7"/>
  <c r="B356" i="7"/>
  <c r="C356" i="7"/>
  <c r="D356" i="7"/>
  <c r="E356" i="7"/>
  <c r="F356" i="7"/>
  <c r="H356" i="7"/>
  <c r="I356" i="7"/>
  <c r="J356" i="7"/>
  <c r="K356" i="7"/>
  <c r="L356" i="7"/>
  <c r="B357" i="7"/>
  <c r="C357" i="7"/>
  <c r="D357" i="7"/>
  <c r="E357" i="7"/>
  <c r="F357" i="7"/>
  <c r="H357" i="7"/>
  <c r="I357" i="7"/>
  <c r="J357" i="7"/>
  <c r="K357" i="7"/>
  <c r="L357" i="7"/>
  <c r="B358" i="7"/>
  <c r="C358" i="7"/>
  <c r="D358" i="7"/>
  <c r="E358" i="7"/>
  <c r="F358" i="7"/>
  <c r="H358" i="7"/>
  <c r="I358" i="7"/>
  <c r="J358" i="7"/>
  <c r="K358" i="7"/>
  <c r="L358" i="7"/>
  <c r="B359" i="7"/>
  <c r="C359" i="7"/>
  <c r="D359" i="7"/>
  <c r="E359" i="7"/>
  <c r="F359" i="7"/>
  <c r="H359" i="7"/>
  <c r="I359" i="7"/>
  <c r="J359" i="7"/>
  <c r="K359" i="7"/>
  <c r="L359" i="7"/>
  <c r="B360" i="7"/>
  <c r="C360" i="7"/>
  <c r="D360" i="7"/>
  <c r="E360" i="7"/>
  <c r="F360" i="7"/>
  <c r="H360" i="7"/>
  <c r="I360" i="7"/>
  <c r="J360" i="7"/>
  <c r="K360" i="7"/>
  <c r="L360" i="7"/>
  <c r="B361" i="7"/>
  <c r="C361" i="7"/>
  <c r="D361" i="7"/>
  <c r="E361" i="7"/>
  <c r="F361" i="7"/>
  <c r="H361" i="7"/>
  <c r="I361" i="7"/>
  <c r="J361" i="7"/>
  <c r="K361" i="7"/>
  <c r="L361" i="7"/>
  <c r="B362" i="7"/>
  <c r="C362" i="7"/>
  <c r="D362" i="7"/>
  <c r="E362" i="7"/>
  <c r="F362" i="7"/>
  <c r="H362" i="7"/>
  <c r="I362" i="7"/>
  <c r="J362" i="7"/>
  <c r="K362" i="7"/>
  <c r="L362" i="7"/>
  <c r="B363" i="7"/>
  <c r="C363" i="7"/>
  <c r="D363" i="7"/>
  <c r="E363" i="7"/>
  <c r="F363" i="7"/>
  <c r="H363" i="7"/>
  <c r="I363" i="7"/>
  <c r="J363" i="7"/>
  <c r="K363" i="7"/>
  <c r="L363" i="7"/>
  <c r="B364" i="7"/>
  <c r="C364" i="7"/>
  <c r="D364" i="7"/>
  <c r="E364" i="7"/>
  <c r="F364" i="7"/>
  <c r="H364" i="7"/>
  <c r="I364" i="7"/>
  <c r="J364" i="7"/>
  <c r="K364" i="7"/>
  <c r="L364" i="7"/>
  <c r="B365" i="7"/>
  <c r="C365" i="7"/>
  <c r="D365" i="7"/>
  <c r="E365" i="7"/>
  <c r="F365" i="7"/>
  <c r="H365" i="7"/>
  <c r="I365" i="7"/>
  <c r="J365" i="7"/>
  <c r="K365" i="7"/>
  <c r="L365" i="7"/>
  <c r="B366" i="7"/>
  <c r="C366" i="7"/>
  <c r="D366" i="7"/>
  <c r="E366" i="7"/>
  <c r="F366" i="7"/>
  <c r="H366" i="7"/>
  <c r="I366" i="7"/>
  <c r="J366" i="7"/>
  <c r="K366" i="7"/>
  <c r="L366" i="7"/>
  <c r="B367" i="7"/>
  <c r="C367" i="7"/>
  <c r="D367" i="7"/>
  <c r="E367" i="7"/>
  <c r="F367" i="7"/>
  <c r="H367" i="7"/>
  <c r="I367" i="7"/>
  <c r="J367" i="7"/>
  <c r="K367" i="7"/>
  <c r="L367" i="7"/>
  <c r="B368" i="7"/>
  <c r="C368" i="7"/>
  <c r="D368" i="7"/>
  <c r="E368" i="7"/>
  <c r="F368" i="7"/>
  <c r="H368" i="7"/>
  <c r="I368" i="7"/>
  <c r="J368" i="7"/>
  <c r="K368" i="7"/>
  <c r="L368" i="7"/>
  <c r="B369" i="7"/>
  <c r="C369" i="7"/>
  <c r="D369" i="7"/>
  <c r="E369" i="7"/>
  <c r="F369" i="7"/>
  <c r="H369" i="7"/>
  <c r="I369" i="7"/>
  <c r="J369" i="7"/>
  <c r="K369" i="7"/>
  <c r="L369" i="7"/>
  <c r="B370" i="7"/>
  <c r="C370" i="7"/>
  <c r="D370" i="7"/>
  <c r="E370" i="7"/>
  <c r="F370" i="7"/>
  <c r="H370" i="7"/>
  <c r="I370" i="7"/>
  <c r="J370" i="7"/>
  <c r="K370" i="7"/>
  <c r="L370" i="7"/>
  <c r="B371" i="7"/>
  <c r="C371" i="7"/>
  <c r="D371" i="7"/>
  <c r="E371" i="7"/>
  <c r="F371" i="7"/>
  <c r="H371" i="7"/>
  <c r="I371" i="7"/>
  <c r="J371" i="7"/>
  <c r="K371" i="7"/>
  <c r="L371" i="7"/>
  <c r="B372" i="7"/>
  <c r="C372" i="7"/>
  <c r="D372" i="7"/>
  <c r="E372" i="7"/>
  <c r="F372" i="7"/>
  <c r="H372" i="7"/>
  <c r="I372" i="7"/>
  <c r="J372" i="7"/>
  <c r="K372" i="7"/>
  <c r="L372" i="7"/>
  <c r="B373" i="7"/>
  <c r="C373" i="7"/>
  <c r="D373" i="7"/>
  <c r="E373" i="7"/>
  <c r="F373" i="7"/>
  <c r="H373" i="7"/>
  <c r="I373" i="7"/>
  <c r="J373" i="7"/>
  <c r="K373" i="7"/>
  <c r="L373" i="7"/>
  <c r="B374" i="7"/>
  <c r="C374" i="7"/>
  <c r="D374" i="7"/>
  <c r="E374" i="7"/>
  <c r="F374" i="7"/>
  <c r="H374" i="7"/>
  <c r="I374" i="7"/>
  <c r="J374" i="7"/>
  <c r="K374" i="7"/>
  <c r="L374" i="7"/>
  <c r="B375" i="7"/>
  <c r="C375" i="7"/>
  <c r="D375" i="7"/>
  <c r="E375" i="7"/>
  <c r="F375" i="7"/>
  <c r="H375" i="7"/>
  <c r="I375" i="7"/>
  <c r="J375" i="7"/>
  <c r="K375" i="7"/>
  <c r="L375" i="7"/>
  <c r="B376" i="7"/>
  <c r="C376" i="7"/>
  <c r="D376" i="7"/>
  <c r="E376" i="7"/>
  <c r="F376" i="7"/>
  <c r="H376" i="7"/>
  <c r="I376" i="7"/>
  <c r="J376" i="7"/>
  <c r="K376" i="7"/>
  <c r="L376" i="7"/>
  <c r="B377" i="7"/>
  <c r="C377" i="7"/>
  <c r="D377" i="7"/>
  <c r="E377" i="7"/>
  <c r="F377" i="7"/>
  <c r="H377" i="7"/>
  <c r="I377" i="7"/>
  <c r="J377" i="7"/>
  <c r="K377" i="7"/>
  <c r="L377" i="7"/>
  <c r="B378" i="7"/>
  <c r="C378" i="7"/>
  <c r="D378" i="7"/>
  <c r="E378" i="7"/>
  <c r="F378" i="7"/>
  <c r="H378" i="7"/>
  <c r="I378" i="7"/>
  <c r="J378" i="7"/>
  <c r="K378" i="7"/>
  <c r="L378" i="7"/>
  <c r="B379" i="7"/>
  <c r="C379" i="7"/>
  <c r="D379" i="7"/>
  <c r="E379" i="7"/>
  <c r="F379" i="7"/>
  <c r="H379" i="7"/>
  <c r="I379" i="7"/>
  <c r="J379" i="7"/>
  <c r="K379" i="7"/>
  <c r="L379" i="7"/>
  <c r="B380" i="7"/>
  <c r="C380" i="7"/>
  <c r="D380" i="7"/>
  <c r="E380" i="7"/>
  <c r="F380" i="7"/>
  <c r="H380" i="7"/>
  <c r="I380" i="7"/>
  <c r="J380" i="7"/>
  <c r="K380" i="7"/>
  <c r="L380" i="7"/>
  <c r="B381" i="7"/>
  <c r="C381" i="7"/>
  <c r="D381" i="7"/>
  <c r="E381" i="7"/>
  <c r="F381" i="7"/>
  <c r="H381" i="7"/>
  <c r="I381" i="7"/>
  <c r="J381" i="7"/>
  <c r="K381" i="7"/>
  <c r="L381" i="7"/>
  <c r="B382" i="7"/>
  <c r="C382" i="7"/>
  <c r="D382" i="7"/>
  <c r="E382" i="7"/>
  <c r="F382" i="7"/>
  <c r="H382" i="7"/>
  <c r="I382" i="7"/>
  <c r="J382" i="7"/>
  <c r="K382" i="7"/>
  <c r="L382" i="7"/>
  <c r="B383" i="7"/>
  <c r="C383" i="7"/>
  <c r="D383" i="7"/>
  <c r="E383" i="7"/>
  <c r="F383" i="7"/>
  <c r="H383" i="7"/>
  <c r="I383" i="7"/>
  <c r="J383" i="7"/>
  <c r="K383" i="7"/>
  <c r="L383" i="7"/>
  <c r="B384" i="7"/>
  <c r="C384" i="7"/>
  <c r="D384" i="7"/>
  <c r="E384" i="7"/>
  <c r="F384" i="7"/>
  <c r="H384" i="7"/>
  <c r="I384" i="7"/>
  <c r="J384" i="7"/>
  <c r="K384" i="7"/>
  <c r="L384" i="7"/>
  <c r="B385" i="7"/>
  <c r="C385" i="7"/>
  <c r="D385" i="7"/>
  <c r="E385" i="7"/>
  <c r="F385" i="7"/>
  <c r="H385" i="7"/>
  <c r="I385" i="7"/>
  <c r="J385" i="7"/>
  <c r="K385" i="7"/>
  <c r="L385" i="7"/>
  <c r="B386" i="7"/>
  <c r="C386" i="7"/>
  <c r="D386" i="7"/>
  <c r="E386" i="7"/>
  <c r="F386" i="7"/>
  <c r="H386" i="7"/>
  <c r="I386" i="7"/>
  <c r="J386" i="7"/>
  <c r="K386" i="7"/>
  <c r="L386" i="7"/>
  <c r="B387" i="7"/>
  <c r="C387" i="7"/>
  <c r="D387" i="7"/>
  <c r="E387" i="7"/>
  <c r="F387" i="7"/>
  <c r="H387" i="7"/>
  <c r="I387" i="7"/>
  <c r="J387" i="7"/>
  <c r="K387" i="7"/>
  <c r="L387" i="7"/>
  <c r="B388" i="7"/>
  <c r="C388" i="7"/>
  <c r="D388" i="7"/>
  <c r="E388" i="7"/>
  <c r="F388" i="7"/>
  <c r="H388" i="7"/>
  <c r="I388" i="7"/>
  <c r="J388" i="7"/>
  <c r="K388" i="7"/>
  <c r="L388" i="7"/>
  <c r="B389" i="7"/>
  <c r="C389" i="7"/>
  <c r="D389" i="7"/>
  <c r="E389" i="7"/>
  <c r="F389" i="7"/>
  <c r="H389" i="7"/>
  <c r="I389" i="7"/>
  <c r="J389" i="7"/>
  <c r="K389" i="7"/>
  <c r="L389" i="7"/>
  <c r="B390" i="7"/>
  <c r="C390" i="7"/>
  <c r="D390" i="7"/>
  <c r="E390" i="7"/>
  <c r="F390" i="7"/>
  <c r="H390" i="7"/>
  <c r="I390" i="7"/>
  <c r="J390" i="7"/>
  <c r="K390" i="7"/>
  <c r="L390" i="7"/>
  <c r="B391" i="7"/>
  <c r="C391" i="7"/>
  <c r="D391" i="7"/>
  <c r="E391" i="7"/>
  <c r="F391" i="7"/>
  <c r="H391" i="7"/>
  <c r="I391" i="7"/>
  <c r="J391" i="7"/>
  <c r="K391" i="7"/>
  <c r="L391" i="7"/>
  <c r="B392" i="7"/>
  <c r="C392" i="7"/>
  <c r="D392" i="7"/>
  <c r="E392" i="7"/>
  <c r="F392" i="7"/>
  <c r="H392" i="7"/>
  <c r="I392" i="7"/>
  <c r="J392" i="7"/>
  <c r="K392" i="7"/>
  <c r="L392" i="7"/>
  <c r="B393" i="7"/>
  <c r="C393" i="7"/>
  <c r="D393" i="7"/>
  <c r="E393" i="7"/>
  <c r="F393" i="7"/>
  <c r="H393" i="7"/>
  <c r="I393" i="7"/>
  <c r="J393" i="7"/>
  <c r="K393" i="7"/>
  <c r="L393" i="7"/>
  <c r="B394" i="7"/>
  <c r="C394" i="7"/>
  <c r="D394" i="7"/>
  <c r="E394" i="7"/>
  <c r="F394" i="7"/>
  <c r="H394" i="7"/>
  <c r="I394" i="7"/>
  <c r="J394" i="7"/>
  <c r="K394" i="7"/>
  <c r="L394" i="7"/>
  <c r="B395" i="7"/>
  <c r="C395" i="7"/>
  <c r="D395" i="7"/>
  <c r="E395" i="7"/>
  <c r="F395" i="7"/>
  <c r="H395" i="7"/>
  <c r="I395" i="7"/>
  <c r="J395" i="7"/>
  <c r="K395" i="7"/>
  <c r="L395" i="7"/>
  <c r="B396" i="7"/>
  <c r="C396" i="7"/>
  <c r="D396" i="7"/>
  <c r="E396" i="7"/>
  <c r="F396" i="7"/>
  <c r="H396" i="7"/>
  <c r="I396" i="7"/>
  <c r="J396" i="7"/>
  <c r="K396" i="7"/>
  <c r="L396" i="7"/>
  <c r="B397" i="7"/>
  <c r="C397" i="7"/>
  <c r="D397" i="7"/>
  <c r="E397" i="7"/>
  <c r="F397" i="7"/>
  <c r="H397" i="7"/>
  <c r="I397" i="7"/>
  <c r="J397" i="7"/>
  <c r="K397" i="7"/>
  <c r="L397" i="7"/>
  <c r="B398" i="7"/>
  <c r="C398" i="7"/>
  <c r="D398" i="7"/>
  <c r="E398" i="7"/>
  <c r="F398" i="7"/>
  <c r="H398" i="7"/>
  <c r="I398" i="7"/>
  <c r="J398" i="7"/>
  <c r="K398" i="7"/>
  <c r="L398" i="7"/>
  <c r="B399" i="7"/>
  <c r="C399" i="7"/>
  <c r="D399" i="7"/>
  <c r="E399" i="7"/>
  <c r="F399" i="7"/>
  <c r="H399" i="7"/>
  <c r="I399" i="7"/>
  <c r="J399" i="7"/>
  <c r="K399" i="7"/>
  <c r="L399" i="7"/>
  <c r="B400" i="7"/>
  <c r="C400" i="7"/>
  <c r="D400" i="7"/>
  <c r="E400" i="7"/>
  <c r="F400" i="7"/>
  <c r="H400" i="7"/>
  <c r="I400" i="7"/>
  <c r="J400" i="7"/>
  <c r="K400" i="7"/>
  <c r="L400" i="7"/>
  <c r="B401" i="7"/>
  <c r="C401" i="7"/>
  <c r="D401" i="7"/>
  <c r="E401" i="7"/>
  <c r="F401" i="7"/>
  <c r="H401" i="7"/>
  <c r="I401" i="7"/>
  <c r="J401" i="7"/>
  <c r="K401" i="7"/>
  <c r="L401" i="7"/>
  <c r="B402" i="7"/>
  <c r="C402" i="7"/>
  <c r="D402" i="7"/>
  <c r="E402" i="7"/>
  <c r="F402" i="7"/>
  <c r="H402" i="7"/>
  <c r="I402" i="7"/>
  <c r="J402" i="7"/>
  <c r="K402" i="7"/>
  <c r="L402" i="7"/>
  <c r="B403" i="7"/>
  <c r="C403" i="7"/>
  <c r="D403" i="7"/>
  <c r="E403" i="7"/>
  <c r="F403" i="7"/>
  <c r="H403" i="7"/>
  <c r="I403" i="7"/>
  <c r="J403" i="7"/>
  <c r="K403" i="7"/>
  <c r="L403" i="7"/>
  <c r="B404" i="7"/>
  <c r="C404" i="7"/>
  <c r="D404" i="7"/>
  <c r="E404" i="7"/>
  <c r="F404" i="7"/>
  <c r="H404" i="7"/>
  <c r="I404" i="7"/>
  <c r="J404" i="7"/>
  <c r="K404" i="7"/>
  <c r="L404" i="7"/>
  <c r="B405" i="7"/>
  <c r="C405" i="7"/>
  <c r="D405" i="7"/>
  <c r="E405" i="7"/>
  <c r="F405" i="7"/>
  <c r="H405" i="7"/>
  <c r="I405" i="7"/>
  <c r="J405" i="7"/>
  <c r="K405" i="7"/>
  <c r="L405" i="7"/>
  <c r="B406" i="7"/>
  <c r="C406" i="7"/>
  <c r="D406" i="7"/>
  <c r="E406" i="7"/>
  <c r="F406" i="7"/>
  <c r="H406" i="7"/>
  <c r="I406" i="7"/>
  <c r="J406" i="7"/>
  <c r="K406" i="7"/>
  <c r="L406" i="7"/>
  <c r="B407" i="7"/>
  <c r="C407" i="7"/>
  <c r="D407" i="7"/>
  <c r="E407" i="7"/>
  <c r="F407" i="7"/>
  <c r="H407" i="7"/>
  <c r="I407" i="7"/>
  <c r="J407" i="7"/>
  <c r="K407" i="7"/>
  <c r="L407" i="7"/>
  <c r="B408" i="7"/>
  <c r="C408" i="7"/>
  <c r="D408" i="7"/>
  <c r="E408" i="7"/>
  <c r="F408" i="7"/>
  <c r="H408" i="7"/>
  <c r="I408" i="7"/>
  <c r="J408" i="7"/>
  <c r="K408" i="7"/>
  <c r="L408" i="7"/>
  <c r="B409" i="7"/>
  <c r="C409" i="7"/>
  <c r="D409" i="7"/>
  <c r="E409" i="7"/>
  <c r="F409" i="7"/>
  <c r="H409" i="7"/>
  <c r="I409" i="7"/>
  <c r="J409" i="7"/>
  <c r="K409" i="7"/>
  <c r="L409" i="7"/>
  <c r="B410" i="7"/>
  <c r="C410" i="7"/>
  <c r="D410" i="7"/>
  <c r="E410" i="7"/>
  <c r="F410" i="7"/>
  <c r="H410" i="7"/>
  <c r="I410" i="7"/>
  <c r="J410" i="7"/>
  <c r="K410" i="7"/>
  <c r="L410" i="7"/>
  <c r="B411" i="7"/>
  <c r="C411" i="7"/>
  <c r="D411" i="7"/>
  <c r="E411" i="7"/>
  <c r="F411" i="7"/>
  <c r="H411" i="7"/>
  <c r="I411" i="7"/>
  <c r="J411" i="7"/>
  <c r="K411" i="7"/>
  <c r="L411" i="7"/>
  <c r="B412" i="7"/>
  <c r="C412" i="7"/>
  <c r="D412" i="7"/>
  <c r="E412" i="7"/>
  <c r="F412" i="7"/>
  <c r="H412" i="7"/>
  <c r="I412" i="7"/>
  <c r="J412" i="7"/>
  <c r="K412" i="7"/>
  <c r="L412" i="7"/>
  <c r="B413" i="7"/>
  <c r="C413" i="7"/>
  <c r="D413" i="7"/>
  <c r="E413" i="7"/>
  <c r="F413" i="7"/>
  <c r="H413" i="7"/>
  <c r="I413" i="7"/>
  <c r="J413" i="7"/>
  <c r="K413" i="7"/>
  <c r="L413" i="7"/>
  <c r="B414" i="7"/>
  <c r="C414" i="7"/>
  <c r="D414" i="7"/>
  <c r="E414" i="7"/>
  <c r="F414" i="7"/>
  <c r="H414" i="7"/>
  <c r="I414" i="7"/>
  <c r="J414" i="7"/>
  <c r="K414" i="7"/>
  <c r="L414" i="7"/>
  <c r="B415" i="7"/>
  <c r="C415" i="7"/>
  <c r="D415" i="7"/>
  <c r="E415" i="7"/>
  <c r="F415" i="7"/>
  <c r="H415" i="7"/>
  <c r="I415" i="7"/>
  <c r="J415" i="7"/>
  <c r="K415" i="7"/>
  <c r="L415" i="7"/>
  <c r="B416" i="7"/>
  <c r="C416" i="7"/>
  <c r="D416" i="7"/>
  <c r="E416" i="7"/>
  <c r="F416" i="7"/>
  <c r="H416" i="7"/>
  <c r="I416" i="7"/>
  <c r="J416" i="7"/>
  <c r="K416" i="7"/>
  <c r="L416" i="7"/>
  <c r="B417" i="7"/>
  <c r="C417" i="7"/>
  <c r="D417" i="7"/>
  <c r="E417" i="7"/>
  <c r="F417" i="7"/>
  <c r="H417" i="7"/>
  <c r="I417" i="7"/>
  <c r="J417" i="7"/>
  <c r="K417" i="7"/>
  <c r="L417" i="7"/>
  <c r="B418" i="7"/>
  <c r="C418" i="7"/>
  <c r="D418" i="7"/>
  <c r="E418" i="7"/>
  <c r="F418" i="7"/>
  <c r="H418" i="7"/>
  <c r="I418" i="7"/>
  <c r="J418" i="7"/>
  <c r="K418" i="7"/>
  <c r="L418" i="7"/>
  <c r="B419" i="7"/>
  <c r="C419" i="7"/>
  <c r="D419" i="7"/>
  <c r="E419" i="7"/>
  <c r="F419" i="7"/>
  <c r="H419" i="7"/>
  <c r="I419" i="7"/>
  <c r="J419" i="7"/>
  <c r="K419" i="7"/>
  <c r="L419" i="7"/>
  <c r="B420" i="7"/>
  <c r="C420" i="7"/>
  <c r="D420" i="7"/>
  <c r="E420" i="7"/>
  <c r="F420" i="7"/>
  <c r="H420" i="7"/>
  <c r="I420" i="7"/>
  <c r="J420" i="7"/>
  <c r="K420" i="7"/>
  <c r="L420" i="7"/>
  <c r="B421" i="7"/>
  <c r="C421" i="7"/>
  <c r="D421" i="7"/>
  <c r="E421" i="7"/>
  <c r="F421" i="7"/>
  <c r="H421" i="7"/>
  <c r="I421" i="7"/>
  <c r="J421" i="7"/>
  <c r="K421" i="7"/>
  <c r="L421" i="7"/>
  <c r="B422" i="7"/>
  <c r="C422" i="7"/>
  <c r="D422" i="7"/>
  <c r="E422" i="7"/>
  <c r="F422" i="7"/>
  <c r="H422" i="7"/>
  <c r="I422" i="7"/>
  <c r="J422" i="7"/>
  <c r="K422" i="7"/>
  <c r="L422" i="7"/>
  <c r="B423" i="7"/>
  <c r="C423" i="7"/>
  <c r="D423" i="7"/>
  <c r="E423" i="7"/>
  <c r="F423" i="7"/>
  <c r="H423" i="7"/>
  <c r="I423" i="7"/>
  <c r="J423" i="7"/>
  <c r="K423" i="7"/>
  <c r="L423" i="7"/>
  <c r="B424" i="7"/>
  <c r="C424" i="7"/>
  <c r="D424" i="7"/>
  <c r="E424" i="7"/>
  <c r="F424" i="7"/>
  <c r="H424" i="7"/>
  <c r="I424" i="7"/>
  <c r="J424" i="7"/>
  <c r="K424" i="7"/>
  <c r="L424" i="7"/>
  <c r="B425" i="7"/>
  <c r="C425" i="7"/>
  <c r="D425" i="7"/>
  <c r="E425" i="7"/>
  <c r="F425" i="7"/>
  <c r="H425" i="7"/>
  <c r="I425" i="7"/>
  <c r="J425" i="7"/>
  <c r="K425" i="7"/>
  <c r="L425" i="7"/>
  <c r="B426" i="7"/>
  <c r="C426" i="7"/>
  <c r="D426" i="7"/>
  <c r="E426" i="7"/>
  <c r="F426" i="7"/>
  <c r="H426" i="7"/>
  <c r="I426" i="7"/>
  <c r="J426" i="7"/>
  <c r="K426" i="7"/>
  <c r="L426" i="7"/>
  <c r="B427" i="7"/>
  <c r="C427" i="7"/>
  <c r="D427" i="7"/>
  <c r="E427" i="7"/>
  <c r="F427" i="7"/>
  <c r="H427" i="7"/>
  <c r="I427" i="7"/>
  <c r="J427" i="7"/>
  <c r="K427" i="7"/>
  <c r="L427" i="7"/>
  <c r="B428" i="7"/>
  <c r="C428" i="7"/>
  <c r="D428" i="7"/>
  <c r="E428" i="7"/>
  <c r="F428" i="7"/>
  <c r="H428" i="7"/>
  <c r="I428" i="7"/>
  <c r="J428" i="7"/>
  <c r="K428" i="7"/>
  <c r="L428" i="7"/>
  <c r="B429" i="7"/>
  <c r="C429" i="7"/>
  <c r="D429" i="7"/>
  <c r="E429" i="7"/>
  <c r="F429" i="7"/>
  <c r="H429" i="7"/>
  <c r="I429" i="7"/>
  <c r="J429" i="7"/>
  <c r="K429" i="7"/>
  <c r="L429" i="7"/>
  <c r="B430" i="7"/>
  <c r="C430" i="7"/>
  <c r="D430" i="7"/>
  <c r="E430" i="7"/>
  <c r="F430" i="7"/>
  <c r="H430" i="7"/>
  <c r="I430" i="7"/>
  <c r="J430" i="7"/>
  <c r="K430" i="7"/>
  <c r="L430" i="7"/>
  <c r="B431" i="7"/>
  <c r="C431" i="7"/>
  <c r="D431" i="7"/>
  <c r="E431" i="7"/>
  <c r="F431" i="7"/>
  <c r="H431" i="7"/>
  <c r="I431" i="7"/>
  <c r="J431" i="7"/>
  <c r="K431" i="7"/>
  <c r="L431" i="7"/>
  <c r="B432" i="7"/>
  <c r="C432" i="7"/>
  <c r="D432" i="7"/>
  <c r="E432" i="7"/>
  <c r="F432" i="7"/>
  <c r="H432" i="7"/>
  <c r="I432" i="7"/>
  <c r="J432" i="7"/>
  <c r="K432" i="7"/>
  <c r="L432" i="7"/>
  <c r="B433" i="7"/>
  <c r="C433" i="7"/>
  <c r="D433" i="7"/>
  <c r="E433" i="7"/>
  <c r="F433" i="7"/>
  <c r="H433" i="7"/>
  <c r="I433" i="7"/>
  <c r="J433" i="7"/>
  <c r="K433" i="7"/>
  <c r="L433" i="7"/>
  <c r="B434" i="7"/>
  <c r="C434" i="7"/>
  <c r="D434" i="7"/>
  <c r="E434" i="7"/>
  <c r="F434" i="7"/>
  <c r="H434" i="7"/>
  <c r="I434" i="7"/>
  <c r="J434" i="7"/>
  <c r="K434" i="7"/>
  <c r="L434" i="7"/>
  <c r="B435" i="7"/>
  <c r="C435" i="7"/>
  <c r="D435" i="7"/>
  <c r="E435" i="7"/>
  <c r="F435" i="7"/>
  <c r="H435" i="7"/>
  <c r="I435" i="7"/>
  <c r="J435" i="7"/>
  <c r="K435" i="7"/>
  <c r="L435" i="7"/>
  <c r="B436" i="7"/>
  <c r="C436" i="7"/>
  <c r="D436" i="7"/>
  <c r="E436" i="7"/>
  <c r="F436" i="7"/>
  <c r="H436" i="7"/>
  <c r="I436" i="7"/>
  <c r="J436" i="7"/>
  <c r="K436" i="7"/>
  <c r="L436" i="7"/>
  <c r="B437" i="7"/>
  <c r="C437" i="7"/>
  <c r="D437" i="7"/>
  <c r="E437" i="7"/>
  <c r="F437" i="7"/>
  <c r="H437" i="7"/>
  <c r="I437" i="7"/>
  <c r="J437" i="7"/>
  <c r="K437" i="7"/>
  <c r="L437" i="7"/>
  <c r="B438" i="7"/>
  <c r="C438" i="7"/>
  <c r="D438" i="7"/>
  <c r="E438" i="7"/>
  <c r="F438" i="7"/>
  <c r="H438" i="7"/>
  <c r="I438" i="7"/>
  <c r="J438" i="7"/>
  <c r="K438" i="7"/>
  <c r="L438" i="7"/>
  <c r="B439" i="7"/>
  <c r="C439" i="7"/>
  <c r="D439" i="7"/>
  <c r="E439" i="7"/>
  <c r="F439" i="7"/>
  <c r="H439" i="7"/>
  <c r="I439" i="7"/>
  <c r="J439" i="7"/>
  <c r="K439" i="7"/>
  <c r="L439" i="7"/>
  <c r="B440" i="7"/>
  <c r="C440" i="7"/>
  <c r="D440" i="7"/>
  <c r="E440" i="7"/>
  <c r="F440" i="7"/>
  <c r="H440" i="7"/>
  <c r="I440" i="7"/>
  <c r="J440" i="7"/>
  <c r="K440" i="7"/>
  <c r="L440" i="7"/>
  <c r="B441" i="7"/>
  <c r="C441" i="7"/>
  <c r="D441" i="7"/>
  <c r="E441" i="7"/>
  <c r="F441" i="7"/>
  <c r="H441" i="7"/>
  <c r="I441" i="7"/>
  <c r="J441" i="7"/>
  <c r="K441" i="7"/>
  <c r="L441" i="7"/>
  <c r="B442" i="7"/>
  <c r="C442" i="7"/>
  <c r="D442" i="7"/>
  <c r="E442" i="7"/>
  <c r="F442" i="7"/>
  <c r="H442" i="7"/>
  <c r="I442" i="7"/>
  <c r="J442" i="7"/>
  <c r="K442" i="7"/>
  <c r="L442" i="7"/>
  <c r="B443" i="7"/>
  <c r="C443" i="7"/>
  <c r="D443" i="7"/>
  <c r="E443" i="7"/>
  <c r="F443" i="7"/>
  <c r="H443" i="7"/>
  <c r="I443" i="7"/>
  <c r="J443" i="7"/>
  <c r="K443" i="7"/>
  <c r="L443" i="7"/>
  <c r="B444" i="7"/>
  <c r="C444" i="7"/>
  <c r="D444" i="7"/>
  <c r="E444" i="7"/>
  <c r="F444" i="7"/>
  <c r="H444" i="7"/>
  <c r="I444" i="7"/>
  <c r="J444" i="7"/>
  <c r="K444" i="7"/>
  <c r="L444" i="7"/>
  <c r="B445" i="7"/>
  <c r="C445" i="7"/>
  <c r="D445" i="7"/>
  <c r="E445" i="7"/>
  <c r="F445" i="7"/>
  <c r="H445" i="7"/>
  <c r="I445" i="7"/>
  <c r="J445" i="7"/>
  <c r="K445" i="7"/>
  <c r="L445" i="7"/>
  <c r="B446" i="7"/>
  <c r="C446" i="7"/>
  <c r="D446" i="7"/>
  <c r="E446" i="7"/>
  <c r="F446" i="7"/>
  <c r="H446" i="7"/>
  <c r="I446" i="7"/>
  <c r="J446" i="7"/>
  <c r="K446" i="7"/>
  <c r="L446" i="7"/>
  <c r="B447" i="7"/>
  <c r="C447" i="7"/>
  <c r="D447" i="7"/>
  <c r="E447" i="7"/>
  <c r="F447" i="7"/>
  <c r="H447" i="7"/>
  <c r="I447" i="7"/>
  <c r="J447" i="7"/>
  <c r="K447" i="7"/>
  <c r="L447" i="7"/>
  <c r="B448" i="7"/>
  <c r="C448" i="7"/>
  <c r="D448" i="7"/>
  <c r="E448" i="7"/>
  <c r="F448" i="7"/>
  <c r="H448" i="7"/>
  <c r="I448" i="7"/>
  <c r="J448" i="7"/>
  <c r="K448" i="7"/>
  <c r="L448" i="7"/>
  <c r="B449" i="7"/>
  <c r="C449" i="7"/>
  <c r="D449" i="7"/>
  <c r="E449" i="7"/>
  <c r="F449" i="7"/>
  <c r="H449" i="7"/>
  <c r="I449" i="7"/>
  <c r="J449" i="7"/>
  <c r="K449" i="7"/>
  <c r="L449" i="7"/>
  <c r="B450" i="7"/>
  <c r="C450" i="7"/>
  <c r="D450" i="7"/>
  <c r="E450" i="7"/>
  <c r="F450" i="7"/>
  <c r="H450" i="7"/>
  <c r="I450" i="7"/>
  <c r="J450" i="7"/>
  <c r="K450" i="7"/>
  <c r="L450" i="7"/>
  <c r="B451" i="7"/>
  <c r="C451" i="7"/>
  <c r="D451" i="7"/>
  <c r="E451" i="7"/>
  <c r="F451" i="7"/>
  <c r="H451" i="7"/>
  <c r="I451" i="7"/>
  <c r="J451" i="7"/>
  <c r="K451" i="7"/>
  <c r="L451" i="7"/>
  <c r="B452" i="7"/>
  <c r="C452" i="7"/>
  <c r="D452" i="7"/>
  <c r="E452" i="7"/>
  <c r="F452" i="7"/>
  <c r="H452" i="7"/>
  <c r="I452" i="7"/>
  <c r="J452" i="7"/>
  <c r="K452" i="7"/>
  <c r="L452" i="7"/>
  <c r="B453" i="7"/>
  <c r="C453" i="7"/>
  <c r="D453" i="7"/>
  <c r="E453" i="7"/>
  <c r="F453" i="7"/>
  <c r="H453" i="7"/>
  <c r="I453" i="7"/>
  <c r="J453" i="7"/>
  <c r="K453" i="7"/>
  <c r="L453" i="7"/>
  <c r="B454" i="7"/>
  <c r="C454" i="7"/>
  <c r="D454" i="7"/>
  <c r="E454" i="7"/>
  <c r="F454" i="7"/>
  <c r="H454" i="7"/>
  <c r="I454" i="7"/>
  <c r="J454" i="7"/>
  <c r="K454" i="7"/>
  <c r="L454" i="7"/>
  <c r="B455" i="7"/>
  <c r="C455" i="7"/>
  <c r="D455" i="7"/>
  <c r="E455" i="7"/>
  <c r="F455" i="7"/>
  <c r="H455" i="7"/>
  <c r="I455" i="7"/>
  <c r="J455" i="7"/>
  <c r="K455" i="7"/>
  <c r="L455" i="7"/>
  <c r="B456" i="7"/>
  <c r="C456" i="7"/>
  <c r="D456" i="7"/>
  <c r="E456" i="7"/>
  <c r="F456" i="7"/>
  <c r="H456" i="7"/>
  <c r="I456" i="7"/>
  <c r="J456" i="7"/>
  <c r="K456" i="7"/>
  <c r="L456" i="7"/>
  <c r="B457" i="7"/>
  <c r="C457" i="7"/>
  <c r="D457" i="7"/>
  <c r="E457" i="7"/>
  <c r="F457" i="7"/>
  <c r="H457" i="7"/>
  <c r="I457" i="7"/>
  <c r="J457" i="7"/>
  <c r="K457" i="7"/>
  <c r="L457" i="7"/>
  <c r="B458" i="7"/>
  <c r="C458" i="7"/>
  <c r="D458" i="7"/>
  <c r="E458" i="7"/>
  <c r="F458" i="7"/>
  <c r="H458" i="7"/>
  <c r="I458" i="7"/>
  <c r="J458" i="7"/>
  <c r="K458" i="7"/>
  <c r="L458" i="7"/>
  <c r="B459" i="7"/>
  <c r="C459" i="7"/>
  <c r="D459" i="7"/>
  <c r="E459" i="7"/>
  <c r="F459" i="7"/>
  <c r="H459" i="7"/>
  <c r="I459" i="7"/>
  <c r="J459" i="7"/>
  <c r="K459" i="7"/>
  <c r="L459" i="7"/>
  <c r="B460" i="7"/>
  <c r="C460" i="7"/>
  <c r="D460" i="7"/>
  <c r="E460" i="7"/>
  <c r="F460" i="7"/>
  <c r="H460" i="7"/>
  <c r="I460" i="7"/>
  <c r="J460" i="7"/>
  <c r="K460" i="7"/>
  <c r="L460" i="7"/>
  <c r="B461" i="7"/>
  <c r="C461" i="7"/>
  <c r="D461" i="7"/>
  <c r="E461" i="7"/>
  <c r="F461" i="7"/>
  <c r="H461" i="7"/>
  <c r="I461" i="7"/>
  <c r="J461" i="7"/>
  <c r="K461" i="7"/>
  <c r="L461" i="7"/>
  <c r="B462" i="7"/>
  <c r="C462" i="7"/>
  <c r="D462" i="7"/>
  <c r="E462" i="7"/>
  <c r="F462" i="7"/>
  <c r="H462" i="7"/>
  <c r="I462" i="7"/>
  <c r="J462" i="7"/>
  <c r="K462" i="7"/>
  <c r="L462" i="7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G466" i="5"/>
  <c r="H466" i="5"/>
  <c r="I466" i="5"/>
  <c r="G467" i="5"/>
  <c r="H467" i="5"/>
  <c r="I467" i="5"/>
  <c r="G468" i="5"/>
  <c r="H468" i="5"/>
  <c r="I468" i="5"/>
  <c r="B4" i="2"/>
  <c r="C4" i="2"/>
  <c r="F4" i="2"/>
  <c r="B6" i="2"/>
  <c r="C6" i="2"/>
  <c r="F6" i="2"/>
  <c r="B8" i="2"/>
  <c r="C8" i="2"/>
  <c r="F8" i="2"/>
  <c r="B10" i="2"/>
  <c r="C10" i="2"/>
  <c r="F10" i="2"/>
  <c r="F14" i="2"/>
  <c r="Y21" i="2"/>
  <c r="F22" i="2"/>
  <c r="O22" i="2"/>
  <c r="P22" i="2"/>
  <c r="Y22" i="2"/>
  <c r="F23" i="2"/>
  <c r="O23" i="2"/>
  <c r="P23" i="2"/>
  <c r="Y23" i="2"/>
  <c r="F24" i="2"/>
  <c r="O24" i="2"/>
  <c r="P24" i="2"/>
  <c r="Y24" i="2"/>
  <c r="F25" i="2"/>
  <c r="O25" i="2"/>
  <c r="P25" i="2"/>
  <c r="Y25" i="2"/>
  <c r="F26" i="2"/>
  <c r="O26" i="2"/>
  <c r="P26" i="2"/>
  <c r="Y26" i="2"/>
  <c r="F27" i="2"/>
  <c r="O27" i="2"/>
  <c r="P27" i="2"/>
  <c r="Y27" i="2"/>
  <c r="F28" i="2"/>
  <c r="O28" i="2"/>
  <c r="P28" i="2"/>
  <c r="Y28" i="2"/>
  <c r="F29" i="2"/>
  <c r="O29" i="2"/>
  <c r="P29" i="2"/>
  <c r="Y29" i="2"/>
  <c r="F30" i="2"/>
  <c r="O30" i="2"/>
  <c r="P30" i="2"/>
  <c r="Y30" i="2"/>
  <c r="F31" i="2"/>
  <c r="O31" i="2"/>
  <c r="P31" i="2"/>
  <c r="Y31" i="2"/>
  <c r="F32" i="2"/>
  <c r="O32" i="2"/>
  <c r="P32" i="2"/>
  <c r="Y32" i="2"/>
  <c r="F33" i="2"/>
  <c r="O33" i="2"/>
  <c r="P33" i="2"/>
  <c r="Y33" i="2"/>
  <c r="F34" i="2"/>
  <c r="O34" i="2"/>
  <c r="P34" i="2"/>
  <c r="Y34" i="2"/>
  <c r="F35" i="2"/>
  <c r="O35" i="2"/>
  <c r="P35" i="2"/>
  <c r="Y35" i="2"/>
  <c r="F36" i="2"/>
  <c r="O36" i="2"/>
  <c r="P36" i="2"/>
  <c r="Y36" i="2"/>
  <c r="F37" i="2"/>
  <c r="O37" i="2"/>
  <c r="P37" i="2"/>
  <c r="Y37" i="2"/>
  <c r="F38" i="2"/>
  <c r="O38" i="2"/>
  <c r="P38" i="2"/>
  <c r="Y38" i="2"/>
  <c r="F39" i="2"/>
  <c r="O39" i="2"/>
  <c r="P39" i="2"/>
  <c r="Y39" i="2"/>
  <c r="F40" i="2"/>
  <c r="O40" i="2"/>
  <c r="P40" i="2"/>
  <c r="Y40" i="2"/>
  <c r="F41" i="2"/>
  <c r="O41" i="2"/>
  <c r="P41" i="2"/>
  <c r="Y41" i="2"/>
  <c r="F42" i="2"/>
  <c r="O42" i="2"/>
  <c r="P42" i="2"/>
  <c r="Y42" i="2"/>
  <c r="F43" i="2"/>
  <c r="O43" i="2"/>
  <c r="P43" i="2"/>
  <c r="Y43" i="2"/>
  <c r="F44" i="2"/>
  <c r="O44" i="2"/>
  <c r="P44" i="2"/>
  <c r="Y44" i="2"/>
  <c r="F45" i="2"/>
  <c r="O45" i="2"/>
  <c r="P45" i="2"/>
  <c r="Y45" i="2"/>
  <c r="F46" i="2"/>
  <c r="O46" i="2"/>
  <c r="P46" i="2"/>
  <c r="Y46" i="2"/>
  <c r="F47" i="2"/>
  <c r="O47" i="2"/>
  <c r="P47" i="2"/>
  <c r="Y47" i="2"/>
  <c r="F48" i="2"/>
  <c r="O48" i="2"/>
  <c r="P48" i="2"/>
  <c r="Y48" i="2"/>
  <c r="F49" i="2"/>
  <c r="O49" i="2"/>
  <c r="P49" i="2"/>
  <c r="Y49" i="2"/>
  <c r="F50" i="2"/>
  <c r="O50" i="2"/>
  <c r="P50" i="2"/>
  <c r="Y50" i="2"/>
  <c r="F51" i="2"/>
  <c r="O51" i="2"/>
  <c r="P51" i="2"/>
  <c r="Y51" i="2"/>
  <c r="F52" i="2"/>
  <c r="O52" i="2"/>
  <c r="P52" i="2"/>
  <c r="Y52" i="2"/>
  <c r="F53" i="2"/>
  <c r="O53" i="2"/>
  <c r="P53" i="2"/>
  <c r="Y53" i="2"/>
  <c r="F54" i="2"/>
  <c r="O54" i="2"/>
  <c r="P54" i="2"/>
  <c r="Y54" i="2"/>
  <c r="F55" i="2"/>
  <c r="P55" i="2"/>
  <c r="Y55" i="2"/>
  <c r="F56" i="2"/>
  <c r="O56" i="2"/>
  <c r="P56" i="2"/>
  <c r="Y56" i="2"/>
  <c r="F57" i="2"/>
  <c r="O57" i="2"/>
  <c r="P57" i="2"/>
  <c r="Y57" i="2"/>
  <c r="F58" i="2"/>
  <c r="O58" i="2"/>
  <c r="P58" i="2"/>
  <c r="Y58" i="2"/>
  <c r="F59" i="2"/>
  <c r="O59" i="2"/>
  <c r="P59" i="2"/>
  <c r="Y59" i="2"/>
  <c r="F60" i="2"/>
  <c r="O60" i="2"/>
  <c r="P60" i="2"/>
  <c r="Y60" i="2"/>
  <c r="F61" i="2"/>
  <c r="O61" i="2"/>
  <c r="P61" i="2"/>
  <c r="Y61" i="2"/>
  <c r="F62" i="2"/>
  <c r="O62" i="2"/>
  <c r="P62" i="2"/>
  <c r="Y62" i="2"/>
  <c r="F63" i="2"/>
  <c r="O63" i="2"/>
  <c r="P63" i="2"/>
  <c r="Y63" i="2"/>
  <c r="F64" i="2"/>
  <c r="O64" i="2"/>
  <c r="P64" i="2"/>
  <c r="Y64" i="2"/>
  <c r="F65" i="2"/>
  <c r="O65" i="2"/>
  <c r="P65" i="2"/>
  <c r="Y65" i="2"/>
  <c r="F66" i="2"/>
  <c r="O66" i="2"/>
  <c r="P66" i="2"/>
  <c r="Y66" i="2"/>
  <c r="F67" i="2"/>
  <c r="O67" i="2"/>
  <c r="P67" i="2"/>
  <c r="Y67" i="2"/>
  <c r="F68" i="2"/>
  <c r="O68" i="2"/>
  <c r="P68" i="2"/>
  <c r="Y68" i="2"/>
  <c r="F69" i="2"/>
  <c r="O69" i="2"/>
  <c r="P69" i="2"/>
  <c r="Y69" i="2"/>
  <c r="F70" i="2"/>
  <c r="O70" i="2"/>
  <c r="P70" i="2"/>
  <c r="Y70" i="2"/>
  <c r="F71" i="2"/>
  <c r="O71" i="2"/>
  <c r="P71" i="2"/>
  <c r="Y71" i="2"/>
  <c r="F72" i="2"/>
  <c r="O72" i="2"/>
  <c r="P72" i="2"/>
  <c r="Y72" i="2"/>
  <c r="F73" i="2"/>
  <c r="O73" i="2"/>
  <c r="P73" i="2"/>
  <c r="Y73" i="2"/>
  <c r="F74" i="2"/>
  <c r="O74" i="2"/>
  <c r="P74" i="2"/>
  <c r="Y74" i="2"/>
  <c r="F75" i="2"/>
  <c r="O75" i="2"/>
  <c r="P75" i="2"/>
  <c r="Y75" i="2"/>
  <c r="F76" i="2"/>
  <c r="O76" i="2"/>
  <c r="P76" i="2"/>
  <c r="Y76" i="2"/>
  <c r="F77" i="2"/>
  <c r="O77" i="2"/>
  <c r="P77" i="2"/>
  <c r="Y77" i="2"/>
  <c r="F78" i="2"/>
  <c r="O78" i="2"/>
  <c r="P78" i="2"/>
  <c r="Y78" i="2"/>
  <c r="F79" i="2"/>
  <c r="O79" i="2"/>
  <c r="P79" i="2"/>
  <c r="Y79" i="2"/>
  <c r="F80" i="2"/>
  <c r="O80" i="2"/>
  <c r="P80" i="2"/>
  <c r="Y80" i="2"/>
  <c r="F81" i="2"/>
  <c r="O81" i="2"/>
  <c r="P81" i="2"/>
  <c r="Y81" i="2"/>
  <c r="F82" i="2"/>
  <c r="O82" i="2"/>
  <c r="P82" i="2"/>
  <c r="Y82" i="2"/>
  <c r="F83" i="2"/>
  <c r="O83" i="2"/>
  <c r="P83" i="2"/>
  <c r="Y83" i="2"/>
  <c r="F84" i="2"/>
  <c r="O84" i="2"/>
  <c r="P84" i="2"/>
  <c r="Y84" i="2"/>
  <c r="F85" i="2"/>
  <c r="O85" i="2"/>
  <c r="P85" i="2"/>
  <c r="Y85" i="2"/>
  <c r="F86" i="2"/>
  <c r="O86" i="2"/>
  <c r="P86" i="2"/>
  <c r="Y86" i="2"/>
  <c r="F87" i="2"/>
  <c r="O87" i="2"/>
  <c r="P87" i="2"/>
  <c r="Y87" i="2"/>
  <c r="F88" i="2"/>
  <c r="O88" i="2"/>
  <c r="P88" i="2"/>
  <c r="Y88" i="2"/>
  <c r="F89" i="2"/>
  <c r="O89" i="2"/>
  <c r="P89" i="2"/>
  <c r="Y89" i="2"/>
  <c r="F90" i="2"/>
  <c r="O90" i="2"/>
  <c r="P90" i="2"/>
  <c r="Y90" i="2"/>
  <c r="F91" i="2"/>
  <c r="O91" i="2"/>
  <c r="P91" i="2"/>
  <c r="Y91" i="2"/>
  <c r="F92" i="2"/>
  <c r="O92" i="2"/>
  <c r="P92" i="2"/>
  <c r="Y92" i="2"/>
  <c r="F93" i="2"/>
  <c r="O93" i="2"/>
  <c r="P93" i="2"/>
  <c r="Y93" i="2"/>
  <c r="F94" i="2"/>
  <c r="O94" i="2"/>
  <c r="P94" i="2"/>
  <c r="Y94" i="2"/>
  <c r="F95" i="2"/>
  <c r="O95" i="2"/>
  <c r="P95" i="2"/>
  <c r="Y95" i="2"/>
  <c r="F96" i="2"/>
  <c r="O96" i="2"/>
  <c r="P96" i="2"/>
  <c r="Y96" i="2"/>
  <c r="F97" i="2"/>
  <c r="O97" i="2"/>
  <c r="P97" i="2"/>
  <c r="Y97" i="2"/>
  <c r="F98" i="2"/>
  <c r="O98" i="2"/>
  <c r="P98" i="2"/>
  <c r="Y98" i="2"/>
  <c r="F99" i="2"/>
  <c r="O99" i="2"/>
  <c r="P99" i="2"/>
  <c r="Y99" i="2"/>
  <c r="F100" i="2"/>
  <c r="O100" i="2"/>
  <c r="P100" i="2"/>
  <c r="Y100" i="2"/>
  <c r="F101" i="2"/>
  <c r="O101" i="2"/>
  <c r="P101" i="2"/>
  <c r="Y101" i="2"/>
  <c r="F102" i="2"/>
  <c r="O102" i="2"/>
  <c r="P102" i="2"/>
  <c r="Y102" i="2"/>
  <c r="F103" i="2"/>
  <c r="O103" i="2"/>
  <c r="P103" i="2"/>
  <c r="Y103" i="2"/>
  <c r="F104" i="2"/>
  <c r="O104" i="2"/>
  <c r="P104" i="2"/>
  <c r="Y104" i="2"/>
  <c r="F105" i="2"/>
  <c r="O105" i="2"/>
  <c r="P105" i="2"/>
  <c r="Y105" i="2"/>
  <c r="F106" i="2"/>
  <c r="O106" i="2"/>
  <c r="P106" i="2"/>
  <c r="Y106" i="2"/>
  <c r="F107" i="2"/>
  <c r="O107" i="2"/>
  <c r="P107" i="2"/>
  <c r="Y107" i="2"/>
  <c r="F108" i="2"/>
  <c r="O108" i="2"/>
  <c r="P108" i="2"/>
  <c r="Y108" i="2"/>
  <c r="F109" i="2"/>
  <c r="O109" i="2"/>
  <c r="P109" i="2"/>
  <c r="Y109" i="2"/>
  <c r="F110" i="2"/>
  <c r="O110" i="2"/>
  <c r="P110" i="2"/>
  <c r="Y110" i="2"/>
  <c r="F111" i="2"/>
  <c r="O111" i="2"/>
  <c r="P111" i="2"/>
  <c r="Y111" i="2"/>
  <c r="F112" i="2"/>
  <c r="O112" i="2"/>
  <c r="P112" i="2"/>
  <c r="Y112" i="2"/>
  <c r="F113" i="2"/>
  <c r="O113" i="2"/>
  <c r="P113" i="2"/>
  <c r="Y113" i="2"/>
  <c r="F114" i="2"/>
  <c r="O114" i="2"/>
  <c r="P114" i="2"/>
  <c r="Y114" i="2"/>
  <c r="F115" i="2"/>
  <c r="O115" i="2"/>
  <c r="P115" i="2"/>
  <c r="Y115" i="2"/>
  <c r="F116" i="2"/>
  <c r="O116" i="2"/>
  <c r="P116" i="2"/>
  <c r="Y116" i="2"/>
  <c r="F117" i="2"/>
  <c r="O117" i="2"/>
  <c r="P117" i="2"/>
  <c r="Y117" i="2"/>
  <c r="F118" i="2"/>
  <c r="O118" i="2"/>
  <c r="P118" i="2"/>
  <c r="Y118" i="2"/>
  <c r="F119" i="2"/>
  <c r="O119" i="2"/>
  <c r="P119" i="2"/>
  <c r="Y119" i="2"/>
  <c r="F120" i="2"/>
  <c r="O120" i="2"/>
  <c r="P120" i="2"/>
  <c r="Y120" i="2"/>
  <c r="F121" i="2"/>
  <c r="O121" i="2"/>
  <c r="P121" i="2"/>
  <c r="Y121" i="2"/>
  <c r="F122" i="2"/>
  <c r="O122" i="2"/>
  <c r="P122" i="2"/>
  <c r="Y122" i="2"/>
  <c r="F123" i="2"/>
  <c r="O123" i="2"/>
  <c r="P123" i="2"/>
  <c r="Y123" i="2"/>
  <c r="F124" i="2"/>
  <c r="O124" i="2"/>
  <c r="P124" i="2"/>
  <c r="Y124" i="2"/>
  <c r="F125" i="2"/>
  <c r="O125" i="2"/>
  <c r="P125" i="2"/>
  <c r="Y125" i="2"/>
  <c r="F126" i="2"/>
  <c r="O126" i="2"/>
  <c r="P126" i="2"/>
  <c r="Y126" i="2"/>
  <c r="F127" i="2"/>
  <c r="O127" i="2"/>
  <c r="P127" i="2"/>
  <c r="Y127" i="2"/>
  <c r="F128" i="2"/>
  <c r="O128" i="2"/>
  <c r="P128" i="2"/>
  <c r="Y128" i="2"/>
  <c r="F129" i="2"/>
  <c r="O129" i="2"/>
  <c r="P129" i="2"/>
  <c r="Y129" i="2"/>
  <c r="F130" i="2"/>
  <c r="O130" i="2"/>
  <c r="P130" i="2"/>
  <c r="Y130" i="2"/>
  <c r="F131" i="2"/>
  <c r="O131" i="2"/>
  <c r="P131" i="2"/>
  <c r="Y131" i="2"/>
  <c r="F132" i="2"/>
  <c r="O132" i="2"/>
  <c r="P132" i="2"/>
  <c r="Y132" i="2"/>
  <c r="F133" i="2"/>
  <c r="O133" i="2"/>
  <c r="P133" i="2"/>
  <c r="Y133" i="2"/>
  <c r="F134" i="2"/>
  <c r="O134" i="2"/>
  <c r="P134" i="2"/>
  <c r="Y134" i="2"/>
  <c r="F135" i="2"/>
  <c r="O135" i="2"/>
  <c r="P135" i="2"/>
  <c r="Y135" i="2"/>
  <c r="F136" i="2"/>
  <c r="O136" i="2"/>
  <c r="P136" i="2"/>
  <c r="Y136" i="2"/>
  <c r="F137" i="2"/>
  <c r="O137" i="2"/>
  <c r="P137" i="2"/>
  <c r="Y137" i="2"/>
  <c r="F138" i="2"/>
  <c r="O138" i="2"/>
  <c r="P138" i="2"/>
  <c r="Y138" i="2"/>
  <c r="F139" i="2"/>
  <c r="O139" i="2"/>
  <c r="P139" i="2"/>
  <c r="Y139" i="2"/>
  <c r="F140" i="2"/>
  <c r="O140" i="2"/>
  <c r="P140" i="2"/>
  <c r="Y140" i="2"/>
  <c r="F141" i="2"/>
  <c r="O141" i="2"/>
  <c r="P141" i="2"/>
  <c r="Y141" i="2"/>
  <c r="F142" i="2"/>
  <c r="O142" i="2"/>
  <c r="P142" i="2"/>
  <c r="Y142" i="2"/>
  <c r="F143" i="2"/>
  <c r="O143" i="2"/>
  <c r="P143" i="2"/>
  <c r="Y143" i="2"/>
  <c r="F144" i="2"/>
  <c r="O144" i="2"/>
  <c r="P144" i="2"/>
  <c r="Y144" i="2"/>
  <c r="F145" i="2"/>
  <c r="O145" i="2"/>
  <c r="P145" i="2"/>
  <c r="Y145" i="2"/>
  <c r="F146" i="2"/>
  <c r="O146" i="2"/>
  <c r="P146" i="2"/>
  <c r="Y146" i="2"/>
  <c r="F147" i="2"/>
  <c r="O147" i="2"/>
  <c r="P147" i="2"/>
  <c r="Y147" i="2"/>
  <c r="F148" i="2"/>
  <c r="O148" i="2"/>
  <c r="P148" i="2"/>
  <c r="Y148" i="2"/>
  <c r="F149" i="2"/>
  <c r="O149" i="2"/>
  <c r="P149" i="2"/>
  <c r="Y149" i="2"/>
  <c r="F150" i="2"/>
  <c r="O150" i="2"/>
  <c r="P150" i="2"/>
  <c r="Y150" i="2"/>
  <c r="F151" i="2"/>
  <c r="O151" i="2"/>
  <c r="P151" i="2"/>
  <c r="Y151" i="2"/>
  <c r="F152" i="2"/>
  <c r="O152" i="2"/>
  <c r="P152" i="2"/>
  <c r="Y152" i="2"/>
  <c r="F153" i="2"/>
  <c r="O153" i="2"/>
  <c r="P153" i="2"/>
  <c r="Y153" i="2"/>
  <c r="F154" i="2"/>
  <c r="O154" i="2"/>
  <c r="P154" i="2"/>
  <c r="Y154" i="2"/>
  <c r="F155" i="2"/>
  <c r="O155" i="2"/>
  <c r="P155" i="2"/>
  <c r="Y155" i="2"/>
  <c r="F156" i="2"/>
  <c r="O156" i="2"/>
  <c r="P156" i="2"/>
  <c r="Y156" i="2"/>
  <c r="F157" i="2"/>
  <c r="O157" i="2"/>
  <c r="P157" i="2"/>
  <c r="Y157" i="2"/>
  <c r="F158" i="2"/>
  <c r="O158" i="2"/>
  <c r="P158" i="2"/>
  <c r="Y158" i="2"/>
  <c r="F159" i="2"/>
  <c r="O159" i="2"/>
  <c r="P159" i="2"/>
  <c r="Y159" i="2"/>
  <c r="F160" i="2"/>
  <c r="O160" i="2"/>
  <c r="P160" i="2"/>
  <c r="Y160" i="2"/>
  <c r="F161" i="2"/>
  <c r="O161" i="2"/>
  <c r="P161" i="2"/>
  <c r="Y161" i="2"/>
  <c r="F162" i="2"/>
  <c r="O162" i="2"/>
  <c r="P162" i="2"/>
  <c r="Y162" i="2"/>
  <c r="F163" i="2"/>
  <c r="O163" i="2"/>
  <c r="P163" i="2"/>
  <c r="Y163" i="2"/>
  <c r="F164" i="2"/>
  <c r="O164" i="2"/>
  <c r="P164" i="2"/>
  <c r="Y164" i="2"/>
  <c r="F165" i="2"/>
  <c r="O165" i="2"/>
  <c r="P165" i="2"/>
  <c r="Y165" i="2"/>
  <c r="F166" i="2"/>
  <c r="O166" i="2"/>
  <c r="P166" i="2"/>
  <c r="Y166" i="2"/>
  <c r="F167" i="2"/>
  <c r="O167" i="2"/>
  <c r="P167" i="2"/>
  <c r="Y167" i="2"/>
  <c r="F168" i="2"/>
  <c r="O168" i="2"/>
  <c r="P168" i="2"/>
  <c r="Y168" i="2"/>
  <c r="F169" i="2"/>
  <c r="O169" i="2"/>
  <c r="P169" i="2"/>
  <c r="Y169" i="2"/>
  <c r="F170" i="2"/>
  <c r="O170" i="2"/>
  <c r="P170" i="2"/>
  <c r="Y170" i="2"/>
  <c r="F171" i="2"/>
  <c r="O171" i="2"/>
  <c r="P171" i="2"/>
  <c r="Y171" i="2"/>
  <c r="F172" i="2"/>
  <c r="O172" i="2"/>
  <c r="P172" i="2"/>
  <c r="Y172" i="2"/>
  <c r="F173" i="2"/>
  <c r="O173" i="2"/>
  <c r="P173" i="2"/>
  <c r="Y173" i="2"/>
  <c r="F174" i="2"/>
  <c r="O174" i="2"/>
  <c r="P174" i="2"/>
  <c r="Y174" i="2"/>
  <c r="F175" i="2"/>
  <c r="O175" i="2"/>
  <c r="P175" i="2"/>
  <c r="Y175" i="2"/>
  <c r="F176" i="2"/>
  <c r="O176" i="2"/>
  <c r="P176" i="2"/>
  <c r="Y176" i="2"/>
  <c r="F177" i="2"/>
  <c r="O177" i="2"/>
  <c r="P177" i="2"/>
  <c r="Y177" i="2"/>
  <c r="F178" i="2"/>
  <c r="O178" i="2"/>
  <c r="P178" i="2"/>
  <c r="Y178" i="2"/>
  <c r="F179" i="2"/>
  <c r="O179" i="2"/>
  <c r="P179" i="2"/>
  <c r="Y179" i="2"/>
  <c r="F180" i="2"/>
  <c r="O180" i="2"/>
  <c r="P180" i="2"/>
  <c r="Y180" i="2"/>
  <c r="F181" i="2"/>
  <c r="O181" i="2"/>
  <c r="P181" i="2"/>
  <c r="Y181" i="2"/>
  <c r="F182" i="2"/>
  <c r="O182" i="2"/>
  <c r="P182" i="2"/>
  <c r="Y182" i="2"/>
  <c r="F183" i="2"/>
  <c r="O183" i="2"/>
  <c r="P183" i="2"/>
  <c r="Y183" i="2"/>
  <c r="F184" i="2"/>
  <c r="O184" i="2"/>
  <c r="P184" i="2"/>
  <c r="Y184" i="2"/>
  <c r="F185" i="2"/>
  <c r="O185" i="2"/>
  <c r="P185" i="2"/>
  <c r="Y185" i="2"/>
  <c r="F186" i="2"/>
  <c r="O186" i="2"/>
  <c r="P186" i="2"/>
  <c r="Y186" i="2"/>
  <c r="F187" i="2"/>
  <c r="O187" i="2"/>
  <c r="P187" i="2"/>
  <c r="Y187" i="2"/>
  <c r="F188" i="2"/>
  <c r="O188" i="2"/>
  <c r="P188" i="2"/>
  <c r="Y188" i="2"/>
  <c r="F189" i="2"/>
  <c r="O189" i="2"/>
  <c r="P189" i="2"/>
  <c r="Y189" i="2"/>
  <c r="F190" i="2"/>
  <c r="O190" i="2"/>
  <c r="P190" i="2"/>
  <c r="Y190" i="2"/>
  <c r="F191" i="2"/>
  <c r="O191" i="2"/>
  <c r="P191" i="2"/>
  <c r="Y191" i="2"/>
  <c r="F192" i="2"/>
  <c r="O192" i="2"/>
  <c r="P192" i="2"/>
  <c r="Y192" i="2"/>
  <c r="F193" i="2"/>
  <c r="O193" i="2"/>
  <c r="P193" i="2"/>
  <c r="Y193" i="2"/>
  <c r="F194" i="2"/>
  <c r="O194" i="2"/>
  <c r="P194" i="2"/>
  <c r="Y194" i="2"/>
  <c r="F195" i="2"/>
  <c r="O195" i="2"/>
  <c r="P195" i="2"/>
  <c r="Y195" i="2"/>
  <c r="F196" i="2"/>
  <c r="O196" i="2"/>
  <c r="P196" i="2"/>
  <c r="Y196" i="2"/>
  <c r="F197" i="2"/>
  <c r="O197" i="2"/>
  <c r="P197" i="2"/>
  <c r="Y197" i="2"/>
  <c r="F198" i="2"/>
  <c r="O198" i="2"/>
  <c r="P198" i="2"/>
  <c r="Y198" i="2"/>
  <c r="F199" i="2"/>
  <c r="O199" i="2"/>
  <c r="P199" i="2"/>
  <c r="Y199" i="2"/>
  <c r="F200" i="2"/>
  <c r="O200" i="2"/>
  <c r="P200" i="2"/>
  <c r="Y200" i="2"/>
  <c r="F201" i="2"/>
  <c r="O201" i="2"/>
  <c r="P201" i="2"/>
  <c r="Y201" i="2"/>
  <c r="F202" i="2"/>
  <c r="O202" i="2"/>
  <c r="P202" i="2"/>
  <c r="Y202" i="2"/>
  <c r="F203" i="2"/>
  <c r="O203" i="2"/>
  <c r="P203" i="2"/>
  <c r="Y203" i="2"/>
  <c r="F204" i="2"/>
  <c r="O204" i="2"/>
  <c r="P204" i="2"/>
  <c r="Y204" i="2"/>
  <c r="F205" i="2"/>
  <c r="O205" i="2"/>
  <c r="P205" i="2"/>
  <c r="Y205" i="2"/>
  <c r="F206" i="2"/>
  <c r="O206" i="2"/>
  <c r="P206" i="2"/>
  <c r="Y206" i="2"/>
  <c r="F207" i="2"/>
  <c r="O207" i="2"/>
  <c r="P207" i="2"/>
  <c r="Y207" i="2"/>
  <c r="F208" i="2"/>
  <c r="O208" i="2"/>
  <c r="P208" i="2"/>
  <c r="Y208" i="2"/>
  <c r="F209" i="2"/>
  <c r="O209" i="2"/>
  <c r="P209" i="2"/>
  <c r="Y209" i="2"/>
  <c r="F210" i="2"/>
  <c r="O210" i="2"/>
  <c r="P210" i="2"/>
  <c r="Y210" i="2"/>
  <c r="F211" i="2"/>
  <c r="O211" i="2"/>
  <c r="P211" i="2"/>
  <c r="Y211" i="2"/>
  <c r="F212" i="2"/>
  <c r="O212" i="2"/>
  <c r="P212" i="2"/>
  <c r="Y212" i="2"/>
  <c r="F213" i="2"/>
  <c r="O213" i="2"/>
  <c r="P213" i="2"/>
  <c r="Y213" i="2"/>
  <c r="F214" i="2"/>
  <c r="O214" i="2"/>
  <c r="P214" i="2"/>
  <c r="Y214" i="2"/>
  <c r="F215" i="2"/>
  <c r="O215" i="2"/>
  <c r="P215" i="2"/>
  <c r="Y215" i="2"/>
  <c r="F216" i="2"/>
  <c r="O216" i="2"/>
  <c r="P216" i="2"/>
  <c r="Y216" i="2"/>
  <c r="F217" i="2"/>
  <c r="O217" i="2"/>
  <c r="P217" i="2"/>
  <c r="Y217" i="2"/>
  <c r="F218" i="2"/>
  <c r="O218" i="2"/>
  <c r="P218" i="2"/>
  <c r="Y218" i="2"/>
  <c r="F219" i="2"/>
  <c r="O219" i="2"/>
  <c r="P219" i="2"/>
  <c r="Y219" i="2"/>
  <c r="F220" i="2"/>
  <c r="O220" i="2"/>
  <c r="P220" i="2"/>
  <c r="Y220" i="2"/>
  <c r="F221" i="2"/>
  <c r="O221" i="2"/>
  <c r="P221" i="2"/>
  <c r="Y221" i="2"/>
  <c r="F222" i="2"/>
  <c r="O222" i="2"/>
  <c r="P222" i="2"/>
  <c r="Y222" i="2"/>
  <c r="F223" i="2"/>
  <c r="O223" i="2"/>
  <c r="P223" i="2"/>
  <c r="Y223" i="2"/>
  <c r="F224" i="2"/>
  <c r="O224" i="2"/>
  <c r="P224" i="2"/>
  <c r="Y224" i="2"/>
  <c r="F225" i="2"/>
  <c r="O225" i="2"/>
  <c r="P225" i="2"/>
  <c r="Y225" i="2"/>
  <c r="F226" i="2"/>
  <c r="O226" i="2"/>
  <c r="P226" i="2"/>
  <c r="Y226" i="2"/>
  <c r="F227" i="2"/>
  <c r="O227" i="2"/>
  <c r="P227" i="2"/>
  <c r="Y227" i="2"/>
  <c r="F228" i="2"/>
  <c r="O228" i="2"/>
  <c r="P228" i="2"/>
  <c r="Y228" i="2"/>
  <c r="F229" i="2"/>
  <c r="O229" i="2"/>
  <c r="P229" i="2"/>
  <c r="Y229" i="2"/>
  <c r="F230" i="2"/>
  <c r="O230" i="2"/>
  <c r="P230" i="2"/>
  <c r="Y230" i="2"/>
  <c r="F231" i="2"/>
  <c r="O231" i="2"/>
  <c r="P231" i="2"/>
  <c r="Y231" i="2"/>
  <c r="F232" i="2"/>
  <c r="O232" i="2"/>
  <c r="P232" i="2"/>
  <c r="Y232" i="2"/>
  <c r="F233" i="2"/>
  <c r="O233" i="2"/>
  <c r="P233" i="2"/>
  <c r="Y233" i="2"/>
  <c r="F234" i="2"/>
  <c r="O234" i="2"/>
  <c r="P234" i="2"/>
  <c r="Y234" i="2"/>
  <c r="F235" i="2"/>
  <c r="O235" i="2"/>
  <c r="P235" i="2"/>
  <c r="Y235" i="2"/>
  <c r="F236" i="2"/>
  <c r="O236" i="2"/>
  <c r="P236" i="2"/>
  <c r="Y236" i="2"/>
  <c r="F237" i="2"/>
  <c r="O237" i="2"/>
  <c r="P237" i="2"/>
  <c r="Y237" i="2"/>
  <c r="F238" i="2"/>
  <c r="O238" i="2"/>
  <c r="P238" i="2"/>
  <c r="Y238" i="2"/>
  <c r="F239" i="2"/>
  <c r="O239" i="2"/>
  <c r="P239" i="2"/>
  <c r="Y239" i="2"/>
  <c r="F240" i="2"/>
  <c r="O240" i="2"/>
  <c r="P240" i="2"/>
  <c r="Y240" i="2"/>
  <c r="F241" i="2"/>
  <c r="O241" i="2"/>
  <c r="P241" i="2"/>
  <c r="Y241" i="2"/>
  <c r="F242" i="2"/>
  <c r="O242" i="2"/>
  <c r="P242" i="2"/>
  <c r="Y242" i="2"/>
  <c r="F243" i="2"/>
  <c r="O243" i="2"/>
  <c r="P243" i="2"/>
  <c r="Y243" i="2"/>
  <c r="F244" i="2"/>
  <c r="O244" i="2"/>
  <c r="P244" i="2"/>
  <c r="Y244" i="2"/>
  <c r="F245" i="2"/>
  <c r="O245" i="2"/>
  <c r="P245" i="2"/>
  <c r="Y245" i="2"/>
  <c r="F246" i="2"/>
  <c r="O246" i="2"/>
  <c r="P246" i="2"/>
  <c r="Y246" i="2"/>
  <c r="F247" i="2"/>
  <c r="O247" i="2"/>
  <c r="P247" i="2"/>
  <c r="Y247" i="2"/>
  <c r="F248" i="2"/>
  <c r="O248" i="2"/>
  <c r="P248" i="2"/>
  <c r="Y248" i="2"/>
  <c r="F249" i="2"/>
  <c r="O249" i="2"/>
  <c r="P249" i="2"/>
  <c r="Y249" i="2"/>
  <c r="F250" i="2"/>
  <c r="O250" i="2"/>
  <c r="P250" i="2"/>
  <c r="Y250" i="2"/>
  <c r="F251" i="2"/>
  <c r="O251" i="2"/>
  <c r="P251" i="2"/>
  <c r="Y251" i="2"/>
  <c r="F252" i="2"/>
  <c r="O252" i="2"/>
  <c r="P252" i="2"/>
  <c r="Y252" i="2"/>
  <c r="F253" i="2"/>
  <c r="O253" i="2"/>
  <c r="P253" i="2"/>
  <c r="Y253" i="2"/>
  <c r="F254" i="2"/>
  <c r="O254" i="2"/>
  <c r="P254" i="2"/>
  <c r="Y254" i="2"/>
  <c r="F255" i="2"/>
  <c r="O255" i="2"/>
  <c r="P255" i="2"/>
  <c r="Y255" i="2"/>
  <c r="F256" i="2"/>
  <c r="O256" i="2"/>
  <c r="P256" i="2"/>
  <c r="Y256" i="2"/>
  <c r="F257" i="2"/>
  <c r="O257" i="2"/>
  <c r="P257" i="2"/>
  <c r="Y257" i="2"/>
  <c r="F258" i="2"/>
  <c r="O258" i="2"/>
  <c r="P258" i="2"/>
  <c r="Y258" i="2"/>
  <c r="F259" i="2"/>
  <c r="O259" i="2"/>
  <c r="P259" i="2"/>
  <c r="Y259" i="2"/>
  <c r="F260" i="2"/>
  <c r="O260" i="2"/>
  <c r="P260" i="2"/>
  <c r="Y260" i="2"/>
  <c r="F261" i="2"/>
  <c r="O261" i="2"/>
  <c r="P261" i="2"/>
  <c r="Y261" i="2"/>
  <c r="F262" i="2"/>
  <c r="O262" i="2"/>
  <c r="P262" i="2"/>
  <c r="Y262" i="2"/>
  <c r="F263" i="2"/>
  <c r="O263" i="2"/>
  <c r="P263" i="2"/>
  <c r="Y263" i="2"/>
  <c r="F264" i="2"/>
  <c r="O264" i="2"/>
  <c r="P264" i="2"/>
  <c r="Y264" i="2"/>
  <c r="F265" i="2"/>
  <c r="O265" i="2"/>
  <c r="P265" i="2"/>
  <c r="Y265" i="2"/>
  <c r="F266" i="2"/>
  <c r="O266" i="2"/>
  <c r="P266" i="2"/>
  <c r="Y266" i="2"/>
  <c r="F267" i="2"/>
  <c r="O267" i="2"/>
  <c r="P267" i="2"/>
  <c r="Y267" i="2"/>
  <c r="F268" i="2"/>
  <c r="O268" i="2"/>
  <c r="P268" i="2"/>
  <c r="Y268" i="2"/>
  <c r="F269" i="2"/>
  <c r="O269" i="2"/>
  <c r="P269" i="2"/>
  <c r="Y269" i="2"/>
  <c r="F270" i="2"/>
  <c r="O270" i="2"/>
  <c r="P270" i="2"/>
  <c r="Y270" i="2"/>
  <c r="F271" i="2"/>
  <c r="O271" i="2"/>
  <c r="P271" i="2"/>
  <c r="Y271" i="2"/>
  <c r="F272" i="2"/>
  <c r="O272" i="2"/>
  <c r="P272" i="2"/>
  <c r="Y272" i="2"/>
  <c r="F273" i="2"/>
  <c r="O273" i="2"/>
  <c r="P273" i="2"/>
  <c r="Y273" i="2"/>
  <c r="F274" i="2"/>
  <c r="O274" i="2"/>
  <c r="P274" i="2"/>
  <c r="Y274" i="2"/>
  <c r="F275" i="2"/>
  <c r="O275" i="2"/>
  <c r="P275" i="2"/>
  <c r="Y275" i="2"/>
  <c r="F276" i="2"/>
  <c r="O276" i="2"/>
  <c r="P276" i="2"/>
  <c r="Y276" i="2"/>
  <c r="F277" i="2"/>
  <c r="O277" i="2"/>
  <c r="P277" i="2"/>
  <c r="Y277" i="2"/>
  <c r="F278" i="2"/>
  <c r="O278" i="2"/>
  <c r="P278" i="2"/>
  <c r="Y278" i="2"/>
  <c r="F279" i="2"/>
  <c r="O279" i="2"/>
  <c r="P279" i="2"/>
  <c r="Y279" i="2"/>
  <c r="F280" i="2"/>
  <c r="O280" i="2"/>
  <c r="P280" i="2"/>
  <c r="Y280" i="2"/>
  <c r="F281" i="2"/>
  <c r="O281" i="2"/>
  <c r="P281" i="2"/>
  <c r="Y281" i="2"/>
  <c r="F282" i="2"/>
  <c r="O282" i="2"/>
  <c r="P282" i="2"/>
  <c r="Y282" i="2"/>
  <c r="F283" i="2"/>
  <c r="O283" i="2"/>
  <c r="P283" i="2"/>
  <c r="Y283" i="2"/>
  <c r="F284" i="2"/>
  <c r="O284" i="2"/>
  <c r="P284" i="2"/>
  <c r="Y284" i="2"/>
  <c r="F285" i="2"/>
  <c r="O285" i="2"/>
  <c r="P285" i="2"/>
  <c r="Y285" i="2"/>
  <c r="F286" i="2"/>
  <c r="O286" i="2"/>
  <c r="P286" i="2"/>
  <c r="Y286" i="2"/>
  <c r="F287" i="2"/>
  <c r="O287" i="2"/>
  <c r="P287" i="2"/>
  <c r="Y287" i="2"/>
  <c r="F288" i="2"/>
  <c r="O288" i="2"/>
  <c r="P288" i="2"/>
  <c r="Y288" i="2"/>
  <c r="F289" i="2"/>
  <c r="O289" i="2"/>
  <c r="P289" i="2"/>
  <c r="Y289" i="2"/>
  <c r="F290" i="2"/>
  <c r="O290" i="2"/>
  <c r="P290" i="2"/>
  <c r="Y290" i="2"/>
  <c r="F291" i="2"/>
  <c r="O291" i="2"/>
  <c r="P291" i="2"/>
  <c r="Y291" i="2"/>
  <c r="F292" i="2"/>
  <c r="O292" i="2"/>
  <c r="P292" i="2"/>
  <c r="Y292" i="2"/>
  <c r="F293" i="2"/>
  <c r="O293" i="2"/>
  <c r="P293" i="2"/>
  <c r="Y293" i="2"/>
  <c r="F294" i="2"/>
  <c r="O294" i="2"/>
  <c r="P294" i="2"/>
  <c r="Y294" i="2"/>
  <c r="F295" i="2"/>
  <c r="O295" i="2"/>
  <c r="P295" i="2"/>
  <c r="Y295" i="2"/>
  <c r="F296" i="2"/>
  <c r="O296" i="2"/>
  <c r="P296" i="2"/>
  <c r="Y296" i="2"/>
  <c r="F297" i="2"/>
  <c r="O297" i="2"/>
  <c r="P297" i="2"/>
  <c r="Y297" i="2"/>
  <c r="F298" i="2"/>
  <c r="O298" i="2"/>
  <c r="P298" i="2"/>
  <c r="Y298" i="2"/>
  <c r="F299" i="2"/>
  <c r="O299" i="2"/>
  <c r="P299" i="2"/>
  <c r="Y299" i="2"/>
  <c r="F300" i="2"/>
  <c r="O300" i="2"/>
  <c r="P300" i="2"/>
  <c r="Y300" i="2"/>
  <c r="F301" i="2"/>
  <c r="O301" i="2"/>
  <c r="P301" i="2"/>
  <c r="Y301" i="2"/>
  <c r="F302" i="2"/>
  <c r="O302" i="2"/>
  <c r="P302" i="2"/>
  <c r="Y302" i="2"/>
  <c r="F303" i="2"/>
  <c r="O303" i="2"/>
  <c r="P303" i="2"/>
  <c r="Y303" i="2"/>
  <c r="F304" i="2"/>
  <c r="O304" i="2"/>
  <c r="P304" i="2"/>
  <c r="Y304" i="2"/>
  <c r="F305" i="2"/>
  <c r="O305" i="2"/>
  <c r="P305" i="2"/>
  <c r="Y305" i="2"/>
  <c r="F306" i="2"/>
  <c r="O306" i="2"/>
  <c r="P306" i="2"/>
  <c r="Y306" i="2"/>
  <c r="F307" i="2"/>
  <c r="O307" i="2"/>
  <c r="P307" i="2"/>
  <c r="Y307" i="2"/>
  <c r="F308" i="2"/>
  <c r="O308" i="2"/>
  <c r="P308" i="2"/>
  <c r="Y308" i="2"/>
  <c r="F309" i="2"/>
  <c r="O309" i="2"/>
  <c r="P309" i="2"/>
  <c r="Y309" i="2"/>
  <c r="F310" i="2"/>
  <c r="O310" i="2"/>
  <c r="P310" i="2"/>
  <c r="Y310" i="2"/>
  <c r="F311" i="2"/>
  <c r="O311" i="2"/>
  <c r="P311" i="2"/>
  <c r="Y311" i="2"/>
  <c r="F312" i="2"/>
  <c r="O312" i="2"/>
  <c r="P312" i="2"/>
  <c r="Y312" i="2"/>
  <c r="F313" i="2"/>
  <c r="O313" i="2"/>
  <c r="P313" i="2"/>
  <c r="Y313" i="2"/>
  <c r="F314" i="2"/>
  <c r="O314" i="2"/>
  <c r="P314" i="2"/>
  <c r="Y314" i="2"/>
  <c r="F315" i="2"/>
  <c r="O315" i="2"/>
  <c r="P315" i="2"/>
  <c r="Y315" i="2"/>
  <c r="F316" i="2"/>
  <c r="O316" i="2"/>
  <c r="P316" i="2"/>
  <c r="Y316" i="2"/>
  <c r="F317" i="2"/>
  <c r="O317" i="2"/>
  <c r="P317" i="2"/>
  <c r="Y317" i="2"/>
  <c r="F318" i="2"/>
  <c r="O318" i="2"/>
  <c r="P318" i="2"/>
  <c r="Y318" i="2"/>
  <c r="F319" i="2"/>
  <c r="O319" i="2"/>
  <c r="P319" i="2"/>
  <c r="Y319" i="2"/>
  <c r="F320" i="2"/>
  <c r="O320" i="2"/>
  <c r="P320" i="2"/>
  <c r="Y320" i="2"/>
  <c r="F321" i="2"/>
  <c r="O321" i="2"/>
  <c r="P321" i="2"/>
  <c r="Y321" i="2"/>
  <c r="F322" i="2"/>
  <c r="O322" i="2"/>
  <c r="P322" i="2"/>
  <c r="Y322" i="2"/>
  <c r="F323" i="2"/>
  <c r="O323" i="2"/>
  <c r="P323" i="2"/>
  <c r="Y323" i="2"/>
  <c r="F324" i="2"/>
  <c r="O324" i="2"/>
  <c r="P324" i="2"/>
  <c r="Y324" i="2"/>
  <c r="F325" i="2"/>
  <c r="O325" i="2"/>
  <c r="P325" i="2"/>
  <c r="Y325" i="2"/>
  <c r="F326" i="2"/>
  <c r="O326" i="2"/>
  <c r="P326" i="2"/>
  <c r="Y326" i="2"/>
  <c r="F327" i="2"/>
  <c r="O327" i="2"/>
  <c r="P327" i="2"/>
  <c r="Y327" i="2"/>
  <c r="F328" i="2"/>
  <c r="O328" i="2"/>
  <c r="P328" i="2"/>
  <c r="Y328" i="2"/>
  <c r="F329" i="2"/>
  <c r="O329" i="2"/>
  <c r="P329" i="2"/>
  <c r="Y329" i="2"/>
  <c r="F330" i="2"/>
  <c r="O330" i="2"/>
  <c r="P330" i="2"/>
  <c r="Y330" i="2"/>
  <c r="F331" i="2"/>
  <c r="O331" i="2"/>
  <c r="P331" i="2"/>
  <c r="Y331" i="2"/>
  <c r="F332" i="2"/>
  <c r="O332" i="2"/>
  <c r="P332" i="2"/>
  <c r="Y332" i="2"/>
  <c r="F333" i="2"/>
  <c r="O333" i="2"/>
  <c r="P333" i="2"/>
  <c r="Y333" i="2"/>
  <c r="F334" i="2"/>
  <c r="O334" i="2"/>
  <c r="P334" i="2"/>
  <c r="Y334" i="2"/>
  <c r="F335" i="2"/>
  <c r="O335" i="2"/>
  <c r="P335" i="2"/>
  <c r="Y335" i="2"/>
  <c r="F336" i="2"/>
  <c r="O336" i="2"/>
  <c r="P336" i="2"/>
  <c r="Y336" i="2"/>
  <c r="F337" i="2"/>
  <c r="O337" i="2"/>
  <c r="P337" i="2"/>
  <c r="Y337" i="2"/>
  <c r="F338" i="2"/>
  <c r="O338" i="2"/>
  <c r="P338" i="2"/>
  <c r="Y338" i="2"/>
  <c r="F339" i="2"/>
  <c r="O339" i="2"/>
  <c r="P339" i="2"/>
  <c r="Y339" i="2"/>
  <c r="F340" i="2"/>
  <c r="O340" i="2"/>
  <c r="P340" i="2"/>
  <c r="Y340" i="2"/>
  <c r="F341" i="2"/>
  <c r="O341" i="2"/>
  <c r="P341" i="2"/>
  <c r="Y341" i="2"/>
  <c r="F342" i="2"/>
  <c r="O342" i="2"/>
  <c r="P342" i="2"/>
  <c r="Y342" i="2"/>
  <c r="F343" i="2"/>
  <c r="O343" i="2"/>
  <c r="P343" i="2"/>
  <c r="Y343" i="2"/>
  <c r="F344" i="2"/>
  <c r="O344" i="2"/>
  <c r="P344" i="2"/>
  <c r="Y344" i="2"/>
  <c r="F345" i="2"/>
  <c r="O345" i="2"/>
  <c r="P345" i="2"/>
  <c r="Y345" i="2"/>
  <c r="F346" i="2"/>
  <c r="O346" i="2"/>
  <c r="P346" i="2"/>
  <c r="Y346" i="2"/>
  <c r="F347" i="2"/>
  <c r="O347" i="2"/>
  <c r="P347" i="2"/>
  <c r="Y347" i="2"/>
  <c r="F348" i="2"/>
  <c r="O348" i="2"/>
  <c r="P348" i="2"/>
  <c r="Y348" i="2"/>
  <c r="F349" i="2"/>
  <c r="O349" i="2"/>
  <c r="P349" i="2"/>
  <c r="Y349" i="2"/>
  <c r="F350" i="2"/>
  <c r="O350" i="2"/>
  <c r="P350" i="2"/>
  <c r="Y350" i="2"/>
  <c r="F351" i="2"/>
  <c r="O351" i="2"/>
  <c r="P351" i="2"/>
  <c r="Y351" i="2"/>
  <c r="F352" i="2"/>
  <c r="O352" i="2"/>
  <c r="P352" i="2"/>
  <c r="Y352" i="2"/>
  <c r="F353" i="2"/>
  <c r="O353" i="2"/>
  <c r="P353" i="2"/>
  <c r="Y353" i="2"/>
  <c r="F354" i="2"/>
  <c r="O354" i="2"/>
  <c r="P354" i="2"/>
  <c r="Y354" i="2"/>
  <c r="F355" i="2"/>
  <c r="O355" i="2"/>
  <c r="P355" i="2"/>
  <c r="Y355" i="2"/>
  <c r="F356" i="2"/>
  <c r="O356" i="2"/>
  <c r="P356" i="2"/>
  <c r="Y356" i="2"/>
  <c r="F357" i="2"/>
  <c r="O357" i="2"/>
  <c r="P357" i="2"/>
  <c r="Y357" i="2"/>
  <c r="F358" i="2"/>
  <c r="O358" i="2"/>
  <c r="P358" i="2"/>
  <c r="Y358" i="2"/>
  <c r="F359" i="2"/>
  <c r="O359" i="2"/>
  <c r="P359" i="2"/>
  <c r="Y359" i="2"/>
  <c r="F360" i="2"/>
  <c r="O360" i="2"/>
  <c r="P360" i="2"/>
  <c r="Y360" i="2"/>
  <c r="F361" i="2"/>
  <c r="O361" i="2"/>
  <c r="P361" i="2"/>
  <c r="Y361" i="2"/>
  <c r="F362" i="2"/>
  <c r="O362" i="2"/>
  <c r="P362" i="2"/>
  <c r="Y362" i="2"/>
  <c r="F363" i="2"/>
  <c r="O363" i="2"/>
  <c r="P363" i="2"/>
  <c r="Y363" i="2"/>
  <c r="F364" i="2"/>
  <c r="O364" i="2"/>
  <c r="P364" i="2"/>
  <c r="Y364" i="2"/>
  <c r="F365" i="2"/>
  <c r="O365" i="2"/>
  <c r="P365" i="2"/>
  <c r="Y365" i="2"/>
  <c r="F366" i="2"/>
  <c r="O366" i="2"/>
  <c r="P366" i="2"/>
  <c r="Y366" i="2"/>
  <c r="F367" i="2"/>
  <c r="O367" i="2"/>
  <c r="P367" i="2"/>
  <c r="Y367" i="2"/>
  <c r="F368" i="2"/>
  <c r="O368" i="2"/>
  <c r="P368" i="2"/>
  <c r="Y368" i="2"/>
  <c r="F369" i="2"/>
  <c r="O369" i="2"/>
  <c r="P369" i="2"/>
  <c r="Y369" i="2"/>
  <c r="F370" i="2"/>
  <c r="O370" i="2"/>
  <c r="P370" i="2"/>
  <c r="Y370" i="2"/>
  <c r="F371" i="2"/>
  <c r="O371" i="2"/>
  <c r="P371" i="2"/>
  <c r="Y371" i="2"/>
  <c r="F372" i="2"/>
  <c r="O372" i="2"/>
  <c r="P372" i="2"/>
  <c r="Y372" i="2"/>
  <c r="F373" i="2"/>
  <c r="O373" i="2"/>
  <c r="P373" i="2"/>
  <c r="Y373" i="2"/>
  <c r="F374" i="2"/>
  <c r="O374" i="2"/>
  <c r="P374" i="2"/>
  <c r="Y374" i="2"/>
  <c r="F375" i="2"/>
  <c r="O375" i="2"/>
  <c r="P375" i="2"/>
  <c r="Y375" i="2"/>
  <c r="F376" i="2"/>
  <c r="O376" i="2"/>
  <c r="P376" i="2"/>
  <c r="Y376" i="2"/>
  <c r="F377" i="2"/>
  <c r="O377" i="2"/>
  <c r="P377" i="2"/>
  <c r="Y377" i="2"/>
  <c r="F378" i="2"/>
  <c r="O378" i="2"/>
  <c r="P378" i="2"/>
  <c r="Y378" i="2"/>
  <c r="F379" i="2"/>
  <c r="O379" i="2"/>
  <c r="P379" i="2"/>
  <c r="Y379" i="2"/>
  <c r="F380" i="2"/>
  <c r="O380" i="2"/>
  <c r="P380" i="2"/>
  <c r="Y380" i="2"/>
  <c r="F381" i="2"/>
  <c r="O381" i="2"/>
  <c r="P381" i="2"/>
  <c r="Y381" i="2"/>
  <c r="F382" i="2"/>
  <c r="O382" i="2"/>
  <c r="P382" i="2"/>
  <c r="Y382" i="2"/>
  <c r="F383" i="2"/>
  <c r="O383" i="2"/>
  <c r="P383" i="2"/>
  <c r="Y383" i="2"/>
  <c r="F384" i="2"/>
  <c r="O384" i="2"/>
  <c r="P384" i="2"/>
  <c r="Y384" i="2"/>
  <c r="F385" i="2"/>
  <c r="O385" i="2"/>
  <c r="P385" i="2"/>
  <c r="Y385" i="2"/>
  <c r="F386" i="2"/>
  <c r="O386" i="2"/>
  <c r="P386" i="2"/>
  <c r="Y386" i="2"/>
  <c r="F387" i="2"/>
  <c r="O387" i="2"/>
  <c r="P387" i="2"/>
  <c r="Y387" i="2"/>
  <c r="F388" i="2"/>
  <c r="O388" i="2"/>
  <c r="P388" i="2"/>
  <c r="Y388" i="2"/>
  <c r="F389" i="2"/>
  <c r="O389" i="2"/>
  <c r="P389" i="2"/>
  <c r="Y389" i="2"/>
  <c r="F390" i="2"/>
  <c r="O390" i="2"/>
  <c r="P390" i="2"/>
  <c r="Y390" i="2"/>
  <c r="F391" i="2"/>
  <c r="O391" i="2"/>
  <c r="P391" i="2"/>
  <c r="Y391" i="2"/>
  <c r="F392" i="2"/>
  <c r="O392" i="2"/>
  <c r="P392" i="2"/>
  <c r="Y392" i="2"/>
  <c r="F393" i="2"/>
  <c r="O393" i="2"/>
  <c r="P393" i="2"/>
  <c r="Y393" i="2"/>
  <c r="F394" i="2"/>
  <c r="O394" i="2"/>
  <c r="P394" i="2"/>
  <c r="Y394" i="2"/>
  <c r="F395" i="2"/>
  <c r="O395" i="2"/>
  <c r="P395" i="2"/>
  <c r="Y395" i="2"/>
  <c r="F396" i="2"/>
  <c r="O396" i="2"/>
  <c r="P396" i="2"/>
  <c r="Y396" i="2"/>
  <c r="F397" i="2"/>
  <c r="O397" i="2"/>
  <c r="P397" i="2"/>
  <c r="Y397" i="2"/>
  <c r="F398" i="2"/>
  <c r="O398" i="2"/>
  <c r="P398" i="2"/>
  <c r="Y398" i="2"/>
  <c r="F399" i="2"/>
  <c r="O399" i="2"/>
  <c r="P399" i="2"/>
  <c r="Y399" i="2"/>
  <c r="F400" i="2"/>
  <c r="O400" i="2"/>
  <c r="P400" i="2"/>
  <c r="Y400" i="2"/>
  <c r="F401" i="2"/>
  <c r="O401" i="2"/>
  <c r="P401" i="2"/>
  <c r="Y401" i="2"/>
  <c r="F402" i="2"/>
  <c r="O402" i="2"/>
  <c r="P402" i="2"/>
  <c r="Y402" i="2"/>
  <c r="F403" i="2"/>
  <c r="O403" i="2"/>
  <c r="P403" i="2"/>
  <c r="Y403" i="2"/>
  <c r="F404" i="2"/>
  <c r="O404" i="2"/>
  <c r="P404" i="2"/>
  <c r="Y404" i="2"/>
  <c r="F405" i="2"/>
  <c r="O405" i="2"/>
  <c r="P405" i="2"/>
  <c r="Y405" i="2"/>
  <c r="F406" i="2"/>
  <c r="O406" i="2"/>
  <c r="P406" i="2"/>
  <c r="Y406" i="2"/>
  <c r="F407" i="2"/>
  <c r="O407" i="2"/>
  <c r="P407" i="2"/>
  <c r="Y407" i="2"/>
  <c r="F408" i="2"/>
  <c r="O408" i="2"/>
  <c r="P408" i="2"/>
  <c r="Y408" i="2"/>
  <c r="F409" i="2"/>
  <c r="O409" i="2"/>
  <c r="P409" i="2"/>
  <c r="Y409" i="2"/>
  <c r="F410" i="2"/>
  <c r="O410" i="2"/>
  <c r="P410" i="2"/>
  <c r="Y410" i="2"/>
  <c r="F411" i="2"/>
  <c r="O411" i="2"/>
  <c r="P411" i="2"/>
  <c r="Y411" i="2"/>
  <c r="F412" i="2"/>
  <c r="O412" i="2"/>
  <c r="P412" i="2"/>
  <c r="Y412" i="2"/>
  <c r="F413" i="2"/>
  <c r="O413" i="2"/>
  <c r="P413" i="2"/>
  <c r="Y413" i="2"/>
  <c r="F414" i="2"/>
  <c r="O414" i="2"/>
  <c r="P414" i="2"/>
  <c r="Y414" i="2"/>
  <c r="F415" i="2"/>
  <c r="O415" i="2"/>
  <c r="P415" i="2"/>
  <c r="Y415" i="2"/>
  <c r="F416" i="2"/>
  <c r="O416" i="2"/>
  <c r="P416" i="2"/>
  <c r="Y416" i="2"/>
  <c r="F417" i="2"/>
  <c r="O417" i="2"/>
  <c r="P417" i="2"/>
  <c r="Y417" i="2"/>
  <c r="F418" i="2"/>
  <c r="O418" i="2"/>
  <c r="P418" i="2"/>
  <c r="Y418" i="2"/>
  <c r="F419" i="2"/>
  <c r="O419" i="2"/>
  <c r="P419" i="2"/>
  <c r="Y419" i="2"/>
  <c r="F420" i="2"/>
  <c r="O420" i="2"/>
  <c r="P420" i="2"/>
  <c r="Y420" i="2"/>
  <c r="F421" i="2"/>
  <c r="O421" i="2"/>
  <c r="P421" i="2"/>
  <c r="Y421" i="2"/>
  <c r="F422" i="2"/>
  <c r="O422" i="2"/>
  <c r="P422" i="2"/>
  <c r="Y422" i="2"/>
  <c r="F423" i="2"/>
  <c r="O423" i="2"/>
  <c r="P423" i="2"/>
  <c r="Y423" i="2"/>
  <c r="F424" i="2"/>
  <c r="O424" i="2"/>
  <c r="P424" i="2"/>
  <c r="Y424" i="2"/>
  <c r="F425" i="2"/>
  <c r="O425" i="2"/>
  <c r="P425" i="2"/>
  <c r="Y425" i="2"/>
  <c r="F426" i="2"/>
  <c r="O426" i="2"/>
  <c r="P426" i="2"/>
  <c r="Y426" i="2"/>
  <c r="F427" i="2"/>
  <c r="O427" i="2"/>
  <c r="P427" i="2"/>
  <c r="Y427" i="2"/>
  <c r="F428" i="2"/>
  <c r="O428" i="2"/>
  <c r="P428" i="2"/>
  <c r="Y428" i="2"/>
  <c r="F429" i="2"/>
  <c r="O429" i="2"/>
  <c r="P429" i="2"/>
  <c r="Y429" i="2"/>
  <c r="F430" i="2"/>
  <c r="O430" i="2"/>
  <c r="P430" i="2"/>
  <c r="Y430" i="2"/>
  <c r="F431" i="2"/>
  <c r="O431" i="2"/>
  <c r="P431" i="2"/>
  <c r="Y431" i="2"/>
  <c r="F432" i="2"/>
  <c r="O432" i="2"/>
  <c r="P432" i="2"/>
  <c r="Y432" i="2"/>
  <c r="F433" i="2"/>
  <c r="O433" i="2"/>
  <c r="P433" i="2"/>
  <c r="Y433" i="2"/>
  <c r="F434" i="2"/>
  <c r="O434" i="2"/>
  <c r="P434" i="2"/>
  <c r="Y434" i="2"/>
  <c r="F435" i="2"/>
  <c r="O435" i="2"/>
  <c r="P435" i="2"/>
  <c r="Y435" i="2"/>
  <c r="F436" i="2"/>
  <c r="O436" i="2"/>
  <c r="P436" i="2"/>
  <c r="Y436" i="2"/>
  <c r="F437" i="2"/>
  <c r="O437" i="2"/>
  <c r="P437" i="2"/>
  <c r="Y437" i="2"/>
  <c r="F438" i="2"/>
  <c r="O438" i="2"/>
  <c r="P438" i="2"/>
  <c r="Y438" i="2"/>
  <c r="F439" i="2"/>
  <c r="O439" i="2"/>
  <c r="P439" i="2"/>
  <c r="Y439" i="2"/>
  <c r="F440" i="2"/>
  <c r="O440" i="2"/>
  <c r="P440" i="2"/>
  <c r="Y440" i="2"/>
  <c r="F441" i="2"/>
  <c r="O441" i="2"/>
  <c r="P441" i="2"/>
  <c r="Y441" i="2"/>
  <c r="F442" i="2"/>
  <c r="O442" i="2"/>
  <c r="P442" i="2"/>
  <c r="Y442" i="2"/>
  <c r="F443" i="2"/>
  <c r="O443" i="2"/>
  <c r="P443" i="2"/>
  <c r="Y443" i="2"/>
  <c r="F444" i="2"/>
  <c r="O444" i="2"/>
  <c r="P444" i="2"/>
  <c r="Y444" i="2"/>
  <c r="F445" i="2"/>
  <c r="O445" i="2"/>
  <c r="P445" i="2"/>
  <c r="Y445" i="2"/>
  <c r="F446" i="2"/>
  <c r="O446" i="2"/>
  <c r="P446" i="2"/>
  <c r="Y446" i="2"/>
  <c r="F447" i="2"/>
  <c r="O447" i="2"/>
  <c r="P447" i="2"/>
  <c r="Y447" i="2"/>
  <c r="F448" i="2"/>
  <c r="O448" i="2"/>
  <c r="P448" i="2"/>
  <c r="Y448" i="2"/>
  <c r="F449" i="2"/>
  <c r="O449" i="2"/>
  <c r="P449" i="2"/>
  <c r="Y449" i="2"/>
  <c r="F450" i="2"/>
  <c r="O450" i="2"/>
  <c r="P450" i="2"/>
  <c r="Y450" i="2"/>
  <c r="F451" i="2"/>
  <c r="O451" i="2"/>
  <c r="P451" i="2"/>
  <c r="Y451" i="2"/>
  <c r="F452" i="2"/>
  <c r="O452" i="2"/>
  <c r="P452" i="2"/>
  <c r="Y452" i="2"/>
  <c r="F453" i="2"/>
  <c r="O453" i="2"/>
  <c r="P453" i="2"/>
  <c r="Y453" i="2"/>
  <c r="F454" i="2"/>
  <c r="O454" i="2"/>
  <c r="P454" i="2"/>
  <c r="Y454" i="2"/>
  <c r="F455" i="2"/>
  <c r="O455" i="2"/>
  <c r="P455" i="2"/>
  <c r="Y455" i="2"/>
  <c r="F456" i="2"/>
  <c r="O456" i="2"/>
  <c r="P456" i="2"/>
  <c r="Y456" i="2"/>
  <c r="F457" i="2"/>
  <c r="O457" i="2"/>
  <c r="P457" i="2"/>
  <c r="Y457" i="2"/>
  <c r="F458" i="2"/>
  <c r="O458" i="2"/>
  <c r="P458" i="2"/>
  <c r="Y458" i="2"/>
  <c r="F459" i="2"/>
  <c r="O459" i="2"/>
  <c r="P459" i="2"/>
  <c r="Y459" i="2"/>
  <c r="F460" i="2"/>
  <c r="O460" i="2"/>
  <c r="P460" i="2"/>
  <c r="Y460" i="2"/>
  <c r="F461" i="2"/>
  <c r="O461" i="2"/>
  <c r="P461" i="2"/>
  <c r="Y461" i="2"/>
  <c r="F462" i="2"/>
  <c r="O462" i="2"/>
  <c r="P462" i="2"/>
  <c r="Y462" i="2"/>
  <c r="F463" i="2"/>
  <c r="O463" i="2"/>
  <c r="P463" i="2"/>
  <c r="Y463" i="2"/>
  <c r="F464" i="2"/>
  <c r="O464" i="2"/>
  <c r="P464" i="2"/>
  <c r="Y464" i="2"/>
  <c r="F465" i="2"/>
  <c r="O465" i="2"/>
  <c r="P465" i="2"/>
  <c r="Y465" i="2"/>
  <c r="F466" i="2"/>
  <c r="O466" i="2"/>
  <c r="P466" i="2"/>
  <c r="Y466" i="2"/>
  <c r="F467" i="2"/>
  <c r="O467" i="2"/>
  <c r="P467" i="2"/>
  <c r="Y467" i="2"/>
  <c r="F468" i="2"/>
  <c r="O468" i="2"/>
  <c r="P468" i="2"/>
  <c r="Y468" i="2"/>
  <c r="F469" i="2"/>
  <c r="O469" i="2"/>
  <c r="P469" i="2"/>
  <c r="Y469" i="2"/>
  <c r="F470" i="2"/>
  <c r="O470" i="2"/>
  <c r="P470" i="2"/>
  <c r="Y470" i="2"/>
  <c r="F471" i="2"/>
  <c r="O471" i="2"/>
  <c r="P471" i="2"/>
  <c r="Y471" i="2"/>
  <c r="F472" i="2"/>
  <c r="O472" i="2"/>
  <c r="P472" i="2"/>
  <c r="Y472" i="2"/>
  <c r="F473" i="2"/>
  <c r="O473" i="2"/>
  <c r="P473" i="2"/>
  <c r="Y473" i="2"/>
  <c r="F474" i="2"/>
  <c r="O474" i="2"/>
  <c r="P474" i="2"/>
  <c r="Y474" i="2"/>
  <c r="F475" i="2"/>
  <c r="O475" i="2"/>
  <c r="P475" i="2"/>
  <c r="Y475" i="2"/>
  <c r="F476" i="2"/>
  <c r="O476" i="2"/>
  <c r="P476" i="2"/>
  <c r="Y476" i="2"/>
  <c r="F477" i="2"/>
  <c r="O477" i="2"/>
  <c r="P477" i="2"/>
  <c r="Y477" i="2"/>
  <c r="F478" i="2"/>
  <c r="O478" i="2"/>
  <c r="P478" i="2"/>
  <c r="Y478" i="2"/>
  <c r="F479" i="2"/>
  <c r="O479" i="2"/>
  <c r="P479" i="2"/>
  <c r="Y479" i="2"/>
  <c r="F480" i="2"/>
  <c r="O480" i="2"/>
  <c r="P480" i="2"/>
  <c r="Y480" i="2"/>
  <c r="B481" i="2"/>
  <c r="C481" i="2"/>
  <c r="D481" i="2"/>
  <c r="E481" i="2"/>
  <c r="Y481" i="2"/>
  <c r="Y482" i="2"/>
  <c r="Y483" i="2"/>
  <c r="Y484" i="2"/>
  <c r="Y485" i="2"/>
  <c r="Y486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B5" i="3"/>
  <c r="C5" i="3"/>
  <c r="F5" i="3"/>
  <c r="B7" i="3"/>
  <c r="C7" i="3"/>
  <c r="F7" i="3"/>
  <c r="F11" i="3"/>
  <c r="G19" i="3"/>
  <c r="I19" i="3"/>
  <c r="Q19" i="3"/>
  <c r="R19" i="3"/>
  <c r="AC19" i="3"/>
  <c r="G20" i="3"/>
  <c r="I20" i="3"/>
  <c r="Q20" i="3"/>
  <c r="R20" i="3"/>
  <c r="AC20" i="3"/>
  <c r="G21" i="3"/>
  <c r="I21" i="3"/>
  <c r="Q21" i="3"/>
  <c r="R21" i="3"/>
  <c r="AC21" i="3"/>
  <c r="G22" i="3"/>
  <c r="I22" i="3"/>
  <c r="Q22" i="3"/>
  <c r="R22" i="3"/>
  <c r="AC22" i="3"/>
  <c r="G23" i="3"/>
  <c r="I23" i="3"/>
  <c r="Q23" i="3"/>
  <c r="R23" i="3"/>
  <c r="AC23" i="3"/>
  <c r="G24" i="3"/>
  <c r="I24" i="3"/>
  <c r="Q24" i="3"/>
  <c r="R24" i="3"/>
  <c r="AC24" i="3"/>
  <c r="G25" i="3"/>
  <c r="I25" i="3"/>
  <c r="Q25" i="3"/>
  <c r="R25" i="3"/>
  <c r="AC25" i="3"/>
  <c r="G26" i="3"/>
  <c r="I26" i="3"/>
  <c r="Q26" i="3"/>
  <c r="R26" i="3"/>
  <c r="AC26" i="3"/>
  <c r="G27" i="3"/>
  <c r="I27" i="3"/>
  <c r="Q27" i="3"/>
  <c r="R27" i="3"/>
  <c r="AC27" i="3"/>
  <c r="G28" i="3"/>
  <c r="I28" i="3"/>
  <c r="Q28" i="3"/>
  <c r="R28" i="3"/>
  <c r="AC28" i="3"/>
  <c r="G29" i="3"/>
  <c r="I29" i="3"/>
  <c r="Q29" i="3"/>
  <c r="R29" i="3"/>
  <c r="AC29" i="3"/>
  <c r="G30" i="3"/>
  <c r="I30" i="3"/>
  <c r="Q30" i="3"/>
  <c r="R30" i="3"/>
  <c r="AC30" i="3"/>
  <c r="G31" i="3"/>
  <c r="I31" i="3"/>
  <c r="Q31" i="3"/>
  <c r="R31" i="3"/>
  <c r="AC31" i="3"/>
  <c r="G32" i="3"/>
  <c r="I32" i="3"/>
  <c r="Q32" i="3"/>
  <c r="R32" i="3"/>
  <c r="AC32" i="3"/>
  <c r="G33" i="3"/>
  <c r="I33" i="3"/>
  <c r="Q33" i="3"/>
  <c r="R33" i="3"/>
  <c r="AC33" i="3"/>
  <c r="G34" i="3"/>
  <c r="I34" i="3"/>
  <c r="Q34" i="3"/>
  <c r="R34" i="3"/>
  <c r="AC34" i="3"/>
  <c r="G35" i="3"/>
  <c r="I35" i="3"/>
  <c r="Q35" i="3"/>
  <c r="R35" i="3"/>
  <c r="AC35" i="3"/>
  <c r="G36" i="3"/>
  <c r="I36" i="3"/>
  <c r="K36" i="3"/>
  <c r="Q36" i="3"/>
  <c r="R36" i="3"/>
  <c r="AC36" i="3"/>
  <c r="G37" i="3"/>
  <c r="I37" i="3"/>
  <c r="K37" i="3"/>
  <c r="Q37" i="3"/>
  <c r="R37" i="3"/>
  <c r="AC37" i="3"/>
  <c r="G38" i="3"/>
  <c r="I38" i="3"/>
  <c r="K38" i="3"/>
  <c r="Q38" i="3"/>
  <c r="R38" i="3"/>
  <c r="AC38" i="3"/>
  <c r="G39" i="3"/>
  <c r="I39" i="3"/>
  <c r="K39" i="3"/>
  <c r="Q39" i="3"/>
  <c r="R39" i="3"/>
  <c r="AC39" i="3"/>
  <c r="G40" i="3"/>
  <c r="I40" i="3"/>
  <c r="K40" i="3"/>
  <c r="Q40" i="3"/>
  <c r="R40" i="3"/>
  <c r="AC40" i="3"/>
  <c r="G41" i="3"/>
  <c r="I41" i="3"/>
  <c r="K41" i="3"/>
  <c r="Q41" i="3"/>
  <c r="R41" i="3"/>
  <c r="AC41" i="3"/>
  <c r="G42" i="3"/>
  <c r="I42" i="3"/>
  <c r="K42" i="3"/>
  <c r="Q42" i="3"/>
  <c r="R42" i="3"/>
  <c r="AC42" i="3"/>
  <c r="G43" i="3"/>
  <c r="I43" i="3"/>
  <c r="K43" i="3"/>
  <c r="Q43" i="3"/>
  <c r="R43" i="3"/>
  <c r="AC43" i="3"/>
  <c r="G44" i="3"/>
  <c r="I44" i="3"/>
  <c r="K44" i="3"/>
  <c r="Q44" i="3"/>
  <c r="R44" i="3"/>
  <c r="AC44" i="3"/>
  <c r="G45" i="3"/>
  <c r="I45" i="3"/>
  <c r="K45" i="3"/>
  <c r="Q45" i="3"/>
  <c r="R45" i="3"/>
  <c r="AC45" i="3"/>
  <c r="G46" i="3"/>
  <c r="I46" i="3"/>
  <c r="K46" i="3"/>
  <c r="Q46" i="3"/>
  <c r="R46" i="3"/>
  <c r="AC46" i="3"/>
  <c r="G47" i="3"/>
  <c r="I47" i="3"/>
  <c r="K47" i="3"/>
  <c r="Q47" i="3"/>
  <c r="R47" i="3"/>
  <c r="AC47" i="3"/>
  <c r="G48" i="3"/>
  <c r="I48" i="3"/>
  <c r="K48" i="3"/>
  <c r="Q48" i="3"/>
  <c r="R48" i="3"/>
  <c r="AC48" i="3"/>
  <c r="G49" i="3"/>
  <c r="I49" i="3"/>
  <c r="K49" i="3"/>
  <c r="Q49" i="3"/>
  <c r="R49" i="3"/>
  <c r="AC49" i="3"/>
  <c r="G50" i="3"/>
  <c r="I50" i="3"/>
  <c r="K50" i="3"/>
  <c r="Q50" i="3"/>
  <c r="R50" i="3"/>
  <c r="AC50" i="3"/>
  <c r="G51" i="3"/>
  <c r="I51" i="3"/>
  <c r="K51" i="3"/>
  <c r="Q51" i="3"/>
  <c r="R51" i="3"/>
  <c r="AC51" i="3"/>
  <c r="G52" i="3"/>
  <c r="I52" i="3"/>
  <c r="K52" i="3"/>
  <c r="Q52" i="3"/>
  <c r="R52" i="3"/>
  <c r="AC52" i="3"/>
  <c r="G53" i="3"/>
  <c r="I53" i="3"/>
  <c r="K53" i="3"/>
  <c r="Q53" i="3"/>
  <c r="R53" i="3"/>
  <c r="AC53" i="3"/>
  <c r="G54" i="3"/>
  <c r="I54" i="3"/>
  <c r="K54" i="3"/>
  <c r="Q54" i="3"/>
  <c r="R54" i="3"/>
  <c r="AC54" i="3"/>
  <c r="G55" i="3"/>
  <c r="I55" i="3"/>
  <c r="K55" i="3"/>
  <c r="Q55" i="3"/>
  <c r="R55" i="3"/>
  <c r="AC55" i="3"/>
  <c r="G56" i="3"/>
  <c r="I56" i="3"/>
  <c r="K56" i="3"/>
  <c r="Q56" i="3"/>
  <c r="R56" i="3"/>
  <c r="AC56" i="3"/>
  <c r="G57" i="3"/>
  <c r="I57" i="3"/>
  <c r="K57" i="3"/>
  <c r="Q57" i="3"/>
  <c r="R57" i="3"/>
  <c r="AC57" i="3"/>
  <c r="G58" i="3"/>
  <c r="I58" i="3"/>
  <c r="K58" i="3"/>
  <c r="Q58" i="3"/>
  <c r="R58" i="3"/>
  <c r="AC58" i="3"/>
  <c r="G59" i="3"/>
  <c r="I59" i="3"/>
  <c r="K59" i="3"/>
  <c r="Q59" i="3"/>
  <c r="R59" i="3"/>
  <c r="AC59" i="3"/>
  <c r="G60" i="3"/>
  <c r="I60" i="3"/>
  <c r="K60" i="3"/>
  <c r="Q60" i="3"/>
  <c r="R60" i="3"/>
  <c r="AC60" i="3"/>
  <c r="G61" i="3"/>
  <c r="I61" i="3"/>
  <c r="K61" i="3"/>
  <c r="Q61" i="3"/>
  <c r="R61" i="3"/>
  <c r="AC61" i="3"/>
  <c r="G62" i="3"/>
  <c r="I62" i="3"/>
  <c r="K62" i="3"/>
  <c r="Q62" i="3"/>
  <c r="R62" i="3"/>
  <c r="AC62" i="3"/>
  <c r="G63" i="3"/>
  <c r="I63" i="3"/>
  <c r="K63" i="3"/>
  <c r="Q63" i="3"/>
  <c r="R63" i="3"/>
  <c r="AC63" i="3"/>
  <c r="G64" i="3"/>
  <c r="I64" i="3"/>
  <c r="K64" i="3"/>
  <c r="Q64" i="3"/>
  <c r="R64" i="3"/>
  <c r="AC64" i="3"/>
  <c r="G65" i="3"/>
  <c r="I65" i="3"/>
  <c r="K65" i="3"/>
  <c r="Q65" i="3"/>
  <c r="R65" i="3"/>
  <c r="AC65" i="3"/>
  <c r="G66" i="3"/>
  <c r="I66" i="3"/>
  <c r="K66" i="3"/>
  <c r="Q66" i="3"/>
  <c r="R66" i="3"/>
  <c r="AC66" i="3"/>
  <c r="G67" i="3"/>
  <c r="I67" i="3"/>
  <c r="K67" i="3"/>
  <c r="Q67" i="3"/>
  <c r="R67" i="3"/>
  <c r="AC67" i="3"/>
  <c r="G68" i="3"/>
  <c r="I68" i="3"/>
  <c r="K68" i="3"/>
  <c r="Q68" i="3"/>
  <c r="R68" i="3"/>
  <c r="AC68" i="3"/>
  <c r="G69" i="3"/>
  <c r="I69" i="3"/>
  <c r="K69" i="3"/>
  <c r="Q69" i="3"/>
  <c r="R69" i="3"/>
  <c r="AC69" i="3"/>
  <c r="G70" i="3"/>
  <c r="I70" i="3"/>
  <c r="K70" i="3"/>
  <c r="Q70" i="3"/>
  <c r="R70" i="3"/>
  <c r="AC70" i="3"/>
  <c r="G71" i="3"/>
  <c r="I71" i="3"/>
  <c r="K71" i="3"/>
  <c r="Q71" i="3"/>
  <c r="R71" i="3"/>
  <c r="AC71" i="3"/>
  <c r="G72" i="3"/>
  <c r="I72" i="3"/>
  <c r="K72" i="3"/>
  <c r="Q72" i="3"/>
  <c r="R72" i="3"/>
  <c r="AC72" i="3"/>
  <c r="G73" i="3"/>
  <c r="I73" i="3"/>
  <c r="K73" i="3"/>
  <c r="Q73" i="3"/>
  <c r="R73" i="3"/>
  <c r="AC73" i="3"/>
  <c r="G74" i="3"/>
  <c r="I74" i="3"/>
  <c r="K74" i="3"/>
  <c r="Q74" i="3"/>
  <c r="R74" i="3"/>
  <c r="AC74" i="3"/>
  <c r="G75" i="3"/>
  <c r="I75" i="3"/>
  <c r="K75" i="3"/>
  <c r="Q75" i="3"/>
  <c r="R75" i="3"/>
  <c r="AC75" i="3"/>
  <c r="G76" i="3"/>
  <c r="I76" i="3"/>
  <c r="K76" i="3"/>
  <c r="Q76" i="3"/>
  <c r="R76" i="3"/>
  <c r="AC76" i="3"/>
  <c r="G77" i="3"/>
  <c r="I77" i="3"/>
  <c r="K77" i="3"/>
  <c r="Q77" i="3"/>
  <c r="R77" i="3"/>
  <c r="AC77" i="3"/>
  <c r="G78" i="3"/>
  <c r="I78" i="3"/>
  <c r="K78" i="3"/>
  <c r="Q78" i="3"/>
  <c r="R78" i="3"/>
  <c r="AC78" i="3"/>
  <c r="G79" i="3"/>
  <c r="I79" i="3"/>
  <c r="K79" i="3"/>
  <c r="Q79" i="3"/>
  <c r="R79" i="3"/>
  <c r="AC79" i="3"/>
  <c r="G80" i="3"/>
  <c r="I80" i="3"/>
  <c r="K80" i="3"/>
  <c r="Q80" i="3"/>
  <c r="R80" i="3"/>
  <c r="AC80" i="3"/>
  <c r="G81" i="3"/>
  <c r="I81" i="3"/>
  <c r="K81" i="3"/>
  <c r="Q81" i="3"/>
  <c r="R81" i="3"/>
  <c r="AC81" i="3"/>
  <c r="G82" i="3"/>
  <c r="I82" i="3"/>
  <c r="K82" i="3"/>
  <c r="Q82" i="3"/>
  <c r="R82" i="3"/>
  <c r="AC82" i="3"/>
  <c r="G83" i="3"/>
  <c r="I83" i="3"/>
  <c r="K83" i="3"/>
  <c r="Q83" i="3"/>
  <c r="R83" i="3"/>
  <c r="AC83" i="3"/>
  <c r="G84" i="3"/>
  <c r="I84" i="3"/>
  <c r="K84" i="3"/>
  <c r="Q84" i="3"/>
  <c r="R84" i="3"/>
  <c r="AC84" i="3"/>
  <c r="G85" i="3"/>
  <c r="I85" i="3"/>
  <c r="K85" i="3"/>
  <c r="Q85" i="3"/>
  <c r="R85" i="3"/>
  <c r="AC85" i="3"/>
  <c r="G86" i="3"/>
  <c r="I86" i="3"/>
  <c r="K86" i="3"/>
  <c r="Q86" i="3"/>
  <c r="R86" i="3"/>
  <c r="AC86" i="3"/>
  <c r="G87" i="3"/>
  <c r="I87" i="3"/>
  <c r="K87" i="3"/>
  <c r="Q87" i="3"/>
  <c r="R87" i="3"/>
  <c r="AC87" i="3"/>
  <c r="G88" i="3"/>
  <c r="I88" i="3"/>
  <c r="K88" i="3"/>
  <c r="Q88" i="3"/>
  <c r="R88" i="3"/>
  <c r="AC88" i="3"/>
  <c r="G89" i="3"/>
  <c r="I89" i="3"/>
  <c r="K89" i="3"/>
  <c r="Q89" i="3"/>
  <c r="R89" i="3"/>
  <c r="AC89" i="3"/>
  <c r="G90" i="3"/>
  <c r="I90" i="3"/>
  <c r="K90" i="3"/>
  <c r="Q90" i="3"/>
  <c r="R90" i="3"/>
  <c r="AC90" i="3"/>
  <c r="G91" i="3"/>
  <c r="I91" i="3"/>
  <c r="K91" i="3"/>
  <c r="Q91" i="3"/>
  <c r="R91" i="3"/>
  <c r="AC91" i="3"/>
  <c r="G92" i="3"/>
  <c r="I92" i="3"/>
  <c r="K92" i="3"/>
  <c r="Q92" i="3"/>
  <c r="R92" i="3"/>
  <c r="AC92" i="3"/>
  <c r="G93" i="3"/>
  <c r="I93" i="3"/>
  <c r="K93" i="3"/>
  <c r="Q93" i="3"/>
  <c r="R93" i="3"/>
  <c r="AC93" i="3"/>
  <c r="G94" i="3"/>
  <c r="I94" i="3"/>
  <c r="K94" i="3"/>
  <c r="Q94" i="3"/>
  <c r="R94" i="3"/>
  <c r="AC94" i="3"/>
  <c r="G95" i="3"/>
  <c r="I95" i="3"/>
  <c r="K95" i="3"/>
  <c r="Q95" i="3"/>
  <c r="R95" i="3"/>
  <c r="AC95" i="3"/>
  <c r="G96" i="3"/>
  <c r="I96" i="3"/>
  <c r="K96" i="3"/>
  <c r="Q96" i="3"/>
  <c r="R96" i="3"/>
  <c r="AC96" i="3"/>
  <c r="G97" i="3"/>
  <c r="I97" i="3"/>
  <c r="K97" i="3"/>
  <c r="Q97" i="3"/>
  <c r="R97" i="3"/>
  <c r="AC97" i="3"/>
  <c r="G98" i="3"/>
  <c r="I98" i="3"/>
  <c r="K98" i="3"/>
  <c r="Q98" i="3"/>
  <c r="R98" i="3"/>
  <c r="AC98" i="3"/>
  <c r="G99" i="3"/>
  <c r="I99" i="3"/>
  <c r="K99" i="3"/>
  <c r="Q99" i="3"/>
  <c r="R99" i="3"/>
  <c r="AC99" i="3"/>
  <c r="G100" i="3"/>
  <c r="I100" i="3"/>
  <c r="K100" i="3"/>
  <c r="Q100" i="3"/>
  <c r="R100" i="3"/>
  <c r="AC100" i="3"/>
  <c r="G101" i="3"/>
  <c r="I101" i="3"/>
  <c r="K101" i="3"/>
  <c r="Q101" i="3"/>
  <c r="R101" i="3"/>
  <c r="AC101" i="3"/>
  <c r="G102" i="3"/>
  <c r="I102" i="3"/>
  <c r="K102" i="3"/>
  <c r="Q102" i="3"/>
  <c r="R102" i="3"/>
  <c r="AC102" i="3"/>
  <c r="G103" i="3"/>
  <c r="I103" i="3"/>
  <c r="K103" i="3"/>
  <c r="Q103" i="3"/>
  <c r="R103" i="3"/>
  <c r="AC103" i="3"/>
  <c r="G104" i="3"/>
  <c r="I104" i="3"/>
  <c r="K104" i="3"/>
  <c r="Q104" i="3"/>
  <c r="R104" i="3"/>
  <c r="AC104" i="3"/>
  <c r="G105" i="3"/>
  <c r="I105" i="3"/>
  <c r="K105" i="3"/>
  <c r="Q105" i="3"/>
  <c r="R105" i="3"/>
  <c r="AC105" i="3"/>
  <c r="G106" i="3"/>
  <c r="I106" i="3"/>
  <c r="K106" i="3"/>
  <c r="Q106" i="3"/>
  <c r="R106" i="3"/>
  <c r="AC106" i="3"/>
  <c r="G107" i="3"/>
  <c r="I107" i="3"/>
  <c r="K107" i="3"/>
  <c r="Q107" i="3"/>
  <c r="R107" i="3"/>
  <c r="AC107" i="3"/>
  <c r="G108" i="3"/>
  <c r="I108" i="3"/>
  <c r="K108" i="3"/>
  <c r="Q108" i="3"/>
  <c r="R108" i="3"/>
  <c r="AC108" i="3"/>
  <c r="G109" i="3"/>
  <c r="I109" i="3"/>
  <c r="K109" i="3"/>
  <c r="Q109" i="3"/>
  <c r="R109" i="3"/>
  <c r="AC109" i="3"/>
  <c r="G110" i="3"/>
  <c r="I110" i="3"/>
  <c r="K110" i="3"/>
  <c r="Q110" i="3"/>
  <c r="R110" i="3"/>
  <c r="AC110" i="3"/>
  <c r="G111" i="3"/>
  <c r="I111" i="3"/>
  <c r="K111" i="3"/>
  <c r="Q111" i="3"/>
  <c r="R111" i="3"/>
  <c r="AC111" i="3"/>
  <c r="G112" i="3"/>
  <c r="I112" i="3"/>
  <c r="K112" i="3"/>
  <c r="Q112" i="3"/>
  <c r="R112" i="3"/>
  <c r="AC112" i="3"/>
  <c r="G113" i="3"/>
  <c r="I113" i="3"/>
  <c r="K113" i="3"/>
  <c r="Q113" i="3"/>
  <c r="R113" i="3"/>
  <c r="AC113" i="3"/>
  <c r="G114" i="3"/>
  <c r="I114" i="3"/>
  <c r="K114" i="3"/>
  <c r="Q114" i="3"/>
  <c r="R114" i="3"/>
  <c r="AC114" i="3"/>
  <c r="G115" i="3"/>
  <c r="I115" i="3"/>
  <c r="K115" i="3"/>
  <c r="Q115" i="3"/>
  <c r="R115" i="3"/>
  <c r="AC115" i="3"/>
  <c r="G116" i="3"/>
  <c r="I116" i="3"/>
  <c r="K116" i="3"/>
  <c r="Q116" i="3"/>
  <c r="R116" i="3"/>
  <c r="AC116" i="3"/>
  <c r="G117" i="3"/>
  <c r="I117" i="3"/>
  <c r="K117" i="3"/>
  <c r="Q117" i="3"/>
  <c r="R117" i="3"/>
  <c r="AC117" i="3"/>
  <c r="G118" i="3"/>
  <c r="I118" i="3"/>
  <c r="K118" i="3"/>
  <c r="Q118" i="3"/>
  <c r="R118" i="3"/>
  <c r="AC118" i="3"/>
  <c r="G119" i="3"/>
  <c r="I119" i="3"/>
  <c r="K119" i="3"/>
  <c r="Q119" i="3"/>
  <c r="R119" i="3"/>
  <c r="AC119" i="3"/>
  <c r="G120" i="3"/>
  <c r="I120" i="3"/>
  <c r="K120" i="3"/>
  <c r="Q120" i="3"/>
  <c r="R120" i="3"/>
  <c r="AC120" i="3"/>
  <c r="G121" i="3"/>
  <c r="I121" i="3"/>
  <c r="K121" i="3"/>
  <c r="Q121" i="3"/>
  <c r="R121" i="3"/>
  <c r="AC121" i="3"/>
  <c r="G122" i="3"/>
  <c r="I122" i="3"/>
  <c r="K122" i="3"/>
  <c r="Q122" i="3"/>
  <c r="R122" i="3"/>
  <c r="AC122" i="3"/>
  <c r="G123" i="3"/>
  <c r="I123" i="3"/>
  <c r="K123" i="3"/>
  <c r="Q123" i="3"/>
  <c r="R123" i="3"/>
  <c r="AC123" i="3"/>
  <c r="G124" i="3"/>
  <c r="I124" i="3"/>
  <c r="K124" i="3"/>
  <c r="Q124" i="3"/>
  <c r="R124" i="3"/>
  <c r="AC124" i="3"/>
  <c r="G125" i="3"/>
  <c r="I125" i="3"/>
  <c r="K125" i="3"/>
  <c r="Q125" i="3"/>
  <c r="R125" i="3"/>
  <c r="AC125" i="3"/>
  <c r="G126" i="3"/>
  <c r="I126" i="3"/>
  <c r="K126" i="3"/>
  <c r="Q126" i="3"/>
  <c r="R126" i="3"/>
  <c r="AC126" i="3"/>
  <c r="G127" i="3"/>
  <c r="I127" i="3"/>
  <c r="K127" i="3"/>
  <c r="Q127" i="3"/>
  <c r="R127" i="3"/>
  <c r="AC127" i="3"/>
  <c r="G128" i="3"/>
  <c r="I128" i="3"/>
  <c r="K128" i="3"/>
  <c r="Q128" i="3"/>
  <c r="R128" i="3"/>
  <c r="AC128" i="3"/>
  <c r="G129" i="3"/>
  <c r="I129" i="3"/>
  <c r="K129" i="3"/>
  <c r="Q129" i="3"/>
  <c r="R129" i="3"/>
  <c r="AC129" i="3"/>
  <c r="G130" i="3"/>
  <c r="I130" i="3"/>
  <c r="K130" i="3"/>
  <c r="Q130" i="3"/>
  <c r="R130" i="3"/>
  <c r="AC130" i="3"/>
  <c r="G131" i="3"/>
  <c r="I131" i="3"/>
  <c r="K131" i="3"/>
  <c r="Q131" i="3"/>
  <c r="R131" i="3"/>
  <c r="AC131" i="3"/>
  <c r="G132" i="3"/>
  <c r="I132" i="3"/>
  <c r="K132" i="3"/>
  <c r="Q132" i="3"/>
  <c r="R132" i="3"/>
  <c r="AC132" i="3"/>
  <c r="G133" i="3"/>
  <c r="I133" i="3"/>
  <c r="K133" i="3"/>
  <c r="Q133" i="3"/>
  <c r="R133" i="3"/>
  <c r="AC133" i="3"/>
  <c r="G134" i="3"/>
  <c r="I134" i="3"/>
  <c r="K134" i="3"/>
  <c r="Q134" i="3"/>
  <c r="R134" i="3"/>
  <c r="AC134" i="3"/>
  <c r="G135" i="3"/>
  <c r="I135" i="3"/>
  <c r="K135" i="3"/>
  <c r="Q135" i="3"/>
  <c r="R135" i="3"/>
  <c r="AC135" i="3"/>
  <c r="G136" i="3"/>
  <c r="I136" i="3"/>
  <c r="K136" i="3"/>
  <c r="Q136" i="3"/>
  <c r="R136" i="3"/>
  <c r="AC136" i="3"/>
  <c r="G137" i="3"/>
  <c r="I137" i="3"/>
  <c r="K137" i="3"/>
  <c r="Q137" i="3"/>
  <c r="R137" i="3"/>
  <c r="AC137" i="3"/>
  <c r="G138" i="3"/>
  <c r="I138" i="3"/>
  <c r="K138" i="3"/>
  <c r="Q138" i="3"/>
  <c r="R138" i="3"/>
  <c r="AC138" i="3"/>
  <c r="G139" i="3"/>
  <c r="I139" i="3"/>
  <c r="K139" i="3"/>
  <c r="Q139" i="3"/>
  <c r="R139" i="3"/>
  <c r="AC139" i="3"/>
  <c r="G140" i="3"/>
  <c r="I140" i="3"/>
  <c r="K140" i="3"/>
  <c r="Q140" i="3"/>
  <c r="R140" i="3"/>
  <c r="AC140" i="3"/>
  <c r="G141" i="3"/>
  <c r="I141" i="3"/>
  <c r="K141" i="3"/>
  <c r="Q141" i="3"/>
  <c r="R141" i="3"/>
  <c r="AC141" i="3"/>
  <c r="G142" i="3"/>
  <c r="I142" i="3"/>
  <c r="K142" i="3"/>
  <c r="Q142" i="3"/>
  <c r="R142" i="3"/>
  <c r="AC142" i="3"/>
  <c r="G143" i="3"/>
  <c r="I143" i="3"/>
  <c r="K143" i="3"/>
  <c r="Q143" i="3"/>
  <c r="R143" i="3"/>
  <c r="AC143" i="3"/>
  <c r="G144" i="3"/>
  <c r="I144" i="3"/>
  <c r="K144" i="3"/>
  <c r="Q144" i="3"/>
  <c r="R144" i="3"/>
  <c r="AC144" i="3"/>
  <c r="G145" i="3"/>
  <c r="I145" i="3"/>
  <c r="K145" i="3"/>
  <c r="Q145" i="3"/>
  <c r="R145" i="3"/>
  <c r="AC145" i="3"/>
  <c r="G146" i="3"/>
  <c r="I146" i="3"/>
  <c r="K146" i="3"/>
  <c r="Q146" i="3"/>
  <c r="R146" i="3"/>
  <c r="AC146" i="3"/>
  <c r="G147" i="3"/>
  <c r="I147" i="3"/>
  <c r="K147" i="3"/>
  <c r="Q147" i="3"/>
  <c r="R147" i="3"/>
  <c r="AC147" i="3"/>
  <c r="G148" i="3"/>
  <c r="I148" i="3"/>
  <c r="K148" i="3"/>
  <c r="Q148" i="3"/>
  <c r="R148" i="3"/>
  <c r="AC148" i="3"/>
  <c r="G149" i="3"/>
  <c r="I149" i="3"/>
  <c r="K149" i="3"/>
  <c r="Q149" i="3"/>
  <c r="R149" i="3"/>
  <c r="AC149" i="3"/>
  <c r="G150" i="3"/>
  <c r="I150" i="3"/>
  <c r="K150" i="3"/>
  <c r="Q150" i="3"/>
  <c r="R150" i="3"/>
  <c r="AC150" i="3"/>
  <c r="G151" i="3"/>
  <c r="I151" i="3"/>
  <c r="K151" i="3"/>
  <c r="Q151" i="3"/>
  <c r="R151" i="3"/>
  <c r="AC151" i="3"/>
  <c r="G152" i="3"/>
  <c r="I152" i="3"/>
  <c r="K152" i="3"/>
  <c r="Q152" i="3"/>
  <c r="R152" i="3"/>
  <c r="AC152" i="3"/>
  <c r="G153" i="3"/>
  <c r="I153" i="3"/>
  <c r="K153" i="3"/>
  <c r="Q153" i="3"/>
  <c r="R153" i="3"/>
  <c r="AC153" i="3"/>
  <c r="G154" i="3"/>
  <c r="I154" i="3"/>
  <c r="K154" i="3"/>
  <c r="Q154" i="3"/>
  <c r="R154" i="3"/>
  <c r="AC154" i="3"/>
  <c r="G155" i="3"/>
  <c r="I155" i="3"/>
  <c r="K155" i="3"/>
  <c r="Q155" i="3"/>
  <c r="R155" i="3"/>
  <c r="AC155" i="3"/>
  <c r="G156" i="3"/>
  <c r="I156" i="3"/>
  <c r="K156" i="3"/>
  <c r="Q156" i="3"/>
  <c r="R156" i="3"/>
  <c r="AC156" i="3"/>
  <c r="G157" i="3"/>
  <c r="I157" i="3"/>
  <c r="K157" i="3"/>
  <c r="Q157" i="3"/>
  <c r="R157" i="3"/>
  <c r="AC157" i="3"/>
  <c r="G158" i="3"/>
  <c r="I158" i="3"/>
  <c r="K158" i="3"/>
  <c r="Q158" i="3"/>
  <c r="R158" i="3"/>
  <c r="AC158" i="3"/>
  <c r="G159" i="3"/>
  <c r="I159" i="3"/>
  <c r="K159" i="3"/>
  <c r="Q159" i="3"/>
  <c r="R159" i="3"/>
  <c r="AC159" i="3"/>
  <c r="G160" i="3"/>
  <c r="I160" i="3"/>
  <c r="K160" i="3"/>
  <c r="Q160" i="3"/>
  <c r="R160" i="3"/>
  <c r="AC160" i="3"/>
  <c r="G161" i="3"/>
  <c r="I161" i="3"/>
  <c r="K161" i="3"/>
  <c r="Q161" i="3"/>
  <c r="R161" i="3"/>
  <c r="AC161" i="3"/>
  <c r="G162" i="3"/>
  <c r="I162" i="3"/>
  <c r="K162" i="3"/>
  <c r="Q162" i="3"/>
  <c r="R162" i="3"/>
  <c r="AC162" i="3"/>
  <c r="G163" i="3"/>
  <c r="I163" i="3"/>
  <c r="K163" i="3"/>
  <c r="Q163" i="3"/>
  <c r="R163" i="3"/>
  <c r="AC163" i="3"/>
  <c r="G164" i="3"/>
  <c r="I164" i="3"/>
  <c r="K164" i="3"/>
  <c r="Q164" i="3"/>
  <c r="R164" i="3"/>
  <c r="AC164" i="3"/>
  <c r="G165" i="3"/>
  <c r="I165" i="3"/>
  <c r="K165" i="3"/>
  <c r="Q165" i="3"/>
  <c r="R165" i="3"/>
  <c r="AC165" i="3"/>
  <c r="G166" i="3"/>
  <c r="I166" i="3"/>
  <c r="K166" i="3"/>
  <c r="Q166" i="3"/>
  <c r="R166" i="3"/>
  <c r="AC166" i="3"/>
  <c r="G167" i="3"/>
  <c r="I167" i="3"/>
  <c r="K167" i="3"/>
  <c r="Q167" i="3"/>
  <c r="R167" i="3"/>
  <c r="AC167" i="3"/>
  <c r="G168" i="3"/>
  <c r="I168" i="3"/>
  <c r="K168" i="3"/>
  <c r="Q168" i="3"/>
  <c r="R168" i="3"/>
  <c r="AC168" i="3"/>
  <c r="G169" i="3"/>
  <c r="I169" i="3"/>
  <c r="K169" i="3"/>
  <c r="Q169" i="3"/>
  <c r="R169" i="3"/>
  <c r="AC169" i="3"/>
  <c r="G170" i="3"/>
  <c r="I170" i="3"/>
  <c r="K170" i="3"/>
  <c r="Q170" i="3"/>
  <c r="R170" i="3"/>
  <c r="AC170" i="3"/>
  <c r="G171" i="3"/>
  <c r="I171" i="3"/>
  <c r="K171" i="3"/>
  <c r="Q171" i="3"/>
  <c r="R171" i="3"/>
  <c r="AC171" i="3"/>
  <c r="G172" i="3"/>
  <c r="I172" i="3"/>
  <c r="K172" i="3"/>
  <c r="Q172" i="3"/>
  <c r="R172" i="3"/>
  <c r="AC172" i="3"/>
  <c r="G173" i="3"/>
  <c r="I173" i="3"/>
  <c r="K173" i="3"/>
  <c r="Q173" i="3"/>
  <c r="R173" i="3"/>
  <c r="AC173" i="3"/>
  <c r="G174" i="3"/>
  <c r="I174" i="3"/>
  <c r="K174" i="3"/>
  <c r="Q174" i="3"/>
  <c r="R174" i="3"/>
  <c r="AC174" i="3"/>
  <c r="G175" i="3"/>
  <c r="I175" i="3"/>
  <c r="K175" i="3"/>
  <c r="Q175" i="3"/>
  <c r="R175" i="3"/>
  <c r="AC175" i="3"/>
  <c r="G176" i="3"/>
  <c r="I176" i="3"/>
  <c r="K176" i="3"/>
  <c r="Q176" i="3"/>
  <c r="R176" i="3"/>
  <c r="AC176" i="3"/>
  <c r="G177" i="3"/>
  <c r="I177" i="3"/>
  <c r="K177" i="3"/>
  <c r="Q177" i="3"/>
  <c r="R177" i="3"/>
  <c r="AC177" i="3"/>
  <c r="G178" i="3"/>
  <c r="I178" i="3"/>
  <c r="K178" i="3"/>
  <c r="Q178" i="3"/>
  <c r="R178" i="3"/>
  <c r="AC178" i="3"/>
  <c r="G179" i="3"/>
  <c r="I179" i="3"/>
  <c r="K179" i="3"/>
  <c r="Q179" i="3"/>
  <c r="R179" i="3"/>
  <c r="AC179" i="3"/>
  <c r="G180" i="3"/>
  <c r="I180" i="3"/>
  <c r="K180" i="3"/>
  <c r="Q180" i="3"/>
  <c r="R180" i="3"/>
  <c r="AC180" i="3"/>
  <c r="G181" i="3"/>
  <c r="I181" i="3"/>
  <c r="K181" i="3"/>
  <c r="Q181" i="3"/>
  <c r="R181" i="3"/>
  <c r="AC181" i="3"/>
  <c r="G182" i="3"/>
  <c r="I182" i="3"/>
  <c r="K182" i="3"/>
  <c r="Q182" i="3"/>
  <c r="R182" i="3"/>
  <c r="AC182" i="3"/>
  <c r="G183" i="3"/>
  <c r="I183" i="3"/>
  <c r="K183" i="3"/>
  <c r="Q183" i="3"/>
  <c r="R183" i="3"/>
  <c r="AC183" i="3"/>
  <c r="G184" i="3"/>
  <c r="I184" i="3"/>
  <c r="K184" i="3"/>
  <c r="Q184" i="3"/>
  <c r="R184" i="3"/>
  <c r="AC184" i="3"/>
  <c r="G185" i="3"/>
  <c r="I185" i="3"/>
  <c r="K185" i="3"/>
  <c r="Q185" i="3"/>
  <c r="R185" i="3"/>
  <c r="AC185" i="3"/>
  <c r="G186" i="3"/>
  <c r="I186" i="3"/>
  <c r="K186" i="3"/>
  <c r="Q186" i="3"/>
  <c r="R186" i="3"/>
  <c r="AC186" i="3"/>
  <c r="G187" i="3"/>
  <c r="I187" i="3"/>
  <c r="K187" i="3"/>
  <c r="Q187" i="3"/>
  <c r="R187" i="3"/>
  <c r="AC187" i="3"/>
  <c r="G188" i="3"/>
  <c r="I188" i="3"/>
  <c r="K188" i="3"/>
  <c r="Q188" i="3"/>
  <c r="R188" i="3"/>
  <c r="AC188" i="3"/>
  <c r="G189" i="3"/>
  <c r="I189" i="3"/>
  <c r="K189" i="3"/>
  <c r="Q189" i="3"/>
  <c r="R189" i="3"/>
  <c r="AC189" i="3"/>
  <c r="G190" i="3"/>
  <c r="I190" i="3"/>
  <c r="K190" i="3"/>
  <c r="Q190" i="3"/>
  <c r="R190" i="3"/>
  <c r="AC190" i="3"/>
  <c r="G191" i="3"/>
  <c r="I191" i="3"/>
  <c r="K191" i="3"/>
  <c r="Q191" i="3"/>
  <c r="R191" i="3"/>
  <c r="AC191" i="3"/>
  <c r="G192" i="3"/>
  <c r="I192" i="3"/>
  <c r="K192" i="3"/>
  <c r="Q192" i="3"/>
  <c r="R192" i="3"/>
  <c r="AC192" i="3"/>
  <c r="G193" i="3"/>
  <c r="I193" i="3"/>
  <c r="K193" i="3"/>
  <c r="AC193" i="3"/>
  <c r="G194" i="3"/>
  <c r="I194" i="3"/>
  <c r="K194" i="3"/>
  <c r="Q194" i="3"/>
  <c r="R194" i="3"/>
  <c r="AC194" i="3"/>
  <c r="G195" i="3"/>
  <c r="I195" i="3"/>
  <c r="K195" i="3"/>
  <c r="Q195" i="3"/>
  <c r="R195" i="3"/>
  <c r="AC195" i="3"/>
  <c r="G196" i="3"/>
  <c r="I196" i="3"/>
  <c r="K196" i="3"/>
  <c r="Q196" i="3"/>
  <c r="R196" i="3"/>
  <c r="AC196" i="3"/>
  <c r="G197" i="3"/>
  <c r="I197" i="3"/>
  <c r="K197" i="3"/>
  <c r="Q197" i="3"/>
  <c r="R197" i="3"/>
  <c r="AC197" i="3"/>
  <c r="G198" i="3"/>
  <c r="I198" i="3"/>
  <c r="K198" i="3"/>
  <c r="Q198" i="3"/>
  <c r="R198" i="3"/>
  <c r="AC198" i="3"/>
  <c r="G199" i="3"/>
  <c r="I199" i="3"/>
  <c r="K199" i="3"/>
  <c r="Q199" i="3"/>
  <c r="R199" i="3"/>
  <c r="AC199" i="3"/>
  <c r="G200" i="3"/>
  <c r="I200" i="3"/>
  <c r="K200" i="3"/>
  <c r="Q200" i="3"/>
  <c r="R200" i="3"/>
  <c r="AC200" i="3"/>
  <c r="G201" i="3"/>
  <c r="I201" i="3"/>
  <c r="K201" i="3"/>
  <c r="Q201" i="3"/>
  <c r="R201" i="3"/>
  <c r="AC201" i="3"/>
  <c r="G202" i="3"/>
  <c r="I202" i="3"/>
  <c r="K202" i="3"/>
  <c r="Q202" i="3"/>
  <c r="R202" i="3"/>
  <c r="AC202" i="3"/>
  <c r="G203" i="3"/>
  <c r="I203" i="3"/>
  <c r="K203" i="3"/>
  <c r="Q203" i="3"/>
  <c r="R203" i="3"/>
  <c r="AC203" i="3"/>
  <c r="G204" i="3"/>
  <c r="I204" i="3"/>
  <c r="K204" i="3"/>
  <c r="Q204" i="3"/>
  <c r="R204" i="3"/>
  <c r="AC204" i="3"/>
  <c r="G205" i="3"/>
  <c r="I205" i="3"/>
  <c r="K205" i="3"/>
  <c r="Q205" i="3"/>
  <c r="R205" i="3"/>
  <c r="AC205" i="3"/>
  <c r="G206" i="3"/>
  <c r="I206" i="3"/>
  <c r="K206" i="3"/>
  <c r="Q206" i="3"/>
  <c r="R206" i="3"/>
  <c r="AC206" i="3"/>
  <c r="G207" i="3"/>
  <c r="I207" i="3"/>
  <c r="K207" i="3"/>
  <c r="Q207" i="3"/>
  <c r="R207" i="3"/>
  <c r="AC207" i="3"/>
  <c r="G208" i="3"/>
  <c r="I208" i="3"/>
  <c r="K208" i="3"/>
  <c r="Q208" i="3"/>
  <c r="R208" i="3"/>
  <c r="AC208" i="3"/>
  <c r="G209" i="3"/>
  <c r="I209" i="3"/>
  <c r="K209" i="3"/>
  <c r="Q209" i="3"/>
  <c r="R209" i="3"/>
  <c r="AC209" i="3"/>
  <c r="G210" i="3"/>
  <c r="I210" i="3"/>
  <c r="K210" i="3"/>
  <c r="Q210" i="3"/>
  <c r="R210" i="3"/>
  <c r="AC210" i="3"/>
  <c r="G211" i="3"/>
  <c r="I211" i="3"/>
  <c r="K211" i="3"/>
  <c r="Q211" i="3"/>
  <c r="R211" i="3"/>
  <c r="AC211" i="3"/>
  <c r="G212" i="3"/>
  <c r="I212" i="3"/>
  <c r="K212" i="3"/>
  <c r="Q212" i="3"/>
  <c r="R212" i="3"/>
  <c r="AC212" i="3"/>
  <c r="G213" i="3"/>
  <c r="I213" i="3"/>
  <c r="K213" i="3"/>
  <c r="Q213" i="3"/>
  <c r="R213" i="3"/>
  <c r="AC213" i="3"/>
  <c r="G214" i="3"/>
  <c r="I214" i="3"/>
  <c r="K214" i="3"/>
  <c r="Q214" i="3"/>
  <c r="R214" i="3"/>
  <c r="AC214" i="3"/>
  <c r="G215" i="3"/>
  <c r="I215" i="3"/>
  <c r="K215" i="3"/>
  <c r="Q215" i="3"/>
  <c r="R215" i="3"/>
  <c r="AC215" i="3"/>
  <c r="G216" i="3"/>
  <c r="I216" i="3"/>
  <c r="K216" i="3"/>
  <c r="Q216" i="3"/>
  <c r="R216" i="3"/>
  <c r="AC216" i="3"/>
  <c r="G217" i="3"/>
  <c r="I217" i="3"/>
  <c r="K217" i="3"/>
  <c r="Q217" i="3"/>
  <c r="R217" i="3"/>
  <c r="AC217" i="3"/>
  <c r="G218" i="3"/>
  <c r="I218" i="3"/>
  <c r="K218" i="3"/>
  <c r="Q218" i="3"/>
  <c r="R218" i="3"/>
  <c r="AC218" i="3"/>
  <c r="G219" i="3"/>
  <c r="I219" i="3"/>
  <c r="K219" i="3"/>
  <c r="Q219" i="3"/>
  <c r="R219" i="3"/>
  <c r="AC219" i="3"/>
  <c r="G220" i="3"/>
  <c r="I220" i="3"/>
  <c r="K220" i="3"/>
  <c r="Q220" i="3"/>
  <c r="R220" i="3"/>
  <c r="AC220" i="3"/>
  <c r="G221" i="3"/>
  <c r="I221" i="3"/>
  <c r="K221" i="3"/>
  <c r="Q221" i="3"/>
  <c r="R221" i="3"/>
  <c r="AC221" i="3"/>
  <c r="G222" i="3"/>
  <c r="I222" i="3"/>
  <c r="K222" i="3"/>
  <c r="Q222" i="3"/>
  <c r="R222" i="3"/>
  <c r="AC222" i="3"/>
  <c r="G223" i="3"/>
  <c r="I223" i="3"/>
  <c r="K223" i="3"/>
  <c r="Q223" i="3"/>
  <c r="R223" i="3"/>
  <c r="AC223" i="3"/>
  <c r="G224" i="3"/>
  <c r="I224" i="3"/>
  <c r="K224" i="3"/>
  <c r="Q224" i="3"/>
  <c r="R224" i="3"/>
  <c r="AC224" i="3"/>
  <c r="G225" i="3"/>
  <c r="I225" i="3"/>
  <c r="K225" i="3"/>
  <c r="Q225" i="3"/>
  <c r="R225" i="3"/>
  <c r="AC225" i="3"/>
  <c r="G226" i="3"/>
  <c r="I226" i="3"/>
  <c r="K226" i="3"/>
  <c r="Q226" i="3"/>
  <c r="R226" i="3"/>
  <c r="AC226" i="3"/>
  <c r="G227" i="3"/>
  <c r="I227" i="3"/>
  <c r="K227" i="3"/>
  <c r="Q227" i="3"/>
  <c r="R227" i="3"/>
  <c r="AC227" i="3"/>
  <c r="G228" i="3"/>
  <c r="I228" i="3"/>
  <c r="K228" i="3"/>
  <c r="Q228" i="3"/>
  <c r="R228" i="3"/>
  <c r="AC228" i="3"/>
  <c r="G229" i="3"/>
  <c r="I229" i="3"/>
  <c r="K229" i="3"/>
  <c r="Q229" i="3"/>
  <c r="R229" i="3"/>
  <c r="AC229" i="3"/>
  <c r="G230" i="3"/>
  <c r="I230" i="3"/>
  <c r="K230" i="3"/>
  <c r="Q230" i="3"/>
  <c r="R230" i="3"/>
  <c r="AC230" i="3"/>
  <c r="G231" i="3"/>
  <c r="I231" i="3"/>
  <c r="K231" i="3"/>
  <c r="Q231" i="3"/>
  <c r="R231" i="3"/>
  <c r="AC231" i="3"/>
  <c r="G232" i="3"/>
  <c r="I232" i="3"/>
  <c r="K232" i="3"/>
  <c r="Q232" i="3"/>
  <c r="R232" i="3"/>
  <c r="AC232" i="3"/>
  <c r="G233" i="3"/>
  <c r="I233" i="3"/>
  <c r="K233" i="3"/>
  <c r="Q233" i="3"/>
  <c r="R233" i="3"/>
  <c r="AC233" i="3"/>
  <c r="G234" i="3"/>
  <c r="I234" i="3"/>
  <c r="K234" i="3"/>
  <c r="Q234" i="3"/>
  <c r="R234" i="3"/>
  <c r="AC234" i="3"/>
  <c r="G235" i="3"/>
  <c r="H235" i="3"/>
  <c r="I235" i="3"/>
  <c r="K235" i="3"/>
  <c r="Q235" i="3"/>
  <c r="R235" i="3"/>
  <c r="AC235" i="3"/>
  <c r="G236" i="3"/>
  <c r="H236" i="3"/>
  <c r="I236" i="3"/>
  <c r="K236" i="3"/>
  <c r="Q236" i="3"/>
  <c r="R236" i="3"/>
  <c r="AC236" i="3"/>
  <c r="G237" i="3"/>
  <c r="H237" i="3"/>
  <c r="I237" i="3"/>
  <c r="K237" i="3"/>
  <c r="Q237" i="3"/>
  <c r="R237" i="3"/>
  <c r="AC237" i="3"/>
  <c r="G238" i="3"/>
  <c r="H238" i="3"/>
  <c r="I238" i="3"/>
  <c r="K238" i="3"/>
  <c r="Q238" i="3"/>
  <c r="R238" i="3"/>
  <c r="AC238" i="3"/>
  <c r="G239" i="3"/>
  <c r="H239" i="3"/>
  <c r="I239" i="3"/>
  <c r="K239" i="3"/>
  <c r="Q239" i="3"/>
  <c r="R239" i="3"/>
  <c r="AC239" i="3"/>
  <c r="G240" i="3"/>
  <c r="H240" i="3"/>
  <c r="I240" i="3"/>
  <c r="K240" i="3"/>
  <c r="Q240" i="3"/>
  <c r="R240" i="3"/>
  <c r="AC240" i="3"/>
  <c r="G241" i="3"/>
  <c r="H241" i="3"/>
  <c r="I241" i="3"/>
  <c r="K241" i="3"/>
  <c r="Q241" i="3"/>
  <c r="R241" i="3"/>
  <c r="AC241" i="3"/>
  <c r="G242" i="3"/>
  <c r="H242" i="3"/>
  <c r="I242" i="3"/>
  <c r="K242" i="3"/>
  <c r="Q242" i="3"/>
  <c r="R242" i="3"/>
  <c r="AC242" i="3"/>
  <c r="G243" i="3"/>
  <c r="H243" i="3"/>
  <c r="I243" i="3"/>
  <c r="K243" i="3"/>
  <c r="Q243" i="3"/>
  <c r="R243" i="3"/>
  <c r="AC243" i="3"/>
  <c r="G244" i="3"/>
  <c r="H244" i="3"/>
  <c r="I244" i="3"/>
  <c r="K244" i="3"/>
  <c r="Q244" i="3"/>
  <c r="R244" i="3"/>
  <c r="AC244" i="3"/>
  <c r="G245" i="3"/>
  <c r="H245" i="3"/>
  <c r="I245" i="3"/>
  <c r="K245" i="3"/>
  <c r="Q245" i="3"/>
  <c r="R245" i="3"/>
  <c r="AC245" i="3"/>
  <c r="G246" i="3"/>
  <c r="H246" i="3"/>
  <c r="I246" i="3"/>
  <c r="K246" i="3"/>
  <c r="Q246" i="3"/>
  <c r="R246" i="3"/>
  <c r="AC246" i="3"/>
  <c r="G247" i="3"/>
  <c r="H247" i="3"/>
  <c r="I247" i="3"/>
  <c r="K247" i="3"/>
  <c r="Q247" i="3"/>
  <c r="R247" i="3"/>
  <c r="AC247" i="3"/>
  <c r="G248" i="3"/>
  <c r="H248" i="3"/>
  <c r="I248" i="3"/>
  <c r="K248" i="3"/>
  <c r="Q248" i="3"/>
  <c r="R248" i="3"/>
  <c r="AC248" i="3"/>
  <c r="G249" i="3"/>
  <c r="H249" i="3"/>
  <c r="I249" i="3"/>
  <c r="K249" i="3"/>
  <c r="Q249" i="3"/>
  <c r="R249" i="3"/>
  <c r="AC249" i="3"/>
  <c r="G250" i="3"/>
  <c r="H250" i="3"/>
  <c r="K250" i="3"/>
  <c r="AC250" i="3"/>
  <c r="AC251" i="3"/>
</calcChain>
</file>

<file path=xl/comments1.xml><?xml version="1.0" encoding="utf-8"?>
<comments xmlns="http://schemas.openxmlformats.org/spreadsheetml/2006/main">
  <authors>
    <author>fhayden</author>
  </authors>
  <commentList>
    <comment ref="A13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1/17/00 missing</t>
        </r>
      </text>
    </comment>
    <comment ref="N13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1/17/00 missing</t>
        </r>
      </text>
    </comment>
    <comment ref="A38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Aug 21 missing
</t>
        </r>
      </text>
    </comment>
    <comment ref="N38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Aug 21 missing
</t>
        </r>
      </text>
    </comment>
    <comment ref="A105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May 29 missing</t>
        </r>
      </text>
    </comment>
    <comment ref="N105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May 29 missing</t>
        </r>
      </text>
    </comment>
  </commentList>
</comments>
</file>

<file path=xl/comments2.xml><?xml version="1.0" encoding="utf-8"?>
<comments xmlns="http://schemas.openxmlformats.org/spreadsheetml/2006/main">
  <authors>
    <author>fhayden</author>
  </authors>
  <commentList>
    <comment ref="K13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1/17/00 missing</t>
        </r>
      </text>
    </comment>
    <comment ref="K38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Aug 21 missing
</t>
        </r>
      </text>
    </comment>
    <comment ref="K105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May 29 missing</t>
        </r>
      </text>
    </comment>
  </commentList>
</comments>
</file>

<file path=xl/comments3.xml><?xml version="1.0" encoding="utf-8"?>
<comments xmlns="http://schemas.openxmlformats.org/spreadsheetml/2006/main">
  <authors>
    <author>fhayden</author>
  </authors>
  <commentList>
    <comment ref="K3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Note: No curve shift</t>
        </r>
      </text>
    </comment>
  </commentList>
</comments>
</file>

<file path=xl/comments4.xml><?xml version="1.0" encoding="utf-8"?>
<comments xmlns="http://schemas.openxmlformats.org/spreadsheetml/2006/main">
  <authors>
    <author>fhayden</author>
  </authors>
  <commentList>
    <comment ref="Q18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RAC Adj. CS
</t>
        </r>
      </text>
    </comment>
    <comment ref="R18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Mid Office CS
</t>
        </r>
      </text>
    </comment>
  </commentList>
</comments>
</file>

<file path=xl/comments5.xml><?xml version="1.0" encoding="utf-8"?>
<comments xmlns="http://schemas.openxmlformats.org/spreadsheetml/2006/main">
  <authors>
    <author>fhayden</author>
  </authors>
  <commentList>
    <comment ref="O21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with Schedule C</t>
        </r>
      </text>
    </comment>
    <comment ref="P21" authorId="0" shapeId="0">
      <text>
        <r>
          <rPr>
            <b/>
            <sz val="8"/>
            <color indexed="81"/>
            <rFont val="Tahoma"/>
          </rPr>
          <t>fhayden:</t>
        </r>
        <r>
          <rPr>
            <sz val="8"/>
            <color indexed="81"/>
            <rFont val="Tahoma"/>
          </rPr>
          <t xml:space="preserve">
Accural schedule C additions backed out
</t>
        </r>
      </text>
    </comment>
  </commentList>
</comments>
</file>

<file path=xl/sharedStrings.xml><?xml version="1.0" encoding="utf-8"?>
<sst xmlns="http://schemas.openxmlformats.org/spreadsheetml/2006/main" count="5125" uniqueCount="89">
  <si>
    <t>Date</t>
  </si>
  <si>
    <t>New Deals</t>
  </si>
  <si>
    <t>Curve Shift</t>
  </si>
  <si>
    <t>Reserves</t>
  </si>
  <si>
    <t>Prior Month Adjustments</t>
  </si>
  <si>
    <t>Total</t>
  </si>
  <si>
    <t>Prudency</t>
  </si>
  <si>
    <t>EFF_DT</t>
  </si>
  <si>
    <t>PORTFOLIO_ID</t>
  </si>
  <si>
    <t>DOWN95</t>
  </si>
  <si>
    <t>AGG-GAS</t>
  </si>
  <si>
    <t xml:space="preserve">VAR EX </t>
  </si>
  <si>
    <t>VAR exceptions</t>
  </si>
  <si>
    <t># of Trading Days</t>
  </si>
  <si>
    <t>VAR EX</t>
  </si>
  <si>
    <t>VAR Backtest from Jan 00 until Oct 01</t>
  </si>
  <si>
    <t>VAR Backtest from Jan 01 until Oct 01</t>
  </si>
  <si>
    <t>Mid Office Data</t>
  </si>
  <si>
    <t>RAC Adj.</t>
  </si>
  <si>
    <t>MidOffice Backtest</t>
  </si>
  <si>
    <t>Midoffice CS</t>
  </si>
  <si>
    <t>Rac Adj CS</t>
  </si>
  <si>
    <t>CURVE_SHIFT</t>
  </si>
  <si>
    <t>RAC Backtest</t>
  </si>
  <si>
    <t>VAR Backtest 1/01/01- 11/30/01</t>
  </si>
  <si>
    <t>VAR Backtest 1/01/00 - 11/30/01</t>
  </si>
  <si>
    <t>System CS</t>
  </si>
  <si>
    <t>BAD Data</t>
  </si>
  <si>
    <t>Risktrac Data</t>
  </si>
  <si>
    <t>East, West &amp; Alberta Power P&amp;L By Day - Midoffice Data</t>
  </si>
  <si>
    <t>AGG-PWR-II</t>
  </si>
  <si>
    <t>Mismatched data</t>
  </si>
  <si>
    <t>VAR Ex</t>
  </si>
  <si>
    <t xml:space="preserve">Bad Data </t>
  </si>
  <si>
    <t>Bad data, non impact to var</t>
  </si>
  <si>
    <t>VAR Backtest from Jan 01 until Nov. 30, 2001</t>
  </si>
  <si>
    <t>Mid Office Backtest -Power</t>
  </si>
  <si>
    <t>System Backtest, Power  -RAC</t>
  </si>
  <si>
    <t>Mid Office Backtest - Natural Gas</t>
  </si>
  <si>
    <t>System Backtest, Natural -RAC</t>
  </si>
  <si>
    <t>Percent Violations</t>
  </si>
  <si>
    <t>VaR</t>
  </si>
  <si>
    <t>Gas</t>
  </si>
  <si>
    <t>Power</t>
  </si>
  <si>
    <t>ENRON</t>
  </si>
  <si>
    <t>total</t>
  </si>
  <si>
    <t>Gas - Bank Org</t>
  </si>
  <si>
    <t>Gas- New</t>
  </si>
  <si>
    <t>Diff</t>
  </si>
  <si>
    <t>Pwr - Bank Org</t>
  </si>
  <si>
    <t>PWR-New</t>
  </si>
  <si>
    <t>Power VAR and Curve Shift Year 00 to present</t>
  </si>
  <si>
    <t>AGG-PWR NOT CALC'D</t>
  </si>
  <si>
    <t>AGG-ECT</t>
  </si>
  <si>
    <t>Ene-Bank Org</t>
  </si>
  <si>
    <t>AGG_ECT</t>
  </si>
  <si>
    <t>Gas-bnk org</t>
  </si>
  <si>
    <t>GAS-New</t>
  </si>
  <si>
    <t>Pwr-bnk org</t>
  </si>
  <si>
    <t>Pwr-new</t>
  </si>
  <si>
    <t>diff</t>
  </si>
  <si>
    <t>ENE-Bnk org</t>
  </si>
  <si>
    <t>ENE-New</t>
  </si>
  <si>
    <t>AGG-PWR not calc</t>
  </si>
  <si>
    <t>Reconciliation of Data supplied to Bank by RAC</t>
  </si>
  <si>
    <t>Gas - Mid</t>
  </si>
  <si>
    <t>Gas-MidRac</t>
  </si>
  <si>
    <t>Pwr- Mid</t>
  </si>
  <si>
    <t>Pwr- new</t>
  </si>
  <si>
    <t>Pwr-MidRAC</t>
  </si>
  <si>
    <t>Curve Shift- Natural Gas</t>
  </si>
  <si>
    <t>Curve Shift - Power</t>
  </si>
  <si>
    <t>Note: Backtest is deficient because portfolio structure for power includes EES an ENA and coal positions.  Mid office pnl decomposition pertains only to Power East, West and Alberta</t>
  </si>
  <si>
    <t>SumOfBASE_LINE_PL</t>
  </si>
  <si>
    <t>EAST-DPR-VAR</t>
  </si>
  <si>
    <t>EES-ENA</t>
  </si>
  <si>
    <t>WEST-DPR-VAR</t>
  </si>
  <si>
    <t>CAND-DPR-VAR</t>
  </si>
  <si>
    <t>ENAEXEC</t>
  </si>
  <si>
    <t>INSURANCE_PWR</t>
  </si>
  <si>
    <t>COAL-PWR</t>
  </si>
  <si>
    <t>Coal</t>
  </si>
  <si>
    <t>EES</t>
  </si>
  <si>
    <t>Exec</t>
  </si>
  <si>
    <t>Insurance</t>
  </si>
  <si>
    <t>RETAIL_GAS</t>
  </si>
  <si>
    <t>VAR Backtest Project X</t>
  </si>
  <si>
    <t>*passes Kupiec test</t>
  </si>
  <si>
    <t>VAR Backtest Project 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</si>
</sst>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  <numFmt numFmtId="171" formatCode="_(&quot;$&quot;* #,##0_);_(&quot;$&quot;* \(#,##0\);_(&quot;$&quot;* &quot;-&quot;??_);_(@_)"/>
    <numFmt numFmtId="172" formatCode="0.0%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color indexed="8"/>
      <name val="Arial"/>
    </font>
    <font>
      <b/>
      <sz val="10"/>
      <name val="Times New Roman"/>
      <family val="1"/>
    </font>
    <font>
      <sz val="10"/>
      <name val="Times New Roman"/>
      <family val="1"/>
    </font>
    <font>
      <i/>
      <sz val="11"/>
      <name val="Arial"/>
      <family val="2"/>
    </font>
    <font>
      <i/>
      <sz val="10"/>
      <color indexed="8"/>
      <name val="Arial"/>
      <family val="2"/>
    </font>
    <font>
      <sz val="5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imes New Roman"/>
      <family val="1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</fills>
  <borders count="5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18">
    <xf numFmtId="0" fontId="0" fillId="0" borderId="0" xfId="0"/>
    <xf numFmtId="171" fontId="1" fillId="0" borderId="0" xfId="2" applyNumberFormat="1"/>
    <xf numFmtId="168" fontId="4" fillId="0" borderId="1" xfId="7" applyNumberFormat="1" applyFont="1" applyFill="1" applyBorder="1" applyAlignment="1">
      <alignment horizontal="right" wrapText="1"/>
    </xf>
    <xf numFmtId="171" fontId="0" fillId="0" borderId="0" xfId="0" applyNumberFormat="1"/>
    <xf numFmtId="168" fontId="5" fillId="2" borderId="0" xfId="0" applyNumberFormat="1" applyFont="1" applyFill="1" applyAlignment="1">
      <alignment horizontal="right"/>
    </xf>
    <xf numFmtId="6" fontId="6" fillId="0" borderId="2" xfId="0" applyNumberFormat="1" applyFont="1" applyFill="1" applyBorder="1" applyAlignment="1">
      <alignment horizontal="right"/>
    </xf>
    <xf numFmtId="6" fontId="6" fillId="0" borderId="0" xfId="0" applyNumberFormat="1" applyFont="1"/>
    <xf numFmtId="0" fontId="6" fillId="0" borderId="0" xfId="0" applyFont="1"/>
    <xf numFmtId="168" fontId="5" fillId="2" borderId="3" xfId="4" applyNumberFormat="1" applyFont="1" applyFill="1" applyBorder="1" applyAlignment="1">
      <alignment horizontal="right" shrinkToFit="1"/>
    </xf>
    <xf numFmtId="6" fontId="6" fillId="0" borderId="2" xfId="4" applyNumberFormat="1" applyFont="1" applyFill="1" applyBorder="1" applyAlignment="1">
      <alignment horizontal="right" shrinkToFit="1"/>
    </xf>
    <xf numFmtId="168" fontId="5" fillId="2" borderId="4" xfId="4" applyNumberFormat="1" applyFont="1" applyFill="1" applyBorder="1" applyAlignment="1">
      <alignment horizontal="right"/>
    </xf>
    <xf numFmtId="6" fontId="6" fillId="0" borderId="2" xfId="2" applyNumberFormat="1" applyFont="1" applyFill="1" applyBorder="1" applyAlignment="1">
      <alignment horizontal="right"/>
    </xf>
    <xf numFmtId="168" fontId="4" fillId="0" borderId="1" xfId="9" applyNumberFormat="1" applyFont="1" applyFill="1" applyBorder="1" applyAlignment="1">
      <alignment horizontal="right" wrapText="1"/>
    </xf>
    <xf numFmtId="168" fontId="5" fillId="2" borderId="4" xfId="0" applyNumberFormat="1" applyFont="1" applyFill="1" applyBorder="1" applyAlignment="1">
      <alignment horizontal="right"/>
    </xf>
    <xf numFmtId="6" fontId="6" fillId="0" borderId="2" xfId="0" applyNumberFormat="1" applyFont="1" applyFill="1" applyBorder="1"/>
    <xf numFmtId="168" fontId="5" fillId="2" borderId="4" xfId="7" applyNumberFormat="1" applyFont="1" applyFill="1" applyBorder="1" applyAlignment="1">
      <alignment horizontal="right"/>
    </xf>
    <xf numFmtId="6" fontId="6" fillId="0" borderId="2" xfId="8" applyNumberFormat="1" applyFont="1" applyFill="1" applyBorder="1" applyAlignment="1"/>
    <xf numFmtId="6" fontId="6" fillId="0" borderId="2" xfId="1" applyNumberFormat="1" applyFont="1" applyFill="1" applyBorder="1"/>
    <xf numFmtId="6" fontId="6" fillId="0" borderId="2" xfId="2" applyNumberFormat="1" applyFont="1" applyBorder="1"/>
    <xf numFmtId="6" fontId="6" fillId="0" borderId="2" xfId="2" applyNumberFormat="1" applyFont="1" applyFill="1" applyBorder="1"/>
    <xf numFmtId="6" fontId="6" fillId="0" borderId="2" xfId="0" quotePrefix="1" applyNumberFormat="1" applyFont="1" applyFill="1" applyBorder="1"/>
    <xf numFmtId="15" fontId="5" fillId="2" borderId="2" xfId="4" applyNumberFormat="1" applyFont="1" applyFill="1" applyBorder="1" applyAlignment="1">
      <alignment horizontal="right"/>
    </xf>
    <xf numFmtId="6" fontId="6" fillId="0" borderId="2" xfId="2" applyNumberFormat="1" applyFont="1" applyBorder="1" applyAlignment="1">
      <alignment horizontal="right"/>
    </xf>
    <xf numFmtId="164" fontId="4" fillId="0" borderId="1" xfId="1" applyNumberFormat="1" applyFont="1" applyFill="1" applyBorder="1" applyAlignment="1">
      <alignment horizontal="right" wrapText="1"/>
    </xf>
    <xf numFmtId="6" fontId="6" fillId="0" borderId="2" xfId="2" quotePrefix="1" applyNumberFormat="1" applyFont="1" applyBorder="1" applyAlignment="1">
      <alignment horizontal="right"/>
    </xf>
    <xf numFmtId="0" fontId="4" fillId="2" borderId="5" xfId="5" applyFont="1" applyFill="1" applyBorder="1" applyAlignment="1">
      <alignment horizontal="center"/>
    </xf>
    <xf numFmtId="168" fontId="4" fillId="0" borderId="1" xfId="5" applyNumberFormat="1" applyFont="1" applyFill="1" applyBorder="1" applyAlignment="1">
      <alignment horizontal="right" wrapText="1"/>
    </xf>
    <xf numFmtId="0" fontId="4" fillId="0" borderId="1" xfId="5" applyFont="1" applyFill="1" applyBorder="1" applyAlignment="1">
      <alignment horizontal="left" wrapText="1"/>
    </xf>
    <xf numFmtId="0" fontId="4" fillId="0" borderId="1" xfId="5" applyFont="1" applyFill="1" applyBorder="1" applyAlignment="1">
      <alignment horizontal="right" wrapText="1"/>
    </xf>
    <xf numFmtId="0" fontId="4" fillId="2" borderId="0" xfId="5" applyFont="1" applyFill="1" applyBorder="1" applyAlignment="1">
      <alignment horizontal="center"/>
    </xf>
    <xf numFmtId="0" fontId="8" fillId="3" borderId="0" xfId="5" applyFont="1" applyFill="1" applyBorder="1" applyAlignment="1">
      <alignment horizontal="center"/>
    </xf>
    <xf numFmtId="0" fontId="9" fillId="0" borderId="0" xfId="0" applyFont="1"/>
    <xf numFmtId="168" fontId="5" fillId="2" borderId="6" xfId="4" applyNumberFormat="1" applyFont="1" applyFill="1" applyBorder="1" applyAlignment="1">
      <alignment horizontal="right"/>
    </xf>
    <xf numFmtId="6" fontId="5" fillId="4" borderId="7" xfId="4" applyNumberFormat="1" applyFont="1" applyFill="1" applyBorder="1" applyAlignment="1">
      <alignment horizontal="center"/>
    </xf>
    <xf numFmtId="6" fontId="6" fillId="0" borderId="0" xfId="0" applyNumberFormat="1" applyFont="1" applyFill="1" applyBorder="1" applyAlignment="1">
      <alignment horizontal="right"/>
    </xf>
    <xf numFmtId="168" fontId="5" fillId="0" borderId="0" xfId="0" applyNumberFormat="1" applyFont="1" applyFill="1" applyBorder="1" applyAlignment="1">
      <alignment horizontal="right"/>
    </xf>
    <xf numFmtId="6" fontId="6" fillId="0" borderId="0" xfId="0" applyNumberFormat="1" applyFont="1" applyFill="1" applyBorder="1"/>
    <xf numFmtId="168" fontId="5" fillId="0" borderId="8" xfId="0" applyNumberFormat="1" applyFont="1" applyFill="1" applyBorder="1" applyAlignment="1">
      <alignment horizontal="centerContinuous"/>
    </xf>
    <xf numFmtId="6" fontId="6" fillId="0" borderId="9" xfId="0" applyNumberFormat="1" applyFont="1" applyFill="1" applyBorder="1" applyAlignment="1">
      <alignment horizontal="centerContinuous"/>
    </xf>
    <xf numFmtId="6" fontId="6" fillId="0" borderId="10" xfId="0" applyNumberFormat="1" applyFont="1" applyFill="1" applyBorder="1" applyAlignment="1">
      <alignment horizontal="centerContinuous"/>
    </xf>
    <xf numFmtId="6" fontId="5" fillId="4" borderId="11" xfId="0" applyNumberFormat="1" applyFont="1" applyFill="1" applyBorder="1" applyAlignment="1">
      <alignment horizontal="center"/>
    </xf>
    <xf numFmtId="6" fontId="7" fillId="5" borderId="12" xfId="0" applyNumberFormat="1" applyFont="1" applyFill="1" applyBorder="1" applyAlignment="1">
      <alignment horizontal="center"/>
    </xf>
    <xf numFmtId="6" fontId="12" fillId="5" borderId="13" xfId="0" applyNumberFormat="1" applyFont="1" applyFill="1" applyBorder="1" applyAlignment="1">
      <alignment horizontal="center"/>
    </xf>
    <xf numFmtId="0" fontId="0" fillId="0" borderId="14" xfId="0" applyBorder="1"/>
    <xf numFmtId="10" fontId="0" fillId="0" borderId="15" xfId="11" applyNumberFormat="1" applyFont="1" applyBorder="1"/>
    <xf numFmtId="0" fontId="0" fillId="0" borderId="8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168" fontId="4" fillId="0" borderId="19" xfId="10" applyNumberFormat="1" applyFont="1" applyFill="1" applyBorder="1" applyAlignment="1">
      <alignment horizontal="right" wrapText="1"/>
    </xf>
    <xf numFmtId="0" fontId="6" fillId="0" borderId="0" xfId="0" applyFont="1" applyFill="1" applyBorder="1"/>
    <xf numFmtId="0" fontId="4" fillId="0" borderId="0" xfId="7" applyFont="1" applyFill="1" applyBorder="1" applyAlignment="1">
      <alignment horizontal="center"/>
    </xf>
    <xf numFmtId="168" fontId="4" fillId="0" borderId="0" xfId="7" applyNumberFormat="1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left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Continuous"/>
    </xf>
    <xf numFmtId="10" fontId="0" fillId="0" borderId="0" xfId="11" applyNumberFormat="1" applyFont="1" applyBorder="1"/>
    <xf numFmtId="0" fontId="3" fillId="0" borderId="20" xfId="0" applyFont="1" applyBorder="1" applyAlignment="1"/>
    <xf numFmtId="0" fontId="0" fillId="0" borderId="21" xfId="0" applyBorder="1" applyAlignment="1"/>
    <xf numFmtId="0" fontId="0" fillId="0" borderId="0" xfId="0" applyBorder="1" applyAlignment="1"/>
    <xf numFmtId="0" fontId="3" fillId="0" borderId="17" xfId="0" applyFont="1" applyBorder="1" applyAlignment="1"/>
    <xf numFmtId="0" fontId="0" fillId="0" borderId="14" xfId="0" applyBorder="1" applyAlignment="1"/>
    <xf numFmtId="172" fontId="0" fillId="0" borderId="14" xfId="11" applyNumberFormat="1" applyFont="1" applyBorder="1"/>
    <xf numFmtId="6" fontId="5" fillId="0" borderId="8" xfId="0" applyNumberFormat="1" applyFont="1" applyBorder="1" applyAlignment="1">
      <alignment horizontal="centerContinuous"/>
    </xf>
    <xf numFmtId="6" fontId="6" fillId="0" borderId="10" xfId="0" applyNumberFormat="1" applyFont="1" applyBorder="1" applyAlignment="1">
      <alignment horizontal="centerContinuous"/>
    </xf>
    <xf numFmtId="0" fontId="4" fillId="2" borderId="22" xfId="5" applyFont="1" applyFill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3" fillId="0" borderId="10" xfId="0" applyFont="1" applyBorder="1" applyAlignment="1">
      <alignment horizontal="centerContinuous"/>
    </xf>
    <xf numFmtId="168" fontId="4" fillId="0" borderId="23" xfId="5" applyNumberFormat="1" applyFont="1" applyFill="1" applyBorder="1" applyAlignment="1">
      <alignment horizontal="right" wrapText="1"/>
    </xf>
    <xf numFmtId="0" fontId="0" fillId="0" borderId="24" xfId="0" applyBorder="1"/>
    <xf numFmtId="0" fontId="0" fillId="0" borderId="25" xfId="0" applyBorder="1"/>
    <xf numFmtId="0" fontId="0" fillId="0" borderId="7" xfId="0" applyBorder="1"/>
    <xf numFmtId="14" fontId="3" fillId="2" borderId="7" xfId="0" applyNumberFormat="1" applyFont="1" applyFill="1" applyBorder="1"/>
    <xf numFmtId="171" fontId="3" fillId="2" borderId="7" xfId="2" applyNumberFormat="1" applyFont="1" applyFill="1" applyBorder="1"/>
    <xf numFmtId="0" fontId="0" fillId="0" borderId="8" xfId="0" applyBorder="1" applyAlignment="1">
      <alignment horizontal="centerContinuous"/>
    </xf>
    <xf numFmtId="171" fontId="3" fillId="0" borderId="9" xfId="2" applyNumberFormat="1" applyFont="1" applyBorder="1" applyAlignment="1">
      <alignment horizontal="centerContinuous"/>
    </xf>
    <xf numFmtId="171" fontId="1" fillId="0" borderId="9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4" fillId="2" borderId="5" xfId="6" applyFont="1" applyFill="1" applyBorder="1" applyAlignment="1">
      <alignment horizontal="center"/>
    </xf>
    <xf numFmtId="168" fontId="4" fillId="0" borderId="1" xfId="6" applyNumberFormat="1" applyFont="1" applyFill="1" applyBorder="1" applyAlignment="1">
      <alignment horizontal="right" wrapText="1"/>
    </xf>
    <xf numFmtId="0" fontId="4" fillId="0" borderId="1" xfId="6" applyFont="1" applyFill="1" applyBorder="1" applyAlignment="1">
      <alignment horizontal="left" wrapText="1"/>
    </xf>
    <xf numFmtId="0" fontId="0" fillId="2" borderId="2" xfId="0" applyFill="1" applyBorder="1"/>
    <xf numFmtId="0" fontId="4" fillId="2" borderId="0" xfId="6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right" wrapText="1"/>
    </xf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right"/>
    </xf>
    <xf numFmtId="0" fontId="3" fillId="0" borderId="26" xfId="0" applyFont="1" applyBorder="1" applyAlignment="1">
      <alignment horizontal="centerContinuous"/>
    </xf>
    <xf numFmtId="0" fontId="0" fillId="0" borderId="27" xfId="0" applyBorder="1" applyAlignment="1">
      <alignment horizontal="centerContinuous"/>
    </xf>
    <xf numFmtId="171" fontId="1" fillId="0" borderId="0" xfId="2" applyNumberFormat="1" applyBorder="1"/>
    <xf numFmtId="172" fontId="0" fillId="0" borderId="15" xfId="11" applyNumberFormat="1" applyFont="1" applyBorder="1"/>
    <xf numFmtId="0" fontId="0" fillId="2" borderId="28" xfId="0" applyFill="1" applyBorder="1"/>
    <xf numFmtId="0" fontId="0" fillId="2" borderId="29" xfId="0" applyFill="1" applyBorder="1"/>
    <xf numFmtId="0" fontId="4" fillId="2" borderId="4" xfId="6" applyFont="1" applyFill="1" applyBorder="1" applyAlignment="1">
      <alignment horizontal="center"/>
    </xf>
    <xf numFmtId="0" fontId="4" fillId="2" borderId="4" xfId="5" applyFont="1" applyFill="1" applyBorder="1" applyAlignment="1">
      <alignment horizontal="center"/>
    </xf>
    <xf numFmtId="0" fontId="4" fillId="2" borderId="30" xfId="6" applyFont="1" applyFill="1" applyBorder="1" applyAlignment="1">
      <alignment horizontal="center"/>
    </xf>
    <xf numFmtId="0" fontId="4" fillId="2" borderId="22" xfId="6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4" fontId="3" fillId="2" borderId="2" xfId="0" applyNumberFormat="1" applyFont="1" applyFill="1" applyBorder="1"/>
    <xf numFmtId="164" fontId="3" fillId="2" borderId="2" xfId="1" applyNumberFormat="1" applyFont="1" applyFill="1" applyBorder="1" applyAlignment="1">
      <alignment horizontal="left"/>
    </xf>
    <xf numFmtId="164" fontId="3" fillId="2" borderId="2" xfId="1" applyNumberFormat="1" applyFont="1" applyFill="1" applyBorder="1"/>
    <xf numFmtId="0" fontId="3" fillId="2" borderId="2" xfId="0" applyFont="1" applyFill="1" applyBorder="1"/>
    <xf numFmtId="166" fontId="0" fillId="0" borderId="0" xfId="0" applyNumberFormat="1"/>
    <xf numFmtId="38" fontId="0" fillId="0" borderId="0" xfId="0" applyNumberFormat="1"/>
    <xf numFmtId="165" fontId="0" fillId="0" borderId="0" xfId="0" applyNumberFormat="1"/>
    <xf numFmtId="14" fontId="3" fillId="2" borderId="34" xfId="0" applyNumberFormat="1" applyFont="1" applyFill="1" applyBorder="1"/>
    <xf numFmtId="0" fontId="13" fillId="0" borderId="31" xfId="0" applyFont="1" applyBorder="1" applyAlignment="1">
      <alignment horizontal="centerContinuous"/>
    </xf>
    <xf numFmtId="0" fontId="0" fillId="0" borderId="32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0" borderId="35" xfId="0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164" fontId="0" fillId="0" borderId="36" xfId="1" applyNumberFormat="1" applyFont="1" applyBorder="1"/>
    <xf numFmtId="164" fontId="0" fillId="0" borderId="37" xfId="1" applyNumberFormat="1" applyFont="1" applyBorder="1"/>
    <xf numFmtId="164" fontId="0" fillId="0" borderId="38" xfId="1" applyNumberFormat="1" applyFont="1" applyBorder="1"/>
    <xf numFmtId="164" fontId="0" fillId="0" borderId="39" xfId="1" applyNumberFormat="1" applyFont="1" applyBorder="1"/>
    <xf numFmtId="164" fontId="0" fillId="0" borderId="0" xfId="1" applyNumberFormat="1" applyFont="1" applyBorder="1"/>
    <xf numFmtId="164" fontId="0" fillId="0" borderId="40" xfId="1" applyNumberFormat="1" applyFont="1" applyBorder="1"/>
    <xf numFmtId="164" fontId="0" fillId="0" borderId="11" xfId="1" applyNumberFormat="1" applyFont="1" applyBorder="1"/>
    <xf numFmtId="164" fontId="0" fillId="0" borderId="41" xfId="1" applyNumberFormat="1" applyFont="1" applyBorder="1"/>
    <xf numFmtId="164" fontId="0" fillId="0" borderId="42" xfId="1" applyNumberFormat="1" applyFont="1" applyBorder="1"/>
    <xf numFmtId="164" fontId="3" fillId="6" borderId="24" xfId="1" applyNumberFormat="1" applyFont="1" applyFill="1" applyBorder="1" applyAlignment="1">
      <alignment horizontal="left"/>
    </xf>
    <xf numFmtId="164" fontId="3" fillId="7" borderId="24" xfId="1" applyNumberFormat="1" applyFont="1" applyFill="1" applyBorder="1" applyAlignment="1">
      <alignment horizontal="left"/>
    </xf>
    <xf numFmtId="164" fontId="3" fillId="7" borderId="36" xfId="1" applyNumberFormat="1" applyFont="1" applyFill="1" applyBorder="1" applyAlignment="1">
      <alignment horizontal="left"/>
    </xf>
    <xf numFmtId="0" fontId="4" fillId="2" borderId="5" xfId="7" applyFont="1" applyFill="1" applyBorder="1" applyAlignment="1">
      <alignment horizontal="center"/>
    </xf>
    <xf numFmtId="0" fontId="4" fillId="0" borderId="1" xfId="7" applyFont="1" applyFill="1" applyBorder="1" applyAlignment="1">
      <alignment horizontal="left" wrapText="1"/>
    </xf>
    <xf numFmtId="164" fontId="3" fillId="8" borderId="36" xfId="1" applyNumberFormat="1" applyFont="1" applyFill="1" applyBorder="1" applyAlignment="1">
      <alignment horizontal="left"/>
    </xf>
    <xf numFmtId="164" fontId="3" fillId="8" borderId="43" xfId="1" applyNumberFormat="1" applyFont="1" applyFill="1" applyBorder="1" applyAlignment="1">
      <alignment horizontal="left"/>
    </xf>
    <xf numFmtId="164" fontId="0" fillId="0" borderId="38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5" fontId="5" fillId="2" borderId="4" xfId="4" applyNumberFormat="1" applyFont="1" applyFill="1" applyBorder="1" applyAlignment="1">
      <alignment horizontal="right"/>
    </xf>
    <xf numFmtId="166" fontId="0" fillId="0" borderId="44" xfId="0" applyNumberFormat="1" applyBorder="1"/>
    <xf numFmtId="164" fontId="0" fillId="0" borderId="45" xfId="0" applyNumberFormat="1" applyBorder="1"/>
    <xf numFmtId="164" fontId="0" fillId="0" borderId="46" xfId="0" applyNumberFormat="1" applyBorder="1"/>
    <xf numFmtId="166" fontId="0" fillId="0" borderId="6" xfId="0" applyNumberFormat="1" applyBorder="1"/>
    <xf numFmtId="164" fontId="0" fillId="0" borderId="47" xfId="1" applyNumberFormat="1" applyFont="1" applyBorder="1"/>
    <xf numFmtId="164" fontId="0" fillId="0" borderId="35" xfId="1" applyNumberFormat="1" applyFont="1" applyBorder="1"/>
    <xf numFmtId="164" fontId="0" fillId="0" borderId="48" xfId="1" applyNumberFormat="1" applyFont="1" applyBorder="1"/>
    <xf numFmtId="164" fontId="0" fillId="0" borderId="49" xfId="0" applyNumberFormat="1" applyBorder="1"/>
    <xf numFmtId="164" fontId="3" fillId="2" borderId="0" xfId="1" applyNumberFormat="1" applyFont="1" applyFill="1" applyBorder="1"/>
    <xf numFmtId="0" fontId="3" fillId="9" borderId="50" xfId="0" applyFont="1" applyFill="1" applyBorder="1"/>
    <xf numFmtId="0" fontId="3" fillId="9" borderId="38" xfId="0" applyFont="1" applyFill="1" applyBorder="1"/>
    <xf numFmtId="164" fontId="3" fillId="5" borderId="24" xfId="1" applyNumberFormat="1" applyFont="1" applyFill="1" applyBorder="1"/>
    <xf numFmtId="164" fontId="3" fillId="5" borderId="36" xfId="1" applyNumberFormat="1" applyFont="1" applyFill="1" applyBorder="1"/>
    <xf numFmtId="164" fontId="3" fillId="8" borderId="36" xfId="1" applyNumberFormat="1" applyFont="1" applyFill="1" applyBorder="1"/>
    <xf numFmtId="0" fontId="3" fillId="8" borderId="43" xfId="0" applyFont="1" applyFill="1" applyBorder="1"/>
    <xf numFmtId="0" fontId="13" fillId="0" borderId="32" xfId="0" applyFont="1" applyBorder="1" applyAlignment="1">
      <alignment horizontal="centerContinuous"/>
    </xf>
    <xf numFmtId="14" fontId="3" fillId="2" borderId="51" xfId="0" applyNumberFormat="1" applyFont="1" applyFill="1" applyBorder="1"/>
    <xf numFmtId="166" fontId="0" fillId="0" borderId="0" xfId="0" applyNumberFormat="1" applyBorder="1"/>
    <xf numFmtId="166" fontId="0" fillId="0" borderId="35" xfId="0" applyNumberFormat="1" applyBorder="1"/>
    <xf numFmtId="168" fontId="5" fillId="0" borderId="0" xfId="4" applyNumberFormat="1" applyFont="1" applyFill="1" applyBorder="1" applyAlignment="1">
      <alignment horizontal="right"/>
    </xf>
    <xf numFmtId="168" fontId="5" fillId="0" borderId="0" xfId="7" applyNumberFormat="1" applyFont="1" applyFill="1" applyBorder="1" applyAlignment="1">
      <alignment horizontal="right"/>
    </xf>
    <xf numFmtId="15" fontId="5" fillId="0" borderId="0" xfId="4" applyNumberFormat="1" applyFont="1" applyFill="1" applyBorder="1" applyAlignment="1">
      <alignment horizontal="right"/>
    </xf>
    <xf numFmtId="38" fontId="0" fillId="0" borderId="0" xfId="0" applyNumberFormat="1" applyFill="1" applyBorder="1"/>
    <xf numFmtId="14" fontId="3" fillId="0" borderId="0" xfId="0" applyNumberFormat="1" applyFont="1" applyFill="1" applyBorder="1"/>
    <xf numFmtId="164" fontId="3" fillId="0" borderId="0" xfId="1" applyNumberFormat="1" applyFont="1" applyFill="1" applyBorder="1" applyAlignment="1">
      <alignment horizontal="left"/>
    </xf>
    <xf numFmtId="164" fontId="3" fillId="0" borderId="0" xfId="1" applyNumberFormat="1" applyFont="1" applyFill="1" applyBorder="1"/>
    <xf numFmtId="0" fontId="3" fillId="0" borderId="0" xfId="0" applyFont="1" applyFill="1" applyBorder="1"/>
    <xf numFmtId="166" fontId="0" fillId="0" borderId="0" xfId="0" applyNumberFormat="1" applyFill="1" applyBorder="1"/>
    <xf numFmtId="0" fontId="13" fillId="0" borderId="0" xfId="0" applyFont="1" applyFill="1" applyBorder="1" applyAlignment="1"/>
    <xf numFmtId="0" fontId="13" fillId="0" borderId="33" xfId="0" applyFont="1" applyBorder="1" applyAlignment="1">
      <alignment horizontal="centerContinuous"/>
    </xf>
    <xf numFmtId="0" fontId="13" fillId="0" borderId="8" xfId="0" applyFont="1" applyBorder="1" applyAlignment="1">
      <alignment horizontal="centerContinuous"/>
    </xf>
    <xf numFmtId="0" fontId="13" fillId="0" borderId="9" xfId="0" applyFont="1" applyBorder="1" applyAlignment="1">
      <alignment horizontal="centerContinuous"/>
    </xf>
    <xf numFmtId="0" fontId="13" fillId="0" borderId="10" xfId="0" applyFont="1" applyBorder="1" applyAlignment="1">
      <alignment horizontal="centerContinuous"/>
    </xf>
    <xf numFmtId="164" fontId="1" fillId="0" borderId="0" xfId="1" applyNumberFormat="1" applyFont="1" applyFill="1" applyBorder="1"/>
    <xf numFmtId="164" fontId="1" fillId="0" borderId="0" xfId="1" applyNumberFormat="1" applyFill="1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64" fontId="0" fillId="0" borderId="0" xfId="0" applyNumberFormat="1" applyFill="1" applyBorder="1"/>
    <xf numFmtId="164" fontId="5" fillId="0" borderId="0" xfId="1" applyNumberFormat="1" applyFont="1" applyFill="1" applyBorder="1" applyAlignment="1">
      <alignment horizontal="right"/>
    </xf>
    <xf numFmtId="164" fontId="3" fillId="7" borderId="43" xfId="1" applyNumberFormat="1" applyFont="1" applyFill="1" applyBorder="1" applyAlignment="1">
      <alignment horizontal="left"/>
    </xf>
    <xf numFmtId="164" fontId="5" fillId="0" borderId="36" xfId="1" applyNumberFormat="1" applyFont="1" applyFill="1" applyBorder="1" applyAlignment="1">
      <alignment horizontal="right"/>
    </xf>
    <xf numFmtId="164" fontId="5" fillId="0" borderId="38" xfId="1" applyNumberFormat="1" applyFont="1" applyFill="1" applyBorder="1" applyAlignment="1">
      <alignment horizontal="right"/>
    </xf>
    <xf numFmtId="164" fontId="5" fillId="0" borderId="39" xfId="1" applyNumberFormat="1" applyFont="1" applyFill="1" applyBorder="1" applyAlignment="1">
      <alignment horizontal="right"/>
    </xf>
    <xf numFmtId="164" fontId="5" fillId="0" borderId="40" xfId="1" applyNumberFormat="1" applyFont="1" applyFill="1" applyBorder="1" applyAlignment="1">
      <alignment horizontal="right"/>
    </xf>
    <xf numFmtId="164" fontId="5" fillId="0" borderId="11" xfId="1" applyNumberFormat="1" applyFont="1" applyFill="1" applyBorder="1" applyAlignment="1">
      <alignment horizontal="right"/>
    </xf>
    <xf numFmtId="164" fontId="5" fillId="0" borderId="42" xfId="1" applyNumberFormat="1" applyFont="1" applyFill="1" applyBorder="1" applyAlignment="1">
      <alignment horizontal="right"/>
    </xf>
    <xf numFmtId="164" fontId="3" fillId="6" borderId="50" xfId="1" applyNumberFormat="1" applyFont="1" applyFill="1" applyBorder="1" applyAlignment="1">
      <alignment horizontal="left"/>
    </xf>
    <xf numFmtId="164" fontId="5" fillId="0" borderId="37" xfId="1" applyNumberFormat="1" applyFont="1" applyFill="1" applyBorder="1" applyAlignment="1">
      <alignment horizontal="right"/>
    </xf>
    <xf numFmtId="164" fontId="5" fillId="0" borderId="41" xfId="1" applyNumberFormat="1" applyFont="1" applyFill="1" applyBorder="1" applyAlignment="1">
      <alignment horizontal="right"/>
    </xf>
    <xf numFmtId="164" fontId="5" fillId="0" borderId="31" xfId="1" applyNumberFormat="1" applyFont="1" applyFill="1" applyBorder="1" applyAlignment="1">
      <alignment horizontal="right"/>
    </xf>
    <xf numFmtId="164" fontId="5" fillId="0" borderId="32" xfId="1" applyNumberFormat="1" applyFont="1" applyFill="1" applyBorder="1" applyAlignment="1">
      <alignment horizontal="right"/>
    </xf>
    <xf numFmtId="164" fontId="5" fillId="0" borderId="33" xfId="1" applyNumberFormat="1" applyFont="1" applyFill="1" applyBorder="1" applyAlignment="1">
      <alignment horizontal="right"/>
    </xf>
    <xf numFmtId="164" fontId="5" fillId="0" borderId="44" xfId="1" applyNumberFormat="1" applyFont="1" applyFill="1" applyBorder="1" applyAlignment="1">
      <alignment horizontal="right"/>
    </xf>
    <xf numFmtId="164" fontId="5" fillId="0" borderId="46" xfId="1" applyNumberFormat="1" applyFont="1" applyFill="1" applyBorder="1" applyAlignment="1">
      <alignment horizontal="right"/>
    </xf>
    <xf numFmtId="164" fontId="5" fillId="0" borderId="6" xfId="1" applyNumberFormat="1" applyFont="1" applyFill="1" applyBorder="1" applyAlignment="1">
      <alignment horizontal="right"/>
    </xf>
    <xf numFmtId="164" fontId="5" fillId="0" borderId="35" xfId="1" applyNumberFormat="1" applyFont="1" applyFill="1" applyBorder="1" applyAlignment="1">
      <alignment horizontal="right"/>
    </xf>
    <xf numFmtId="164" fontId="5" fillId="0" borderId="49" xfId="1" applyNumberFormat="1" applyFont="1" applyFill="1" applyBorder="1" applyAlignment="1">
      <alignment horizontal="right"/>
    </xf>
    <xf numFmtId="164" fontId="3" fillId="8" borderId="52" xfId="1" applyNumberFormat="1" applyFont="1" applyFill="1" applyBorder="1" applyAlignment="1">
      <alignment horizontal="left"/>
    </xf>
    <xf numFmtId="164" fontId="3" fillId="8" borderId="25" xfId="1" applyNumberFormat="1" applyFont="1" applyFill="1" applyBorder="1" applyAlignment="1">
      <alignment horizontal="left"/>
    </xf>
    <xf numFmtId="164" fontId="5" fillId="0" borderId="53" xfId="1" applyNumberFormat="1" applyFont="1" applyFill="1" applyBorder="1" applyAlignment="1">
      <alignment horizontal="right"/>
    </xf>
    <xf numFmtId="164" fontId="5" fillId="0" borderId="48" xfId="1" applyNumberFormat="1" applyFont="1" applyFill="1" applyBorder="1" applyAlignment="1">
      <alignment horizontal="right"/>
    </xf>
    <xf numFmtId="164" fontId="3" fillId="5" borderId="25" xfId="1" applyNumberFormat="1" applyFont="1" applyFill="1" applyBorder="1" applyAlignment="1">
      <alignment horizontal="left"/>
    </xf>
    <xf numFmtId="164" fontId="3" fillId="5" borderId="39" xfId="1" applyNumberFormat="1" applyFont="1" applyFill="1" applyBorder="1" applyAlignment="1">
      <alignment horizontal="left"/>
    </xf>
    <xf numFmtId="6" fontId="6" fillId="5" borderId="0" xfId="0" applyNumberFormat="1" applyFont="1" applyFill="1"/>
    <xf numFmtId="0" fontId="0" fillId="0" borderId="20" xfId="0" applyBorder="1" applyAlignment="1">
      <alignment horizontal="right"/>
    </xf>
    <xf numFmtId="0" fontId="0" fillId="0" borderId="21" xfId="0" applyBorder="1"/>
    <xf numFmtId="0" fontId="0" fillId="0" borderId="16" xfId="0" applyBorder="1" applyAlignment="1">
      <alignment horizontal="centerContinuous"/>
    </xf>
    <xf numFmtId="0" fontId="0" fillId="0" borderId="54" xfId="0" applyBorder="1" applyAlignment="1">
      <alignment horizontal="right"/>
    </xf>
    <xf numFmtId="10" fontId="0" fillId="0" borderId="55" xfId="11" applyNumberFormat="1" applyFont="1" applyBorder="1"/>
    <xf numFmtId="0" fontId="4" fillId="2" borderId="5" xfId="3" applyFont="1" applyFill="1" applyBorder="1" applyAlignment="1">
      <alignment horizontal="center"/>
    </xf>
    <xf numFmtId="168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ont="1" applyFill="1" applyBorder="1" applyAlignment="1">
      <alignment horizontal="right" wrapText="1"/>
    </xf>
    <xf numFmtId="6" fontId="12" fillId="5" borderId="0" xfId="0" applyNumberFormat="1" applyFont="1" applyFill="1" applyBorder="1" applyAlignment="1">
      <alignment horizontal="center"/>
    </xf>
    <xf numFmtId="6" fontId="7" fillId="5" borderId="0" xfId="0" applyNumberFormat="1" applyFont="1" applyFill="1" applyBorder="1" applyAlignment="1">
      <alignment horizontal="center"/>
    </xf>
    <xf numFmtId="171" fontId="1" fillId="0" borderId="0" xfId="2" applyNumberFormat="1" applyFont="1"/>
    <xf numFmtId="0" fontId="3" fillId="0" borderId="8" xfId="0" applyFont="1" applyBorder="1" applyAlignment="1"/>
    <xf numFmtId="172" fontId="0" fillId="0" borderId="55" xfId="11" applyNumberFormat="1" applyFont="1" applyBorder="1"/>
    <xf numFmtId="0" fontId="0" fillId="0" borderId="10" xfId="0" applyBorder="1" applyAlignment="1"/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</cellXfs>
  <cellStyles count="12">
    <cellStyle name="Comma" xfId="1" builtinId="3"/>
    <cellStyle name="Currency" xfId="2" builtinId="4"/>
    <cellStyle name="Normal" xfId="0" builtinId="0"/>
    <cellStyle name="Normal_CS Worksheet" xfId="3"/>
    <cellStyle name="Normal_Greg Pos" xfId="4"/>
    <cellStyle name="Normal_NG Summary by Day" xfId="5"/>
    <cellStyle name="Normal_Power Summary by Day " xfId="6"/>
    <cellStyle name="Normal_Sheet1" xfId="7"/>
    <cellStyle name="Normal_Sheet1_1" xfId="8"/>
    <cellStyle name="Normal_Sheet1_Sheet1" xfId="9"/>
    <cellStyle name="Normal_Sheet3" xfId="10"/>
    <cellStyle name="Percent" xfId="11" builtinId="5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K65536"/>
  <sheetViews>
    <sheetView workbookViewId="0">
      <pane xSplit="1" ySplit="3" topLeftCell="B406" activePane="bottomRight" state="frozen"/>
      <selection pane="topRight" activeCell="B1" sqref="B1"/>
      <selection pane="bottomLeft" activeCell="A3" sqref="A3"/>
      <selection pane="bottomRight" activeCell="F406" sqref="F406"/>
    </sheetView>
  </sheetViews>
  <sheetFormatPr defaultRowHeight="12.75" x14ac:dyDescent="0.2"/>
  <cols>
    <col min="1" max="1" width="11.85546875" style="54" customWidth="1"/>
    <col min="2" max="2" width="14.85546875" style="54" customWidth="1"/>
    <col min="3" max="3" width="13.42578125" style="54" customWidth="1"/>
    <col min="4" max="4" width="11.85546875" style="54" customWidth="1"/>
    <col min="5" max="5" width="13.85546875" style="54" customWidth="1"/>
    <col min="6" max="10" width="11.85546875" style="54" customWidth="1"/>
    <col min="11" max="11" width="14.42578125" style="54" customWidth="1"/>
    <col min="12" max="14" width="11.85546875" style="54" customWidth="1"/>
    <col min="15" max="15" width="9.7109375" style="54" customWidth="1"/>
    <col min="16" max="16" width="16.7109375" style="54" customWidth="1"/>
    <col min="17" max="17" width="12.42578125" style="54" customWidth="1"/>
    <col min="18" max="18" width="12.28515625" style="54" hidden="1" customWidth="1"/>
    <col min="19" max="19" width="16.85546875" style="54" hidden="1" customWidth="1"/>
    <col min="20" max="21" width="12.28515625" style="54" hidden="1" customWidth="1"/>
    <col min="22" max="22" width="15.5703125" style="54" hidden="1" customWidth="1"/>
    <col min="23" max="23" width="13.5703125" style="54" hidden="1" customWidth="1"/>
    <col min="24" max="24" width="11.85546875" style="54" customWidth="1"/>
    <col min="25" max="25" width="3.85546875" style="54" customWidth="1"/>
    <col min="26" max="26" width="13.140625" style="54" customWidth="1"/>
    <col min="27" max="27" width="11.85546875" style="54" customWidth="1"/>
    <col min="28" max="28" width="11.7109375" style="54" customWidth="1"/>
    <col min="29" max="29" width="13.85546875" style="54" customWidth="1"/>
    <col min="30" max="31" width="11.28515625" style="54" customWidth="1"/>
    <col min="32" max="32" width="14.85546875" style="54" customWidth="1"/>
    <col min="33" max="33" width="12.7109375" style="54" customWidth="1"/>
    <col min="34" max="34" width="11.28515625" style="54" customWidth="1"/>
    <col min="35" max="115" width="9.140625" style="54"/>
  </cols>
  <sheetData>
    <row r="1" spans="1:34" ht="16.5" thickBot="1" x14ac:dyDescent="0.3">
      <c r="O1" s="169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</row>
    <row r="2" spans="1:34" ht="16.5" thickBot="1" x14ac:dyDescent="0.3">
      <c r="B2" s="107" t="s">
        <v>70</v>
      </c>
      <c r="C2" s="149"/>
      <c r="D2" s="149"/>
      <c r="E2" s="149"/>
      <c r="F2" s="163"/>
      <c r="G2" s="162"/>
      <c r="H2" s="164" t="s">
        <v>71</v>
      </c>
      <c r="I2" s="165"/>
      <c r="J2" s="165"/>
      <c r="K2" s="165"/>
      <c r="L2" s="166"/>
      <c r="M2" s="162"/>
      <c r="O2" s="213"/>
      <c r="P2" s="213"/>
      <c r="Q2" s="213"/>
      <c r="R2" s="213"/>
      <c r="S2" s="213"/>
      <c r="T2" s="213"/>
      <c r="U2" s="213"/>
      <c r="V2" s="213"/>
      <c r="W2" s="213"/>
      <c r="X2" s="213"/>
      <c r="Z2" s="213"/>
      <c r="AA2" s="213"/>
      <c r="AB2" s="213"/>
      <c r="AC2" s="213"/>
      <c r="AD2" s="213"/>
      <c r="AE2" s="213"/>
      <c r="AF2" s="213"/>
      <c r="AG2" s="213"/>
      <c r="AH2" s="213"/>
    </row>
    <row r="3" spans="1:34" ht="13.5" thickBot="1" x14ac:dyDescent="0.25">
      <c r="A3" s="150" t="s">
        <v>0</v>
      </c>
      <c r="B3" s="180" t="s">
        <v>65</v>
      </c>
      <c r="C3" s="123" t="s">
        <v>47</v>
      </c>
      <c r="D3" s="123" t="s">
        <v>48</v>
      </c>
      <c r="E3" s="124" t="s">
        <v>66</v>
      </c>
      <c r="F3" s="173" t="s">
        <v>48</v>
      </c>
      <c r="G3" s="158"/>
      <c r="H3" s="191" t="s">
        <v>67</v>
      </c>
      <c r="I3" s="192" t="s">
        <v>68</v>
      </c>
      <c r="J3" s="192" t="s">
        <v>48</v>
      </c>
      <c r="K3" s="195" t="s">
        <v>69</v>
      </c>
      <c r="L3" s="196" t="s">
        <v>48</v>
      </c>
      <c r="N3" s="157"/>
      <c r="O3" s="158"/>
      <c r="P3" s="158"/>
      <c r="Q3" s="158"/>
      <c r="R3" s="158"/>
      <c r="S3" s="158"/>
      <c r="T3" s="158"/>
      <c r="U3" s="158"/>
      <c r="V3" s="158"/>
      <c r="W3" s="158"/>
      <c r="Y3" s="160"/>
      <c r="Z3" s="160"/>
      <c r="AA3" s="160"/>
      <c r="AB3" s="159"/>
      <c r="AC3" s="159"/>
      <c r="AD3" s="159"/>
      <c r="AE3" s="159"/>
      <c r="AF3" s="159"/>
      <c r="AG3" s="160"/>
    </row>
    <row r="4" spans="1:34" x14ac:dyDescent="0.2">
      <c r="A4" s="151">
        <v>36529</v>
      </c>
      <c r="B4" s="174">
        <f>VLOOKUP($A4,'NG Summary by Day'!$A$22:$F$480,4,FALSE)*1000</f>
        <v>-8356341.3398496509</v>
      </c>
      <c r="C4" s="181">
        <f>VLOOKUP(A4,'NG Summary by Day'!$T$21:$W$486,4,FALSE)</f>
        <v>-163118.66419999901</v>
      </c>
      <c r="D4" s="175">
        <f>B4-C4</f>
        <v>-8193222.6756496523</v>
      </c>
      <c r="E4" s="174">
        <f>VLOOKUP(A4,'NG Summary by Day'!$A$22:$F$480,6,FALSE)*1000</f>
        <v>-8356341.3398496509</v>
      </c>
      <c r="F4" s="175">
        <f>E4-C4</f>
        <v>-8193222.6756496523</v>
      </c>
      <c r="G4" s="153"/>
      <c r="H4" s="183" t="e">
        <f>VLOOKUP(A4,'Power Summary by Day '!$A$19:$G$249,3,FALSE)</f>
        <v>#N/A</v>
      </c>
      <c r="I4" s="184" t="e">
        <f>VLOOKUP(A4,'Power Summary by Day '!$Y$19:$AB$251,4,FALSE)</f>
        <v>#N/A</v>
      </c>
      <c r="J4" s="193" t="e">
        <f>H4-I4</f>
        <v>#N/A</v>
      </c>
      <c r="K4" s="184" t="e">
        <f>VLOOKUP(A4,'Power Summary by Day '!$A$19:$G$249,7,FALSE)</f>
        <v>#N/A</v>
      </c>
      <c r="L4" s="185" t="e">
        <f>K4-I4</f>
        <v>#N/A</v>
      </c>
      <c r="M4" s="153"/>
      <c r="N4" s="161"/>
      <c r="O4" s="168"/>
      <c r="P4" s="168"/>
      <c r="Q4" s="168"/>
      <c r="R4" s="168"/>
      <c r="S4" s="167"/>
      <c r="T4" s="168"/>
      <c r="U4" s="168"/>
      <c r="V4" s="168"/>
      <c r="W4" s="171"/>
      <c r="Y4" s="168"/>
      <c r="Z4" s="168"/>
      <c r="AA4" s="171"/>
      <c r="AB4" s="168"/>
      <c r="AC4" s="167"/>
      <c r="AD4" s="168"/>
      <c r="AE4" s="168"/>
      <c r="AF4" s="168"/>
      <c r="AG4" s="171"/>
    </row>
    <row r="5" spans="1:34" x14ac:dyDescent="0.2">
      <c r="A5" s="151">
        <v>36530</v>
      </c>
      <c r="B5" s="176">
        <f>VLOOKUP($A5,'NG Summary by Day'!$A$22:$F$480,4,FALSE)*1000</f>
        <v>329774.78234454693</v>
      </c>
      <c r="C5" s="172">
        <f>VLOOKUP(A5,'NG Summary by Day'!$T$21:$W$486,4,FALSE)</f>
        <v>2777484.9227</v>
      </c>
      <c r="D5" s="177">
        <f t="shared" ref="D5:D68" si="0">B5-C5</f>
        <v>-2447710.1403554529</v>
      </c>
      <c r="E5" s="176">
        <f>VLOOKUP(A5,'NG Summary by Day'!$A$22:$F$480,6,FALSE)*1000</f>
        <v>329774.78234454693</v>
      </c>
      <c r="F5" s="177">
        <f t="shared" ref="F5:F68" si="1">E5-C5</f>
        <v>-2447710.1403554529</v>
      </c>
      <c r="G5" s="153"/>
      <c r="H5" s="186" t="e">
        <f>VLOOKUP(A5,'Power Summary by Day '!$A$19:$G$249,3,FALSE)</f>
        <v>#N/A</v>
      </c>
      <c r="I5" s="172" t="e">
        <f>VLOOKUP(A5,'Power Summary by Day '!$Y$19:$AB$251,4,FALSE)</f>
        <v>#N/A</v>
      </c>
      <c r="J5" s="177" t="e">
        <f t="shared" ref="J5:J68" si="2">H5-I5</f>
        <v>#N/A</v>
      </c>
      <c r="K5" s="172" t="e">
        <f>VLOOKUP(A5,'Power Summary by Day '!$A$19:$G$249,7,FALSE)</f>
        <v>#N/A</v>
      </c>
      <c r="L5" s="187" t="e">
        <f t="shared" ref="L5:L68" si="3">K5-I5</f>
        <v>#N/A</v>
      </c>
      <c r="M5" s="153"/>
      <c r="N5" s="161"/>
      <c r="O5" s="168"/>
      <c r="P5" s="168"/>
      <c r="Q5" s="168"/>
      <c r="R5" s="168"/>
      <c r="S5" s="167"/>
      <c r="T5" s="168"/>
      <c r="U5" s="168"/>
      <c r="V5" s="168"/>
      <c r="W5" s="171"/>
      <c r="Y5" s="168"/>
      <c r="Z5" s="168"/>
      <c r="AA5" s="171"/>
      <c r="AB5" s="168"/>
      <c r="AC5" s="167"/>
      <c r="AD5" s="168"/>
      <c r="AE5" s="168"/>
      <c r="AF5" s="168"/>
      <c r="AG5" s="171"/>
    </row>
    <row r="6" spans="1:34" x14ac:dyDescent="0.2">
      <c r="A6" s="151">
        <v>36531</v>
      </c>
      <c r="B6" s="176">
        <f>VLOOKUP($A6,'NG Summary by Day'!$A$22:$F$480,4,FALSE)*1000</f>
        <v>4625278.2094643991</v>
      </c>
      <c r="C6" s="172">
        <f>VLOOKUP(A6,'NG Summary by Day'!$T$21:$W$486,4,FALSE)</f>
        <v>-1569005.6477000001</v>
      </c>
      <c r="D6" s="177">
        <f t="shared" si="0"/>
        <v>6194283.8571643997</v>
      </c>
      <c r="E6" s="176">
        <f>VLOOKUP(A6,'NG Summary by Day'!$A$22:$F$480,6,FALSE)*1000</f>
        <v>4625278.2094643991</v>
      </c>
      <c r="F6" s="177">
        <f t="shared" si="1"/>
        <v>6194283.8571643997</v>
      </c>
      <c r="G6" s="153"/>
      <c r="H6" s="186" t="e">
        <f>VLOOKUP(A6,'Power Summary by Day '!$A$19:$G$249,3,FALSE)</f>
        <v>#N/A</v>
      </c>
      <c r="I6" s="172" t="e">
        <f>VLOOKUP(A6,'Power Summary by Day '!$Y$19:$AB$251,4,FALSE)</f>
        <v>#N/A</v>
      </c>
      <c r="J6" s="177" t="e">
        <f t="shared" si="2"/>
        <v>#N/A</v>
      </c>
      <c r="K6" s="172" t="e">
        <f>VLOOKUP(A6,'Power Summary by Day '!$A$19:$G$249,7,FALSE)</f>
        <v>#N/A</v>
      </c>
      <c r="L6" s="187" t="e">
        <f t="shared" si="3"/>
        <v>#N/A</v>
      </c>
      <c r="M6" s="153"/>
      <c r="N6" s="161"/>
      <c r="O6" s="168"/>
      <c r="P6" s="168"/>
      <c r="Q6" s="168"/>
      <c r="R6" s="168"/>
      <c r="S6" s="167"/>
      <c r="T6" s="168"/>
      <c r="U6" s="168"/>
      <c r="V6" s="168"/>
      <c r="W6" s="171"/>
      <c r="Y6" s="168"/>
      <c r="Z6" s="168"/>
      <c r="AA6" s="171"/>
      <c r="AB6" s="168"/>
      <c r="AC6" s="167"/>
      <c r="AD6" s="168"/>
      <c r="AE6" s="168"/>
      <c r="AF6" s="168"/>
      <c r="AG6" s="171"/>
    </row>
    <row r="7" spans="1:34" x14ac:dyDescent="0.2">
      <c r="A7" s="151">
        <v>36532</v>
      </c>
      <c r="B7" s="176">
        <f>VLOOKUP($A7,'NG Summary by Day'!$A$22:$F$480,4,FALSE)*1000</f>
        <v>1260830.4550787595</v>
      </c>
      <c r="C7" s="172">
        <f>VLOOKUP(A7,'NG Summary by Day'!$T$21:$W$486,4,FALSE)</f>
        <v>2671608.625</v>
      </c>
      <c r="D7" s="177">
        <f t="shared" si="0"/>
        <v>-1410778.1699212405</v>
      </c>
      <c r="E7" s="176">
        <f>VLOOKUP(A7,'NG Summary by Day'!$A$22:$F$480,6,FALSE)*1000</f>
        <v>1260830.4550787595</v>
      </c>
      <c r="F7" s="177">
        <f t="shared" si="1"/>
        <v>-1410778.1699212405</v>
      </c>
      <c r="G7" s="153"/>
      <c r="H7" s="186" t="e">
        <f>VLOOKUP(A7,'Power Summary by Day '!$A$19:$G$249,3,FALSE)</f>
        <v>#N/A</v>
      </c>
      <c r="I7" s="172" t="e">
        <f>VLOOKUP(A7,'Power Summary by Day '!$Y$19:$AB$251,4,FALSE)</f>
        <v>#N/A</v>
      </c>
      <c r="J7" s="177" t="e">
        <f t="shared" si="2"/>
        <v>#N/A</v>
      </c>
      <c r="K7" s="172" t="e">
        <f>VLOOKUP(A7,'Power Summary by Day '!$A$19:$G$249,7,FALSE)</f>
        <v>#N/A</v>
      </c>
      <c r="L7" s="187" t="e">
        <f t="shared" si="3"/>
        <v>#N/A</v>
      </c>
      <c r="M7" s="153"/>
      <c r="N7" s="161"/>
      <c r="O7" s="168"/>
      <c r="P7" s="168"/>
      <c r="Q7" s="168"/>
      <c r="R7" s="168"/>
      <c r="S7" s="167"/>
      <c r="T7" s="168"/>
      <c r="U7" s="168"/>
      <c r="V7" s="168"/>
      <c r="W7" s="171"/>
      <c r="Y7" s="168"/>
      <c r="Z7" s="168"/>
      <c r="AA7" s="171"/>
      <c r="AB7" s="168"/>
      <c r="AC7" s="167"/>
      <c r="AD7" s="168"/>
      <c r="AE7" s="168"/>
      <c r="AF7" s="168"/>
      <c r="AG7" s="171"/>
    </row>
    <row r="8" spans="1:34" x14ac:dyDescent="0.2">
      <c r="A8" s="151">
        <v>36535</v>
      </c>
      <c r="B8" s="176">
        <f>VLOOKUP($A8,'NG Summary by Day'!$A$22:$F$480,4,FALSE)*1000</f>
        <v>-724168.1698741935</v>
      </c>
      <c r="C8" s="172">
        <f>VLOOKUP(A8,'NG Summary by Day'!$T$21:$W$486,4,FALSE)</f>
        <v>1328418.5924</v>
      </c>
      <c r="D8" s="177">
        <f t="shared" si="0"/>
        <v>-2052586.7622741936</v>
      </c>
      <c r="E8" s="176">
        <f>VLOOKUP(A8,'NG Summary by Day'!$A$22:$F$480,6,FALSE)*1000</f>
        <v>-724168.1698741935</v>
      </c>
      <c r="F8" s="177">
        <f t="shared" si="1"/>
        <v>-2052586.7622741936</v>
      </c>
      <c r="G8" s="153"/>
      <c r="H8" s="186" t="e">
        <f>VLOOKUP(A8,'Power Summary by Day '!$A$19:$G$249,3,FALSE)</f>
        <v>#N/A</v>
      </c>
      <c r="I8" s="172" t="e">
        <f>VLOOKUP(A8,'Power Summary by Day '!$Y$19:$AB$251,4,FALSE)</f>
        <v>#N/A</v>
      </c>
      <c r="J8" s="177" t="e">
        <f t="shared" si="2"/>
        <v>#N/A</v>
      </c>
      <c r="K8" s="172" t="e">
        <f>VLOOKUP(A8,'Power Summary by Day '!$A$19:$G$249,7,FALSE)</f>
        <v>#N/A</v>
      </c>
      <c r="L8" s="187" t="e">
        <f t="shared" si="3"/>
        <v>#N/A</v>
      </c>
      <c r="M8" s="153"/>
      <c r="N8" s="161"/>
      <c r="O8" s="168"/>
      <c r="P8" s="168"/>
      <c r="Q8" s="168"/>
      <c r="R8" s="168"/>
      <c r="S8" s="167"/>
      <c r="T8" s="168"/>
      <c r="U8" s="168"/>
      <c r="V8" s="168"/>
      <c r="W8" s="171"/>
      <c r="Y8" s="168"/>
      <c r="Z8" s="168"/>
      <c r="AA8" s="171"/>
      <c r="AB8" s="168"/>
      <c r="AC8" s="167"/>
      <c r="AD8" s="168"/>
      <c r="AE8" s="168"/>
      <c r="AF8" s="168"/>
      <c r="AG8" s="171"/>
    </row>
    <row r="9" spans="1:34" x14ac:dyDescent="0.2">
      <c r="A9" s="151">
        <v>36536</v>
      </c>
      <c r="B9" s="176">
        <f>VLOOKUP($A9,'NG Summary by Day'!$A$22:$F$480,4,FALSE)*1000</f>
        <v>-3581366.8704408864</v>
      </c>
      <c r="C9" s="172">
        <f>VLOOKUP(A9,'NG Summary by Day'!$T$21:$W$486,4,FALSE)</f>
        <v>-2087654.6124</v>
      </c>
      <c r="D9" s="177">
        <f t="shared" si="0"/>
        <v>-1493712.2580408864</v>
      </c>
      <c r="E9" s="176">
        <f>VLOOKUP(A9,'NG Summary by Day'!$A$22:$F$480,6,FALSE)*1000</f>
        <v>-3581366.8704408864</v>
      </c>
      <c r="F9" s="177">
        <f t="shared" si="1"/>
        <v>-1493712.2580408864</v>
      </c>
      <c r="G9" s="153"/>
      <c r="H9" s="186" t="e">
        <f>VLOOKUP(A9,'Power Summary by Day '!$A$19:$G$249,3,FALSE)</f>
        <v>#N/A</v>
      </c>
      <c r="I9" s="172" t="e">
        <f>VLOOKUP(A9,'Power Summary by Day '!$Y$19:$AB$251,4,FALSE)</f>
        <v>#N/A</v>
      </c>
      <c r="J9" s="177" t="e">
        <f t="shared" si="2"/>
        <v>#N/A</v>
      </c>
      <c r="K9" s="172" t="e">
        <f>VLOOKUP(A9,'Power Summary by Day '!$A$19:$G$249,7,FALSE)</f>
        <v>#N/A</v>
      </c>
      <c r="L9" s="187" t="e">
        <f t="shared" si="3"/>
        <v>#N/A</v>
      </c>
      <c r="M9" s="153"/>
      <c r="N9" s="161"/>
      <c r="O9" s="168"/>
      <c r="P9" s="168"/>
      <c r="Q9" s="168"/>
      <c r="R9" s="168"/>
      <c r="S9" s="167"/>
      <c r="T9" s="168"/>
      <c r="U9" s="168"/>
      <c r="V9" s="168"/>
      <c r="W9" s="171"/>
      <c r="Y9" s="168"/>
      <c r="Z9" s="168"/>
      <c r="AA9" s="171"/>
      <c r="AB9" s="168"/>
      <c r="AC9" s="167"/>
      <c r="AD9" s="168"/>
      <c r="AE9" s="168"/>
      <c r="AF9" s="168"/>
      <c r="AG9" s="171"/>
    </row>
    <row r="10" spans="1:34" x14ac:dyDescent="0.2">
      <c r="A10" s="151">
        <v>36537</v>
      </c>
      <c r="B10" s="176">
        <f>VLOOKUP($A10,'NG Summary by Day'!$A$22:$F$480,4,FALSE)*1000</f>
        <v>-2129217.2963266065</v>
      </c>
      <c r="C10" s="172">
        <f>VLOOKUP(A10,'NG Summary by Day'!$T$21:$W$486,4,FALSE)</f>
        <v>-2290677.2805999997</v>
      </c>
      <c r="D10" s="177">
        <f t="shared" si="0"/>
        <v>161459.98427339317</v>
      </c>
      <c r="E10" s="176">
        <f>VLOOKUP(A10,'NG Summary by Day'!$A$22:$F$480,6,FALSE)*1000</f>
        <v>-2129217.2963266065</v>
      </c>
      <c r="F10" s="177">
        <f t="shared" si="1"/>
        <v>161459.98427339317</v>
      </c>
      <c r="G10" s="153"/>
      <c r="H10" s="186" t="e">
        <f>VLOOKUP(A10,'Power Summary by Day '!$A$19:$G$249,3,FALSE)</f>
        <v>#N/A</v>
      </c>
      <c r="I10" s="172" t="e">
        <f>VLOOKUP(A10,'Power Summary by Day '!$Y$19:$AB$251,4,FALSE)</f>
        <v>#N/A</v>
      </c>
      <c r="J10" s="177" t="e">
        <f t="shared" si="2"/>
        <v>#N/A</v>
      </c>
      <c r="K10" s="172" t="e">
        <f>VLOOKUP(A10,'Power Summary by Day '!$A$19:$G$249,7,FALSE)</f>
        <v>#N/A</v>
      </c>
      <c r="L10" s="187" t="e">
        <f t="shared" si="3"/>
        <v>#N/A</v>
      </c>
      <c r="M10" s="153"/>
      <c r="N10" s="161"/>
      <c r="O10" s="168"/>
      <c r="P10" s="168"/>
      <c r="Q10" s="168"/>
      <c r="R10" s="168"/>
      <c r="S10" s="167"/>
      <c r="T10" s="168"/>
      <c r="U10" s="168"/>
      <c r="V10" s="168"/>
      <c r="W10" s="171"/>
      <c r="Y10" s="168"/>
      <c r="Z10" s="168"/>
      <c r="AA10" s="171"/>
      <c r="AB10" s="168"/>
      <c r="AC10" s="167"/>
      <c r="AD10" s="168"/>
      <c r="AE10" s="168"/>
      <c r="AF10" s="168"/>
      <c r="AG10" s="171"/>
    </row>
    <row r="11" spans="1:34" x14ac:dyDescent="0.2">
      <c r="A11" s="151">
        <v>36538</v>
      </c>
      <c r="B11" s="176">
        <f>VLOOKUP($A11,'NG Summary by Day'!$A$22:$F$480,4,FALSE)*1000</f>
        <v>-899420.87050951982</v>
      </c>
      <c r="C11" s="172">
        <f>VLOOKUP(A11,'NG Summary by Day'!$T$21:$W$486,4,FALSE)</f>
        <v>-1480090.9594000001</v>
      </c>
      <c r="D11" s="177">
        <f t="shared" si="0"/>
        <v>580670.08889048023</v>
      </c>
      <c r="E11" s="176">
        <f>VLOOKUP(A11,'NG Summary by Day'!$A$22:$F$480,6,FALSE)*1000</f>
        <v>-899420.87050951982</v>
      </c>
      <c r="F11" s="177">
        <f t="shared" si="1"/>
        <v>580670.08889048023</v>
      </c>
      <c r="G11" s="153"/>
      <c r="H11" s="186" t="e">
        <f>VLOOKUP(A11,'Power Summary by Day '!$A$19:$G$249,3,FALSE)</f>
        <v>#N/A</v>
      </c>
      <c r="I11" s="172" t="e">
        <f>VLOOKUP(A11,'Power Summary by Day '!$Y$19:$AB$251,4,FALSE)</f>
        <v>#N/A</v>
      </c>
      <c r="J11" s="177" t="e">
        <f t="shared" si="2"/>
        <v>#N/A</v>
      </c>
      <c r="K11" s="172" t="e">
        <f>VLOOKUP(A11,'Power Summary by Day '!$A$19:$G$249,7,FALSE)</f>
        <v>#N/A</v>
      </c>
      <c r="L11" s="187" t="e">
        <f t="shared" si="3"/>
        <v>#N/A</v>
      </c>
      <c r="M11" s="153"/>
      <c r="N11" s="161"/>
      <c r="O11" s="168"/>
      <c r="P11" s="168"/>
      <c r="Q11" s="168"/>
      <c r="R11" s="168"/>
      <c r="S11" s="167"/>
      <c r="T11" s="168"/>
      <c r="U11" s="168"/>
      <c r="V11" s="168"/>
      <c r="W11" s="171"/>
      <c r="Y11" s="168"/>
      <c r="Z11" s="168"/>
      <c r="AA11" s="171"/>
      <c r="AB11" s="168"/>
      <c r="AC11" s="167"/>
      <c r="AD11" s="168"/>
      <c r="AE11" s="168"/>
      <c r="AF11" s="168"/>
      <c r="AG11" s="171"/>
    </row>
    <row r="12" spans="1:34" x14ac:dyDescent="0.2">
      <c r="A12" s="151">
        <v>36539</v>
      </c>
      <c r="B12" s="176">
        <f>VLOOKUP($A12,'NG Summary by Day'!$A$22:$F$480,4,FALSE)*1000</f>
        <v>871966.69933014212</v>
      </c>
      <c r="C12" s="172">
        <f>VLOOKUP(A12,'NG Summary by Day'!$T$21:$W$486,4,FALSE)</f>
        <v>-607076.70279999904</v>
      </c>
      <c r="D12" s="177">
        <f t="shared" si="0"/>
        <v>1479043.4021301412</v>
      </c>
      <c r="E12" s="176">
        <f>VLOOKUP(A12,'NG Summary by Day'!$A$22:$F$480,6,FALSE)*1000</f>
        <v>871966.69933014212</v>
      </c>
      <c r="F12" s="177">
        <f t="shared" si="1"/>
        <v>1479043.4021301412</v>
      </c>
      <c r="G12" s="153"/>
      <c r="H12" s="186" t="e">
        <f>VLOOKUP(A12,'Power Summary by Day '!$A$19:$G$249,3,FALSE)</f>
        <v>#N/A</v>
      </c>
      <c r="I12" s="172" t="e">
        <f>VLOOKUP(A12,'Power Summary by Day '!$Y$19:$AB$251,4,FALSE)</f>
        <v>#N/A</v>
      </c>
      <c r="J12" s="177" t="e">
        <f t="shared" si="2"/>
        <v>#N/A</v>
      </c>
      <c r="K12" s="172" t="e">
        <f>VLOOKUP(A12,'Power Summary by Day '!$A$19:$G$249,7,FALSE)</f>
        <v>#N/A</v>
      </c>
      <c r="L12" s="187" t="e">
        <f t="shared" si="3"/>
        <v>#N/A</v>
      </c>
      <c r="M12" s="153"/>
      <c r="N12" s="161"/>
      <c r="O12" s="168"/>
      <c r="P12" s="168"/>
      <c r="Q12" s="168"/>
      <c r="R12" s="168"/>
      <c r="S12" s="167"/>
      <c r="T12" s="168"/>
      <c r="U12" s="168"/>
      <c r="V12" s="168"/>
      <c r="W12" s="171"/>
      <c r="Y12" s="168"/>
      <c r="Z12" s="168"/>
      <c r="AA12" s="171"/>
      <c r="AB12" s="168"/>
      <c r="AC12" s="167"/>
      <c r="AD12" s="168"/>
      <c r="AE12" s="168"/>
      <c r="AF12" s="168"/>
      <c r="AG12" s="171"/>
    </row>
    <row r="13" spans="1:34" x14ac:dyDescent="0.2">
      <c r="A13" s="151">
        <v>36543</v>
      </c>
      <c r="B13" s="176">
        <f>VLOOKUP($A13,'NG Summary by Day'!$A$22:$F$480,4,FALSE)*1000</f>
        <v>658967.271090077</v>
      </c>
      <c r="C13" s="172">
        <f>VLOOKUP(A13,'NG Summary by Day'!$T$21:$W$486,4,FALSE)</f>
        <v>-560994.07310000109</v>
      </c>
      <c r="D13" s="177">
        <f t="shared" si="0"/>
        <v>1219961.3441900781</v>
      </c>
      <c r="E13" s="176">
        <f>VLOOKUP(A13,'NG Summary by Day'!$A$22:$F$480,6,FALSE)*1000</f>
        <v>658967.271090077</v>
      </c>
      <c r="F13" s="177">
        <f t="shared" si="1"/>
        <v>1219961.3441900781</v>
      </c>
      <c r="G13" s="153"/>
      <c r="H13" s="186" t="e">
        <f>VLOOKUP(A13,'Power Summary by Day '!$A$19:$G$249,3,FALSE)</f>
        <v>#N/A</v>
      </c>
      <c r="I13" s="172" t="e">
        <f>VLOOKUP(A13,'Power Summary by Day '!$Y$19:$AB$251,4,FALSE)</f>
        <v>#N/A</v>
      </c>
      <c r="J13" s="177" t="e">
        <f t="shared" si="2"/>
        <v>#N/A</v>
      </c>
      <c r="K13" s="172" t="e">
        <f>VLOOKUP(A13,'Power Summary by Day '!$A$19:$G$249,7,FALSE)</f>
        <v>#N/A</v>
      </c>
      <c r="L13" s="187" t="e">
        <f t="shared" si="3"/>
        <v>#N/A</v>
      </c>
      <c r="M13" s="153"/>
      <c r="N13" s="161"/>
      <c r="O13" s="168"/>
      <c r="P13" s="168"/>
      <c r="Q13" s="168"/>
      <c r="R13" s="168"/>
      <c r="S13" s="167"/>
      <c r="T13" s="168"/>
      <c r="U13" s="168"/>
      <c r="V13" s="168"/>
      <c r="W13" s="171"/>
      <c r="Y13" s="168"/>
      <c r="Z13" s="168"/>
      <c r="AA13" s="171"/>
      <c r="AB13" s="168"/>
      <c r="AC13" s="167"/>
      <c r="AD13" s="168"/>
      <c r="AE13" s="168"/>
      <c r="AF13" s="168"/>
      <c r="AG13" s="171"/>
    </row>
    <row r="14" spans="1:34" x14ac:dyDescent="0.2">
      <c r="A14" s="151">
        <v>36544</v>
      </c>
      <c r="B14" s="176">
        <f>VLOOKUP($A14,'NG Summary by Day'!$A$22:$F$480,4,FALSE)*1000</f>
        <v>2172509.5759269549</v>
      </c>
      <c r="C14" s="172">
        <f>VLOOKUP(A14,'NG Summary by Day'!$T$21:$W$486,4,FALSE)</f>
        <v>-2030192.3746</v>
      </c>
      <c r="D14" s="177">
        <f t="shared" si="0"/>
        <v>4202701.9505269546</v>
      </c>
      <c r="E14" s="176">
        <f>VLOOKUP(A14,'NG Summary by Day'!$A$22:$F$480,6,FALSE)*1000</f>
        <v>2172509.5759269549</v>
      </c>
      <c r="F14" s="177">
        <f t="shared" si="1"/>
        <v>4202701.9505269546</v>
      </c>
      <c r="G14" s="153"/>
      <c r="H14" s="186" t="e">
        <f>VLOOKUP(A14,'Power Summary by Day '!$A$19:$G$249,3,FALSE)</f>
        <v>#N/A</v>
      </c>
      <c r="I14" s="172" t="e">
        <f>VLOOKUP(A14,'Power Summary by Day '!$Y$19:$AB$251,4,FALSE)</f>
        <v>#N/A</v>
      </c>
      <c r="J14" s="177" t="e">
        <f t="shared" si="2"/>
        <v>#N/A</v>
      </c>
      <c r="K14" s="172" t="e">
        <f>VLOOKUP(A14,'Power Summary by Day '!$A$19:$G$249,7,FALSE)</f>
        <v>#N/A</v>
      </c>
      <c r="L14" s="187" t="e">
        <f t="shared" si="3"/>
        <v>#N/A</v>
      </c>
      <c r="M14" s="153"/>
      <c r="N14" s="161"/>
      <c r="O14" s="168"/>
      <c r="P14" s="168"/>
      <c r="Q14" s="168"/>
      <c r="R14" s="168"/>
      <c r="S14" s="167"/>
      <c r="T14" s="168"/>
      <c r="U14" s="168"/>
      <c r="V14" s="168"/>
      <c r="W14" s="171"/>
      <c r="Y14" s="168"/>
      <c r="Z14" s="168"/>
      <c r="AA14" s="171"/>
      <c r="AB14" s="168"/>
      <c r="AC14" s="167"/>
      <c r="AD14" s="168"/>
      <c r="AE14" s="168"/>
      <c r="AF14" s="168"/>
      <c r="AG14" s="171"/>
    </row>
    <row r="15" spans="1:34" x14ac:dyDescent="0.2">
      <c r="A15" s="151">
        <v>36545</v>
      </c>
      <c r="B15" s="176">
        <f>VLOOKUP($A15,'NG Summary by Day'!$A$22:$F$480,4,FALSE)*1000</f>
        <v>8554318.1332735699</v>
      </c>
      <c r="C15" s="172">
        <f>VLOOKUP(A15,'NG Summary by Day'!$T$21:$W$486,4,FALSE)</f>
        <v>3365473.8188999998</v>
      </c>
      <c r="D15" s="177">
        <f t="shared" si="0"/>
        <v>5188844.3143735696</v>
      </c>
      <c r="E15" s="176">
        <f>VLOOKUP(A15,'NG Summary by Day'!$A$22:$F$480,6,FALSE)*1000</f>
        <v>8554318.1332735699</v>
      </c>
      <c r="F15" s="177">
        <f t="shared" si="1"/>
        <v>5188844.3143735696</v>
      </c>
      <c r="G15" s="153"/>
      <c r="H15" s="186" t="e">
        <f>VLOOKUP(A15,'Power Summary by Day '!$A$19:$G$249,3,FALSE)</f>
        <v>#N/A</v>
      </c>
      <c r="I15" s="172" t="e">
        <f>VLOOKUP(A15,'Power Summary by Day '!$Y$19:$AB$251,4,FALSE)</f>
        <v>#N/A</v>
      </c>
      <c r="J15" s="177" t="e">
        <f t="shared" si="2"/>
        <v>#N/A</v>
      </c>
      <c r="K15" s="172" t="e">
        <f>VLOOKUP(A15,'Power Summary by Day '!$A$19:$G$249,7,FALSE)</f>
        <v>#N/A</v>
      </c>
      <c r="L15" s="187" t="e">
        <f t="shared" si="3"/>
        <v>#N/A</v>
      </c>
      <c r="M15" s="153"/>
      <c r="N15" s="161"/>
      <c r="O15" s="168"/>
      <c r="P15" s="168"/>
      <c r="Q15" s="168"/>
      <c r="R15" s="168"/>
      <c r="S15" s="167"/>
      <c r="T15" s="168"/>
      <c r="U15" s="168"/>
      <c r="V15" s="168"/>
      <c r="W15" s="171"/>
      <c r="Y15" s="168"/>
      <c r="Z15" s="168"/>
      <c r="AA15" s="171"/>
      <c r="AB15" s="168"/>
      <c r="AC15" s="167"/>
      <c r="AD15" s="168"/>
      <c r="AE15" s="168"/>
      <c r="AF15" s="168"/>
      <c r="AG15" s="171"/>
    </row>
    <row r="16" spans="1:34" x14ac:dyDescent="0.2">
      <c r="A16" s="151">
        <v>36546</v>
      </c>
      <c r="B16" s="176">
        <f>VLOOKUP($A16,'NG Summary by Day'!$A$22:$F$480,4,FALSE)*1000</f>
        <v>-137423.41454894471</v>
      </c>
      <c r="C16" s="172">
        <f>VLOOKUP(A16,'NG Summary by Day'!$T$21:$W$486,4,FALSE)</f>
        <v>-1476850.6211999999</v>
      </c>
      <c r="D16" s="177">
        <f t="shared" si="0"/>
        <v>1339427.2066510553</v>
      </c>
      <c r="E16" s="176">
        <f>VLOOKUP(A16,'NG Summary by Day'!$A$22:$F$480,6,FALSE)*1000</f>
        <v>-137423.41454894471</v>
      </c>
      <c r="F16" s="177">
        <f t="shared" si="1"/>
        <v>1339427.2066510553</v>
      </c>
      <c r="G16" s="153"/>
      <c r="H16" s="186" t="e">
        <f>VLOOKUP(A16,'Power Summary by Day '!$A$19:$G$249,3,FALSE)</f>
        <v>#N/A</v>
      </c>
      <c r="I16" s="172" t="e">
        <f>VLOOKUP(A16,'Power Summary by Day '!$Y$19:$AB$251,4,FALSE)</f>
        <v>#N/A</v>
      </c>
      <c r="J16" s="177" t="e">
        <f t="shared" si="2"/>
        <v>#N/A</v>
      </c>
      <c r="K16" s="172" t="e">
        <f>VLOOKUP(A16,'Power Summary by Day '!$A$19:$G$249,7,FALSE)</f>
        <v>#N/A</v>
      </c>
      <c r="L16" s="187" t="e">
        <f t="shared" si="3"/>
        <v>#N/A</v>
      </c>
      <c r="M16" s="153"/>
      <c r="N16" s="161"/>
      <c r="O16" s="168"/>
      <c r="P16" s="168"/>
      <c r="Q16" s="168"/>
      <c r="R16" s="168"/>
      <c r="S16" s="167"/>
      <c r="T16" s="168"/>
      <c r="U16" s="168"/>
      <c r="V16" s="168"/>
      <c r="W16" s="171"/>
      <c r="Y16" s="168"/>
      <c r="Z16" s="168"/>
      <c r="AA16" s="171"/>
      <c r="AB16" s="168"/>
      <c r="AC16" s="167"/>
      <c r="AD16" s="168"/>
      <c r="AE16" s="168"/>
      <c r="AF16" s="168"/>
      <c r="AG16" s="171"/>
    </row>
    <row r="17" spans="1:33" x14ac:dyDescent="0.2">
      <c r="A17" s="151">
        <v>36549</v>
      </c>
      <c r="B17" s="176">
        <f>VLOOKUP($A17,'NG Summary by Day'!$A$22:$F$480,4,FALSE)*1000</f>
        <v>2281374.103829002</v>
      </c>
      <c r="C17" s="172">
        <f>VLOOKUP(A17,'NG Summary by Day'!$T$21:$W$486,4,FALSE)</f>
        <v>-23771.822999999098</v>
      </c>
      <c r="D17" s="177">
        <f t="shared" si="0"/>
        <v>2305145.9268290009</v>
      </c>
      <c r="E17" s="176">
        <f>VLOOKUP(A17,'NG Summary by Day'!$A$22:$F$480,6,FALSE)*1000</f>
        <v>2281374.103829002</v>
      </c>
      <c r="F17" s="177">
        <f t="shared" si="1"/>
        <v>2305145.9268290009</v>
      </c>
      <c r="G17" s="153"/>
      <c r="H17" s="186" t="e">
        <f>VLOOKUP(A17,'Power Summary by Day '!$A$19:$G$249,3,FALSE)</f>
        <v>#N/A</v>
      </c>
      <c r="I17" s="172" t="e">
        <f>VLOOKUP(A17,'Power Summary by Day '!$Y$19:$AB$251,4,FALSE)</f>
        <v>#N/A</v>
      </c>
      <c r="J17" s="177" t="e">
        <f t="shared" si="2"/>
        <v>#N/A</v>
      </c>
      <c r="K17" s="172" t="e">
        <f>VLOOKUP(A17,'Power Summary by Day '!$A$19:$G$249,7,FALSE)</f>
        <v>#N/A</v>
      </c>
      <c r="L17" s="187" t="e">
        <f t="shared" si="3"/>
        <v>#N/A</v>
      </c>
      <c r="M17" s="153"/>
      <c r="N17" s="161"/>
      <c r="O17" s="168"/>
      <c r="P17" s="168"/>
      <c r="Q17" s="168"/>
      <c r="R17" s="168"/>
      <c r="S17" s="167"/>
      <c r="T17" s="168"/>
      <c r="U17" s="168"/>
      <c r="V17" s="168"/>
      <c r="W17" s="171"/>
      <c r="Y17" s="168"/>
      <c r="Z17" s="168"/>
      <c r="AA17" s="171"/>
      <c r="AB17" s="168"/>
      <c r="AC17" s="167"/>
      <c r="AD17" s="168"/>
      <c r="AE17" s="168"/>
      <c r="AF17" s="168"/>
      <c r="AG17" s="171"/>
    </row>
    <row r="18" spans="1:33" x14ac:dyDescent="0.2">
      <c r="A18" s="151">
        <v>36550</v>
      </c>
      <c r="B18" s="176">
        <f>VLOOKUP($A18,'NG Summary by Day'!$A$22:$F$480,4,FALSE)*1000</f>
        <v>5941171.0453427695</v>
      </c>
      <c r="C18" s="172">
        <f>VLOOKUP(A18,'NG Summary by Day'!$T$21:$W$486,4,FALSE)</f>
        <v>5175156.6518000104</v>
      </c>
      <c r="D18" s="177">
        <f t="shared" si="0"/>
        <v>766014.39354275912</v>
      </c>
      <c r="E18" s="176">
        <f>VLOOKUP(A18,'NG Summary by Day'!$A$22:$F$480,6,FALSE)*1000</f>
        <v>5941171.0453427695</v>
      </c>
      <c r="F18" s="177">
        <f t="shared" si="1"/>
        <v>766014.39354275912</v>
      </c>
      <c r="G18" s="153"/>
      <c r="H18" s="186" t="e">
        <f>VLOOKUP(A18,'Power Summary by Day '!$A$19:$G$249,3,FALSE)</f>
        <v>#N/A</v>
      </c>
      <c r="I18" s="172" t="e">
        <f>VLOOKUP(A18,'Power Summary by Day '!$Y$19:$AB$251,4,FALSE)</f>
        <v>#N/A</v>
      </c>
      <c r="J18" s="177" t="e">
        <f t="shared" si="2"/>
        <v>#N/A</v>
      </c>
      <c r="K18" s="172" t="e">
        <f>VLOOKUP(A18,'Power Summary by Day '!$A$19:$G$249,7,FALSE)</f>
        <v>#N/A</v>
      </c>
      <c r="L18" s="187" t="e">
        <f t="shared" si="3"/>
        <v>#N/A</v>
      </c>
      <c r="M18" s="153"/>
      <c r="N18" s="161"/>
      <c r="O18" s="168"/>
      <c r="P18" s="168"/>
      <c r="Q18" s="168"/>
      <c r="R18" s="168"/>
      <c r="S18" s="167"/>
      <c r="T18" s="168"/>
      <c r="U18" s="168"/>
      <c r="V18" s="168"/>
      <c r="W18" s="171"/>
      <c r="Y18" s="168"/>
      <c r="Z18" s="168"/>
      <c r="AA18" s="171"/>
      <c r="AB18" s="168"/>
      <c r="AC18" s="167"/>
      <c r="AD18" s="168"/>
      <c r="AE18" s="168"/>
      <c r="AF18" s="168"/>
      <c r="AG18" s="171"/>
    </row>
    <row r="19" spans="1:33" x14ac:dyDescent="0.2">
      <c r="A19" s="151">
        <v>36551</v>
      </c>
      <c r="B19" s="176">
        <f>VLOOKUP($A19,'NG Summary by Day'!$A$22:$F$480,4,FALSE)*1000</f>
        <v>-199282.1490154663</v>
      </c>
      <c r="C19" s="172">
        <f>VLOOKUP(A19,'NG Summary by Day'!$T$21:$W$486,4,FALSE)</f>
        <v>-2975641.4753</v>
      </c>
      <c r="D19" s="177">
        <f t="shared" si="0"/>
        <v>2776359.3262845338</v>
      </c>
      <c r="E19" s="176">
        <f>VLOOKUP(A19,'NG Summary by Day'!$A$22:$F$480,6,FALSE)*1000</f>
        <v>-199282.1490154663</v>
      </c>
      <c r="F19" s="177">
        <f t="shared" si="1"/>
        <v>2776359.3262845338</v>
      </c>
      <c r="G19" s="153"/>
      <c r="H19" s="186" t="e">
        <f>VLOOKUP(A19,'Power Summary by Day '!$A$19:$G$249,3,FALSE)</f>
        <v>#N/A</v>
      </c>
      <c r="I19" s="172" t="e">
        <f>VLOOKUP(A19,'Power Summary by Day '!$Y$19:$AB$251,4,FALSE)</f>
        <v>#N/A</v>
      </c>
      <c r="J19" s="177" t="e">
        <f t="shared" si="2"/>
        <v>#N/A</v>
      </c>
      <c r="K19" s="172" t="e">
        <f>VLOOKUP(A19,'Power Summary by Day '!$A$19:$G$249,7,FALSE)</f>
        <v>#N/A</v>
      </c>
      <c r="L19" s="187" t="e">
        <f t="shared" si="3"/>
        <v>#N/A</v>
      </c>
      <c r="M19" s="153"/>
      <c r="N19" s="161"/>
      <c r="O19" s="168"/>
      <c r="P19" s="168"/>
      <c r="Q19" s="168"/>
      <c r="R19" s="168"/>
      <c r="S19" s="167"/>
      <c r="T19" s="168"/>
      <c r="U19" s="168"/>
      <c r="V19" s="168"/>
      <c r="W19" s="171"/>
      <c r="Y19" s="168"/>
      <c r="Z19" s="168"/>
      <c r="AA19" s="171"/>
      <c r="AB19" s="168"/>
      <c r="AC19" s="167"/>
      <c r="AD19" s="168"/>
      <c r="AE19" s="168"/>
      <c r="AF19" s="168"/>
      <c r="AG19" s="171"/>
    </row>
    <row r="20" spans="1:33" x14ac:dyDescent="0.2">
      <c r="A20" s="151">
        <v>36552</v>
      </c>
      <c r="B20" s="176">
        <f>VLOOKUP($A20,'NG Summary by Day'!$A$22:$F$480,4,FALSE)*1000</f>
        <v>4174407.7483328539</v>
      </c>
      <c r="C20" s="172">
        <f>VLOOKUP(A20,'NG Summary by Day'!$T$21:$W$486,4,FALSE)</f>
        <v>3093953.7068999996</v>
      </c>
      <c r="D20" s="177">
        <f t="shared" si="0"/>
        <v>1080454.0414328543</v>
      </c>
      <c r="E20" s="176">
        <f>VLOOKUP(A20,'NG Summary by Day'!$A$22:$F$480,6,FALSE)*1000</f>
        <v>4174407.7483328539</v>
      </c>
      <c r="F20" s="177">
        <f t="shared" si="1"/>
        <v>1080454.0414328543</v>
      </c>
      <c r="G20" s="153"/>
      <c r="H20" s="186" t="e">
        <f>VLOOKUP(A20,'Power Summary by Day '!$A$19:$G$249,3,FALSE)</f>
        <v>#N/A</v>
      </c>
      <c r="I20" s="172" t="e">
        <f>VLOOKUP(A20,'Power Summary by Day '!$Y$19:$AB$251,4,FALSE)</f>
        <v>#N/A</v>
      </c>
      <c r="J20" s="177" t="e">
        <f t="shared" si="2"/>
        <v>#N/A</v>
      </c>
      <c r="K20" s="172" t="e">
        <f>VLOOKUP(A20,'Power Summary by Day '!$A$19:$G$249,7,FALSE)</f>
        <v>#N/A</v>
      </c>
      <c r="L20" s="187" t="e">
        <f t="shared" si="3"/>
        <v>#N/A</v>
      </c>
      <c r="M20" s="153"/>
      <c r="N20" s="161"/>
      <c r="O20" s="168"/>
      <c r="P20" s="168"/>
      <c r="Q20" s="168"/>
      <c r="R20" s="168"/>
      <c r="S20" s="167"/>
      <c r="T20" s="168"/>
      <c r="U20" s="168"/>
      <c r="V20" s="168"/>
      <c r="W20" s="171"/>
      <c r="Y20" s="168"/>
      <c r="Z20" s="168"/>
      <c r="AA20" s="171"/>
      <c r="AB20" s="168"/>
      <c r="AC20" s="167"/>
      <c r="AD20" s="168"/>
      <c r="AE20" s="168"/>
      <c r="AF20" s="168"/>
      <c r="AG20" s="171"/>
    </row>
    <row r="21" spans="1:33" x14ac:dyDescent="0.2">
      <c r="A21" s="151">
        <v>36553</v>
      </c>
      <c r="B21" s="176">
        <f>VLOOKUP($A21,'NG Summary by Day'!$A$22:$F$480,4,FALSE)*1000</f>
        <v>-2298119.6592074367</v>
      </c>
      <c r="C21" s="172">
        <f>VLOOKUP(A21,'NG Summary by Day'!$T$21:$W$486,4,FALSE)</f>
        <v>-3549873.8868</v>
      </c>
      <c r="D21" s="177">
        <f t="shared" si="0"/>
        <v>1251754.2275925633</v>
      </c>
      <c r="E21" s="176">
        <f>VLOOKUP(A21,'NG Summary by Day'!$A$22:$F$480,6,FALSE)*1000</f>
        <v>-2298119.6592074367</v>
      </c>
      <c r="F21" s="177">
        <f t="shared" si="1"/>
        <v>1251754.2275925633</v>
      </c>
      <c r="G21" s="153"/>
      <c r="H21" s="186" t="e">
        <f>VLOOKUP(A21,'Power Summary by Day '!$A$19:$G$249,3,FALSE)</f>
        <v>#N/A</v>
      </c>
      <c r="I21" s="172" t="e">
        <f>VLOOKUP(A21,'Power Summary by Day '!$Y$19:$AB$251,4,FALSE)</f>
        <v>#N/A</v>
      </c>
      <c r="J21" s="177" t="e">
        <f t="shared" si="2"/>
        <v>#N/A</v>
      </c>
      <c r="K21" s="172" t="e">
        <f>VLOOKUP(A21,'Power Summary by Day '!$A$19:$G$249,7,FALSE)</f>
        <v>#N/A</v>
      </c>
      <c r="L21" s="187" t="e">
        <f t="shared" si="3"/>
        <v>#N/A</v>
      </c>
      <c r="M21" s="153"/>
      <c r="N21" s="161"/>
      <c r="O21" s="168"/>
      <c r="P21" s="168"/>
      <c r="Q21" s="168"/>
      <c r="R21" s="168"/>
      <c r="S21" s="167"/>
      <c r="T21" s="168"/>
      <c r="U21" s="168"/>
      <c r="V21" s="168"/>
      <c r="W21" s="171"/>
      <c r="Y21" s="168"/>
      <c r="Z21" s="168"/>
      <c r="AA21" s="171"/>
      <c r="AB21" s="168"/>
      <c r="AC21" s="167"/>
      <c r="AD21" s="168"/>
      <c r="AE21" s="168"/>
      <c r="AF21" s="168"/>
      <c r="AG21" s="171"/>
    </row>
    <row r="22" spans="1:33" x14ac:dyDescent="0.2">
      <c r="A22" s="151">
        <v>36556</v>
      </c>
      <c r="B22" s="176">
        <f>VLOOKUP($A22,'NG Summary by Day'!$A$22:$F$480,4,FALSE)*1000</f>
        <v>14431548.806478843</v>
      </c>
      <c r="C22" s="172">
        <f>VLOOKUP(A22,'NG Summary by Day'!$T$21:$W$486,4,FALSE)</f>
        <v>12736387.208799999</v>
      </c>
      <c r="D22" s="177">
        <f t="shared" si="0"/>
        <v>1695161.5976788439</v>
      </c>
      <c r="E22" s="176">
        <f>VLOOKUP(A22,'NG Summary by Day'!$A$22:$F$480,6,FALSE)*1000</f>
        <v>14431548.806478843</v>
      </c>
      <c r="F22" s="177">
        <f t="shared" si="1"/>
        <v>1695161.5976788439</v>
      </c>
      <c r="G22" s="153"/>
      <c r="H22" s="186" t="e">
        <f>VLOOKUP(A22,'Power Summary by Day '!$A$19:$G$249,3,FALSE)</f>
        <v>#N/A</v>
      </c>
      <c r="I22" s="172" t="e">
        <f>VLOOKUP(A22,'Power Summary by Day '!$Y$19:$AB$251,4,FALSE)</f>
        <v>#N/A</v>
      </c>
      <c r="J22" s="177" t="e">
        <f t="shared" si="2"/>
        <v>#N/A</v>
      </c>
      <c r="K22" s="172" t="e">
        <f>VLOOKUP(A22,'Power Summary by Day '!$A$19:$G$249,7,FALSE)</f>
        <v>#N/A</v>
      </c>
      <c r="L22" s="187" t="e">
        <f t="shared" si="3"/>
        <v>#N/A</v>
      </c>
      <c r="M22" s="153"/>
      <c r="N22" s="161"/>
      <c r="O22" s="168"/>
      <c r="P22" s="168"/>
      <c r="Q22" s="168"/>
      <c r="R22" s="168"/>
      <c r="S22" s="167"/>
      <c r="T22" s="168"/>
      <c r="U22" s="168"/>
      <c r="V22" s="168"/>
      <c r="W22" s="171"/>
      <c r="Y22" s="168"/>
      <c r="Z22" s="168"/>
      <c r="AA22" s="171"/>
      <c r="AB22" s="168"/>
      <c r="AC22" s="167"/>
      <c r="AD22" s="168"/>
      <c r="AE22" s="168"/>
      <c r="AF22" s="168"/>
      <c r="AG22" s="171"/>
    </row>
    <row r="23" spans="1:33" x14ac:dyDescent="0.2">
      <c r="A23" s="151">
        <v>36557</v>
      </c>
      <c r="B23" s="176">
        <f>VLOOKUP($A23,'NG Summary by Day'!$A$22:$F$480,4,FALSE)*1000</f>
        <v>10530000</v>
      </c>
      <c r="C23" s="172">
        <f>VLOOKUP(A23,'NG Summary by Day'!$T$21:$W$486,4,FALSE)</f>
        <v>-3130491.8297610497</v>
      </c>
      <c r="D23" s="177">
        <f t="shared" si="0"/>
        <v>13660491.829761051</v>
      </c>
      <c r="E23" s="176">
        <f>VLOOKUP(A23,'NG Summary by Day'!$A$22:$F$480,6,FALSE)*1000</f>
        <v>10530000</v>
      </c>
      <c r="F23" s="177">
        <f t="shared" si="1"/>
        <v>13660491.829761051</v>
      </c>
      <c r="G23" s="35"/>
      <c r="H23" s="186" t="e">
        <f>VLOOKUP(A23,'Power Summary by Day '!$A$19:$G$249,3,FALSE)</f>
        <v>#N/A</v>
      </c>
      <c r="I23" s="172" t="e">
        <f>VLOOKUP(A23,'Power Summary by Day '!$Y$19:$AB$251,4,FALSE)</f>
        <v>#N/A</v>
      </c>
      <c r="J23" s="177" t="e">
        <f t="shared" si="2"/>
        <v>#N/A</v>
      </c>
      <c r="K23" s="172" t="e">
        <f>VLOOKUP(A23,'Power Summary by Day '!$A$19:$G$249,7,FALSE)</f>
        <v>#N/A</v>
      </c>
      <c r="L23" s="187" t="e">
        <f t="shared" si="3"/>
        <v>#N/A</v>
      </c>
      <c r="M23" s="35"/>
      <c r="N23" s="161"/>
      <c r="O23" s="168"/>
      <c r="P23" s="168"/>
      <c r="Q23" s="168"/>
      <c r="R23" s="168"/>
      <c r="S23" s="167"/>
      <c r="T23" s="168"/>
      <c r="U23" s="168"/>
      <c r="V23" s="168"/>
      <c r="W23" s="171"/>
      <c r="Y23" s="168"/>
      <c r="Z23" s="168"/>
      <c r="AA23" s="171"/>
      <c r="AB23" s="168"/>
      <c r="AC23" s="167"/>
      <c r="AD23" s="168"/>
      <c r="AE23" s="168"/>
      <c r="AF23" s="168"/>
      <c r="AG23" s="171"/>
    </row>
    <row r="24" spans="1:33" x14ac:dyDescent="0.2">
      <c r="A24" s="151">
        <v>36558</v>
      </c>
      <c r="B24" s="176">
        <f>VLOOKUP($A24,'NG Summary by Day'!$A$22:$F$480,4,FALSE)*1000</f>
        <v>11747000</v>
      </c>
      <c r="C24" s="172">
        <f>VLOOKUP(A24,'NG Summary by Day'!$T$21:$W$486,4,FALSE)</f>
        <v>8500082.2960000001</v>
      </c>
      <c r="D24" s="177">
        <f t="shared" si="0"/>
        <v>3246917.7039999999</v>
      </c>
      <c r="E24" s="176">
        <f>VLOOKUP(A24,'NG Summary by Day'!$A$22:$F$480,6,FALSE)*1000</f>
        <v>11747000</v>
      </c>
      <c r="F24" s="177">
        <f t="shared" si="1"/>
        <v>3246917.7039999999</v>
      </c>
      <c r="G24" s="35"/>
      <c r="H24" s="186" t="e">
        <f>VLOOKUP(A24,'Power Summary by Day '!$A$19:$G$249,3,FALSE)</f>
        <v>#N/A</v>
      </c>
      <c r="I24" s="172" t="e">
        <f>VLOOKUP(A24,'Power Summary by Day '!$Y$19:$AB$251,4,FALSE)</f>
        <v>#N/A</v>
      </c>
      <c r="J24" s="177" t="e">
        <f t="shared" si="2"/>
        <v>#N/A</v>
      </c>
      <c r="K24" s="172" t="e">
        <f>VLOOKUP(A24,'Power Summary by Day '!$A$19:$G$249,7,FALSE)</f>
        <v>#N/A</v>
      </c>
      <c r="L24" s="187" t="e">
        <f t="shared" si="3"/>
        <v>#N/A</v>
      </c>
      <c r="M24" s="35"/>
      <c r="N24" s="161"/>
      <c r="O24" s="168"/>
      <c r="P24" s="168"/>
      <c r="Q24" s="168"/>
      <c r="R24" s="168"/>
      <c r="S24" s="167"/>
      <c r="T24" s="168"/>
      <c r="U24" s="168"/>
      <c r="V24" s="168"/>
      <c r="W24" s="171"/>
      <c r="Y24" s="168"/>
      <c r="Z24" s="168"/>
      <c r="AA24" s="171"/>
      <c r="AB24" s="168"/>
      <c r="AC24" s="167"/>
      <c r="AD24" s="168"/>
      <c r="AE24" s="168"/>
      <c r="AF24" s="168"/>
      <c r="AG24" s="171"/>
    </row>
    <row r="25" spans="1:33" x14ac:dyDescent="0.2">
      <c r="A25" s="151">
        <v>36559</v>
      </c>
      <c r="B25" s="176">
        <f>VLOOKUP($A25,'NG Summary by Day'!$A$22:$F$480,4,FALSE)*1000</f>
        <v>-8446000</v>
      </c>
      <c r="C25" s="172">
        <f>VLOOKUP(A25,'NG Summary by Day'!$T$21:$W$486,4,FALSE)</f>
        <v>-7111574.4885999998</v>
      </c>
      <c r="D25" s="177">
        <f t="shared" si="0"/>
        <v>-1334425.5114000002</v>
      </c>
      <c r="E25" s="176">
        <f>VLOOKUP(A25,'NG Summary by Day'!$A$22:$F$480,6,FALSE)*1000</f>
        <v>-8446000</v>
      </c>
      <c r="F25" s="177">
        <f t="shared" si="1"/>
        <v>-1334425.5114000002</v>
      </c>
      <c r="G25" s="35"/>
      <c r="H25" s="186" t="e">
        <f>VLOOKUP(A25,'Power Summary by Day '!$A$19:$G$249,3,FALSE)</f>
        <v>#N/A</v>
      </c>
      <c r="I25" s="172" t="e">
        <f>VLOOKUP(A25,'Power Summary by Day '!$Y$19:$AB$251,4,FALSE)</f>
        <v>#N/A</v>
      </c>
      <c r="J25" s="177" t="e">
        <f t="shared" si="2"/>
        <v>#N/A</v>
      </c>
      <c r="K25" s="172" t="e">
        <f>VLOOKUP(A25,'Power Summary by Day '!$A$19:$G$249,7,FALSE)</f>
        <v>#N/A</v>
      </c>
      <c r="L25" s="187" t="e">
        <f t="shared" si="3"/>
        <v>#N/A</v>
      </c>
      <c r="M25" s="35"/>
      <c r="N25" s="161"/>
      <c r="O25" s="168"/>
      <c r="P25" s="168"/>
      <c r="Q25" s="168"/>
      <c r="R25" s="168"/>
      <c r="S25" s="167"/>
      <c r="T25" s="168"/>
      <c r="U25" s="168"/>
      <c r="V25" s="168"/>
      <c r="W25" s="171"/>
      <c r="Y25" s="168"/>
      <c r="Z25" s="168"/>
      <c r="AA25" s="171"/>
      <c r="AB25" s="168"/>
      <c r="AC25" s="167"/>
      <c r="AD25" s="168"/>
      <c r="AE25" s="168"/>
      <c r="AF25" s="168"/>
      <c r="AG25" s="171"/>
    </row>
    <row r="26" spans="1:33" x14ac:dyDescent="0.2">
      <c r="A26" s="151">
        <v>36560</v>
      </c>
      <c r="B26" s="176">
        <f>VLOOKUP($A26,'NG Summary by Day'!$A$22:$F$480,4,FALSE)*1000</f>
        <v>11219000</v>
      </c>
      <c r="C26" s="172">
        <f>VLOOKUP(A26,'NG Summary by Day'!$T$21:$W$486,4,FALSE)</f>
        <v>8814963.9806999993</v>
      </c>
      <c r="D26" s="177">
        <f t="shared" si="0"/>
        <v>2404036.0193000007</v>
      </c>
      <c r="E26" s="176">
        <f>VLOOKUP(A26,'NG Summary by Day'!$A$22:$F$480,6,FALSE)*1000</f>
        <v>11219000</v>
      </c>
      <c r="F26" s="177">
        <f t="shared" si="1"/>
        <v>2404036.0193000007</v>
      </c>
      <c r="G26" s="35"/>
      <c r="H26" s="186" t="e">
        <f>VLOOKUP(A26,'Power Summary by Day '!$A$19:$G$249,3,FALSE)</f>
        <v>#N/A</v>
      </c>
      <c r="I26" s="172" t="e">
        <f>VLOOKUP(A26,'Power Summary by Day '!$Y$19:$AB$251,4,FALSE)</f>
        <v>#N/A</v>
      </c>
      <c r="J26" s="177" t="e">
        <f t="shared" si="2"/>
        <v>#N/A</v>
      </c>
      <c r="K26" s="172" t="e">
        <f>VLOOKUP(A26,'Power Summary by Day '!$A$19:$G$249,7,FALSE)</f>
        <v>#N/A</v>
      </c>
      <c r="L26" s="187" t="e">
        <f t="shared" si="3"/>
        <v>#N/A</v>
      </c>
      <c r="M26" s="35"/>
      <c r="N26" s="161"/>
      <c r="O26" s="168"/>
      <c r="P26" s="168"/>
      <c r="Q26" s="168"/>
      <c r="R26" s="168"/>
      <c r="S26" s="167"/>
      <c r="T26" s="168"/>
      <c r="U26" s="168"/>
      <c r="V26" s="168"/>
      <c r="W26" s="171"/>
      <c r="Y26" s="168"/>
      <c r="Z26" s="168"/>
      <c r="AA26" s="171"/>
      <c r="AB26" s="168"/>
      <c r="AC26" s="167"/>
      <c r="AD26" s="168"/>
      <c r="AE26" s="168"/>
      <c r="AF26" s="168"/>
      <c r="AG26" s="171"/>
    </row>
    <row r="27" spans="1:33" x14ac:dyDescent="0.2">
      <c r="A27" s="151">
        <v>36563</v>
      </c>
      <c r="B27" s="176">
        <f>VLOOKUP($A27,'NG Summary by Day'!$A$22:$F$480,4,FALSE)*1000</f>
        <v>-18710000</v>
      </c>
      <c r="C27" s="172">
        <f>VLOOKUP(A27,'NG Summary by Day'!$T$21:$W$486,4,FALSE)</f>
        <v>-17575993.700100001</v>
      </c>
      <c r="D27" s="177">
        <f t="shared" si="0"/>
        <v>-1134006.2998999991</v>
      </c>
      <c r="E27" s="176">
        <f>VLOOKUP(A27,'NG Summary by Day'!$A$22:$F$480,6,FALSE)*1000</f>
        <v>-18710000</v>
      </c>
      <c r="F27" s="177">
        <f t="shared" si="1"/>
        <v>-1134006.2998999991</v>
      </c>
      <c r="G27" s="35"/>
      <c r="H27" s="186" t="e">
        <f>VLOOKUP(A27,'Power Summary by Day '!$A$19:$G$249,3,FALSE)</f>
        <v>#N/A</v>
      </c>
      <c r="I27" s="172" t="e">
        <f>VLOOKUP(A27,'Power Summary by Day '!$Y$19:$AB$251,4,FALSE)</f>
        <v>#N/A</v>
      </c>
      <c r="J27" s="177" t="e">
        <f t="shared" si="2"/>
        <v>#N/A</v>
      </c>
      <c r="K27" s="172" t="e">
        <f>VLOOKUP(A27,'Power Summary by Day '!$A$19:$G$249,7,FALSE)</f>
        <v>#N/A</v>
      </c>
      <c r="L27" s="187" t="e">
        <f t="shared" si="3"/>
        <v>#N/A</v>
      </c>
      <c r="M27" s="35"/>
      <c r="N27" s="161"/>
      <c r="O27" s="168"/>
      <c r="P27" s="168"/>
      <c r="Q27" s="168"/>
      <c r="R27" s="168"/>
      <c r="S27" s="167"/>
      <c r="T27" s="168"/>
      <c r="U27" s="168"/>
      <c r="V27" s="168"/>
      <c r="W27" s="171"/>
      <c r="Y27" s="168"/>
      <c r="Z27" s="168"/>
      <c r="AA27" s="171"/>
      <c r="AB27" s="168"/>
      <c r="AC27" s="167"/>
      <c r="AD27" s="168"/>
      <c r="AE27" s="168"/>
      <c r="AF27" s="168"/>
      <c r="AG27" s="171"/>
    </row>
    <row r="28" spans="1:33" x14ac:dyDescent="0.2">
      <c r="A28" s="151">
        <v>36564</v>
      </c>
      <c r="B28" s="176">
        <f>VLOOKUP($A28,'NG Summary by Day'!$A$22:$F$480,4,FALSE)*1000</f>
        <v>-20270000</v>
      </c>
      <c r="C28" s="172">
        <f>VLOOKUP(A28,'NG Summary by Day'!$T$21:$W$486,4,FALSE)</f>
        <v>-11660964.0954</v>
      </c>
      <c r="D28" s="177">
        <f t="shared" si="0"/>
        <v>-8609035.9046</v>
      </c>
      <c r="E28" s="176">
        <f>VLOOKUP(A28,'NG Summary by Day'!$A$22:$F$480,6,FALSE)*1000</f>
        <v>-20270000</v>
      </c>
      <c r="F28" s="177">
        <f t="shared" si="1"/>
        <v>-8609035.9046</v>
      </c>
      <c r="G28" s="35"/>
      <c r="H28" s="186" t="e">
        <f>VLOOKUP(A28,'Power Summary by Day '!$A$19:$G$249,3,FALSE)</f>
        <v>#N/A</v>
      </c>
      <c r="I28" s="172" t="e">
        <f>VLOOKUP(A28,'Power Summary by Day '!$Y$19:$AB$251,4,FALSE)</f>
        <v>#N/A</v>
      </c>
      <c r="J28" s="177" t="e">
        <f t="shared" si="2"/>
        <v>#N/A</v>
      </c>
      <c r="K28" s="172" t="e">
        <f>VLOOKUP(A28,'Power Summary by Day '!$A$19:$G$249,7,FALSE)</f>
        <v>#N/A</v>
      </c>
      <c r="L28" s="187" t="e">
        <f t="shared" si="3"/>
        <v>#N/A</v>
      </c>
      <c r="M28" s="35"/>
      <c r="N28" s="161"/>
      <c r="O28" s="168"/>
      <c r="P28" s="168"/>
      <c r="Q28" s="168"/>
      <c r="R28" s="168"/>
      <c r="S28" s="167"/>
      <c r="T28" s="168"/>
      <c r="U28" s="168"/>
      <c r="V28" s="168"/>
      <c r="W28" s="171"/>
      <c r="Y28" s="168"/>
      <c r="Z28" s="168"/>
      <c r="AA28" s="171"/>
      <c r="AB28" s="168"/>
      <c r="AC28" s="167"/>
      <c r="AD28" s="168"/>
      <c r="AE28" s="168"/>
      <c r="AF28" s="168"/>
      <c r="AG28" s="171"/>
    </row>
    <row r="29" spans="1:33" x14ac:dyDescent="0.2">
      <c r="A29" s="151">
        <v>36565</v>
      </c>
      <c r="B29" s="176">
        <f>VLOOKUP($A29,'NG Summary by Day'!$A$22:$F$480,4,FALSE)*1000</f>
        <v>-3149000</v>
      </c>
      <c r="C29" s="172">
        <f>VLOOKUP(A29,'NG Summary by Day'!$T$21:$W$486,4,FALSE)</f>
        <v>-378371.94649999897</v>
      </c>
      <c r="D29" s="177">
        <f t="shared" si="0"/>
        <v>-2770628.0535000009</v>
      </c>
      <c r="E29" s="176">
        <f>VLOOKUP(A29,'NG Summary by Day'!$A$22:$F$480,6,FALSE)*1000</f>
        <v>-3149000</v>
      </c>
      <c r="F29" s="177">
        <f t="shared" si="1"/>
        <v>-2770628.0535000009</v>
      </c>
      <c r="G29" s="35"/>
      <c r="H29" s="186" t="e">
        <f>VLOOKUP(A29,'Power Summary by Day '!$A$19:$G$249,3,FALSE)</f>
        <v>#N/A</v>
      </c>
      <c r="I29" s="172" t="e">
        <f>VLOOKUP(A29,'Power Summary by Day '!$Y$19:$AB$251,4,FALSE)</f>
        <v>#N/A</v>
      </c>
      <c r="J29" s="177" t="e">
        <f t="shared" si="2"/>
        <v>#N/A</v>
      </c>
      <c r="K29" s="172" t="e">
        <f>VLOOKUP(A29,'Power Summary by Day '!$A$19:$G$249,7,FALSE)</f>
        <v>#N/A</v>
      </c>
      <c r="L29" s="187" t="e">
        <f t="shared" si="3"/>
        <v>#N/A</v>
      </c>
      <c r="M29" s="35"/>
      <c r="N29" s="161"/>
      <c r="O29" s="168"/>
      <c r="P29" s="168"/>
      <c r="Q29" s="168"/>
      <c r="R29" s="168"/>
      <c r="S29" s="167"/>
      <c r="T29" s="168"/>
      <c r="U29" s="168"/>
      <c r="V29" s="168"/>
      <c r="W29" s="171"/>
      <c r="Y29" s="168"/>
      <c r="Z29" s="168"/>
      <c r="AA29" s="171"/>
      <c r="AB29" s="168"/>
      <c r="AC29" s="167"/>
      <c r="AD29" s="168"/>
      <c r="AE29" s="168"/>
      <c r="AF29" s="168"/>
      <c r="AG29" s="171"/>
    </row>
    <row r="30" spans="1:33" x14ac:dyDescent="0.2">
      <c r="A30" s="151">
        <v>36566</v>
      </c>
      <c r="B30" s="176">
        <f>VLOOKUP($A30,'NG Summary by Day'!$A$22:$F$480,4,FALSE)*1000</f>
        <v>7122000</v>
      </c>
      <c r="C30" s="172">
        <f>VLOOKUP(A30,'NG Summary by Day'!$T$21:$W$486,4,FALSE)</f>
        <v>5022920.4532000003</v>
      </c>
      <c r="D30" s="177">
        <f t="shared" si="0"/>
        <v>2099079.5467999997</v>
      </c>
      <c r="E30" s="176">
        <f>VLOOKUP(A30,'NG Summary by Day'!$A$22:$F$480,6,FALSE)*1000</f>
        <v>7122000</v>
      </c>
      <c r="F30" s="177">
        <f t="shared" si="1"/>
        <v>2099079.5467999997</v>
      </c>
      <c r="G30" s="35"/>
      <c r="H30" s="186" t="e">
        <f>VLOOKUP(A30,'Power Summary by Day '!$A$19:$G$249,3,FALSE)</f>
        <v>#N/A</v>
      </c>
      <c r="I30" s="172" t="e">
        <f>VLOOKUP(A30,'Power Summary by Day '!$Y$19:$AB$251,4,FALSE)</f>
        <v>#N/A</v>
      </c>
      <c r="J30" s="177" t="e">
        <f t="shared" si="2"/>
        <v>#N/A</v>
      </c>
      <c r="K30" s="172" t="e">
        <f>VLOOKUP(A30,'Power Summary by Day '!$A$19:$G$249,7,FALSE)</f>
        <v>#N/A</v>
      </c>
      <c r="L30" s="187" t="e">
        <f t="shared" si="3"/>
        <v>#N/A</v>
      </c>
      <c r="M30" s="35"/>
      <c r="N30" s="161"/>
      <c r="O30" s="168"/>
      <c r="P30" s="168"/>
      <c r="Q30" s="168"/>
      <c r="R30" s="168"/>
      <c r="S30" s="167"/>
      <c r="T30" s="168"/>
      <c r="U30" s="168"/>
      <c r="V30" s="168"/>
      <c r="W30" s="171"/>
      <c r="Y30" s="168"/>
      <c r="Z30" s="168"/>
      <c r="AA30" s="171"/>
      <c r="AB30" s="168"/>
      <c r="AC30" s="167"/>
      <c r="AD30" s="168"/>
      <c r="AE30" s="168"/>
      <c r="AF30" s="168"/>
      <c r="AG30" s="171"/>
    </row>
    <row r="31" spans="1:33" x14ac:dyDescent="0.2">
      <c r="A31" s="151">
        <v>36567</v>
      </c>
      <c r="B31" s="176">
        <f>VLOOKUP($A31,'NG Summary by Day'!$A$22:$F$480,4,FALSE)*1000</f>
        <v>-203000</v>
      </c>
      <c r="C31" s="172">
        <f>VLOOKUP(A31,'NG Summary by Day'!$T$21:$W$486,4,FALSE)</f>
        <v>446120.64998375706</v>
      </c>
      <c r="D31" s="177">
        <f t="shared" si="0"/>
        <v>-649120.64998375706</v>
      </c>
      <c r="E31" s="176">
        <f>VLOOKUP(A31,'NG Summary by Day'!$A$22:$F$480,6,FALSE)*1000</f>
        <v>-203000</v>
      </c>
      <c r="F31" s="177">
        <f t="shared" si="1"/>
        <v>-649120.64998375706</v>
      </c>
      <c r="G31" s="35"/>
      <c r="H31" s="186" t="e">
        <f>VLOOKUP(A31,'Power Summary by Day '!$A$19:$G$249,3,FALSE)</f>
        <v>#N/A</v>
      </c>
      <c r="I31" s="172" t="e">
        <f>VLOOKUP(A31,'Power Summary by Day '!$Y$19:$AB$251,4,FALSE)</f>
        <v>#N/A</v>
      </c>
      <c r="J31" s="177" t="e">
        <f t="shared" si="2"/>
        <v>#N/A</v>
      </c>
      <c r="K31" s="172" t="e">
        <f>VLOOKUP(A31,'Power Summary by Day '!$A$19:$G$249,7,FALSE)</f>
        <v>#N/A</v>
      </c>
      <c r="L31" s="187" t="e">
        <f t="shared" si="3"/>
        <v>#N/A</v>
      </c>
      <c r="M31" s="35"/>
      <c r="N31" s="161"/>
      <c r="O31" s="168"/>
      <c r="P31" s="168"/>
      <c r="Q31" s="168"/>
      <c r="R31" s="168"/>
      <c r="S31" s="167"/>
      <c r="T31" s="168"/>
      <c r="U31" s="168"/>
      <c r="V31" s="168"/>
      <c r="W31" s="171"/>
      <c r="Y31" s="168"/>
      <c r="Z31" s="168"/>
      <c r="AA31" s="171"/>
      <c r="AB31" s="168"/>
      <c r="AC31" s="167"/>
      <c r="AD31" s="168"/>
      <c r="AE31" s="168"/>
      <c r="AF31" s="168"/>
      <c r="AG31" s="171"/>
    </row>
    <row r="32" spans="1:33" x14ac:dyDescent="0.2">
      <c r="A32" s="151">
        <v>36570</v>
      </c>
      <c r="B32" s="176">
        <f>VLOOKUP($A32,'NG Summary by Day'!$A$22:$F$480,4,FALSE)*1000</f>
        <v>-3166000</v>
      </c>
      <c r="C32" s="172">
        <f>VLOOKUP(A32,'NG Summary by Day'!$T$21:$W$486,4,FALSE)</f>
        <v>-546184.58419999992</v>
      </c>
      <c r="D32" s="177">
        <f t="shared" si="0"/>
        <v>-2619815.4158000001</v>
      </c>
      <c r="E32" s="176">
        <f>VLOOKUP(A32,'NG Summary by Day'!$A$22:$F$480,6,FALSE)*1000</f>
        <v>-3166000</v>
      </c>
      <c r="F32" s="177">
        <f t="shared" si="1"/>
        <v>-2619815.4158000001</v>
      </c>
      <c r="G32" s="35"/>
      <c r="H32" s="186" t="e">
        <f>VLOOKUP(A32,'Power Summary by Day '!$A$19:$G$249,3,FALSE)</f>
        <v>#N/A</v>
      </c>
      <c r="I32" s="172" t="e">
        <f>VLOOKUP(A32,'Power Summary by Day '!$Y$19:$AB$251,4,FALSE)</f>
        <v>#N/A</v>
      </c>
      <c r="J32" s="177" t="e">
        <f t="shared" si="2"/>
        <v>#N/A</v>
      </c>
      <c r="K32" s="172" t="e">
        <f>VLOOKUP(A32,'Power Summary by Day '!$A$19:$G$249,7,FALSE)</f>
        <v>#N/A</v>
      </c>
      <c r="L32" s="187" t="e">
        <f t="shared" si="3"/>
        <v>#N/A</v>
      </c>
      <c r="M32" s="35"/>
      <c r="N32" s="161"/>
      <c r="O32" s="168"/>
      <c r="P32" s="168"/>
      <c r="Q32" s="168"/>
      <c r="R32" s="168"/>
      <c r="S32" s="167"/>
      <c r="T32" s="168"/>
      <c r="U32" s="168"/>
      <c r="V32" s="168"/>
      <c r="W32" s="171"/>
      <c r="Y32" s="168"/>
      <c r="Z32" s="168"/>
      <c r="AA32" s="171"/>
      <c r="AB32" s="168"/>
      <c r="AC32" s="167"/>
      <c r="AD32" s="168"/>
      <c r="AE32" s="168"/>
      <c r="AF32" s="168"/>
      <c r="AG32" s="171"/>
    </row>
    <row r="33" spans="1:33" x14ac:dyDescent="0.2">
      <c r="A33" s="151">
        <v>36571</v>
      </c>
      <c r="B33" s="176">
        <f>VLOOKUP($A33,'NG Summary by Day'!$A$22:$F$480,4,FALSE)*1000</f>
        <v>3673000</v>
      </c>
      <c r="C33" s="172">
        <f>VLOOKUP(A33,'NG Summary by Day'!$T$21:$W$486,4,FALSE)</f>
        <v>3127806.9915999998</v>
      </c>
      <c r="D33" s="177">
        <f t="shared" si="0"/>
        <v>545193.00840000017</v>
      </c>
      <c r="E33" s="176">
        <f>VLOOKUP(A33,'NG Summary by Day'!$A$22:$F$480,6,FALSE)*1000</f>
        <v>3673000</v>
      </c>
      <c r="F33" s="177">
        <f t="shared" si="1"/>
        <v>545193.00840000017</v>
      </c>
      <c r="G33" s="35"/>
      <c r="H33" s="186" t="e">
        <f>VLOOKUP(A33,'Power Summary by Day '!$A$19:$G$249,3,FALSE)</f>
        <v>#N/A</v>
      </c>
      <c r="I33" s="172" t="e">
        <f>VLOOKUP(A33,'Power Summary by Day '!$Y$19:$AB$251,4,FALSE)</f>
        <v>#N/A</v>
      </c>
      <c r="J33" s="177" t="e">
        <f t="shared" si="2"/>
        <v>#N/A</v>
      </c>
      <c r="K33" s="172" t="e">
        <f>VLOOKUP(A33,'Power Summary by Day '!$A$19:$G$249,7,FALSE)</f>
        <v>#N/A</v>
      </c>
      <c r="L33" s="187" t="e">
        <f t="shared" si="3"/>
        <v>#N/A</v>
      </c>
      <c r="M33" s="35"/>
      <c r="N33" s="161"/>
      <c r="O33" s="168"/>
      <c r="P33" s="168"/>
      <c r="Q33" s="168"/>
      <c r="R33" s="168"/>
      <c r="S33" s="167"/>
      <c r="T33" s="168"/>
      <c r="U33" s="168"/>
      <c r="V33" s="168"/>
      <c r="W33" s="171"/>
      <c r="Y33" s="168"/>
      <c r="Z33" s="168"/>
      <c r="AA33" s="171"/>
      <c r="AB33" s="168"/>
      <c r="AC33" s="167"/>
      <c r="AD33" s="168"/>
      <c r="AE33" s="168"/>
      <c r="AF33" s="168"/>
      <c r="AG33" s="171"/>
    </row>
    <row r="34" spans="1:33" x14ac:dyDescent="0.2">
      <c r="A34" s="151">
        <v>36572</v>
      </c>
      <c r="B34" s="176">
        <f>VLOOKUP($A34,'NG Summary by Day'!$A$22:$F$480,4,FALSE)*1000</f>
        <v>-2589000</v>
      </c>
      <c r="C34" s="172">
        <f>VLOOKUP(A34,'NG Summary by Day'!$T$21:$W$486,4,FALSE)</f>
        <v>-1245449.2771000001</v>
      </c>
      <c r="D34" s="177">
        <f t="shared" si="0"/>
        <v>-1343550.7228999999</v>
      </c>
      <c r="E34" s="176">
        <f>VLOOKUP(A34,'NG Summary by Day'!$A$22:$F$480,6,FALSE)*1000</f>
        <v>-2589000</v>
      </c>
      <c r="F34" s="177">
        <f t="shared" si="1"/>
        <v>-1343550.7228999999</v>
      </c>
      <c r="G34" s="35"/>
      <c r="H34" s="186" t="e">
        <f>VLOOKUP(A34,'Power Summary by Day '!$A$19:$G$249,3,FALSE)</f>
        <v>#N/A</v>
      </c>
      <c r="I34" s="172" t="e">
        <f>VLOOKUP(A34,'Power Summary by Day '!$Y$19:$AB$251,4,FALSE)</f>
        <v>#N/A</v>
      </c>
      <c r="J34" s="177" t="e">
        <f t="shared" si="2"/>
        <v>#N/A</v>
      </c>
      <c r="K34" s="172" t="e">
        <f>VLOOKUP(A34,'Power Summary by Day '!$A$19:$G$249,7,FALSE)</f>
        <v>#N/A</v>
      </c>
      <c r="L34" s="187" t="e">
        <f t="shared" si="3"/>
        <v>#N/A</v>
      </c>
      <c r="M34" s="35"/>
      <c r="N34" s="161"/>
      <c r="O34" s="168"/>
      <c r="P34" s="168"/>
      <c r="Q34" s="168"/>
      <c r="R34" s="168"/>
      <c r="S34" s="167"/>
      <c r="T34" s="168"/>
      <c r="U34" s="168"/>
      <c r="V34" s="168"/>
      <c r="W34" s="171"/>
      <c r="Y34" s="168"/>
      <c r="Z34" s="168"/>
      <c r="AA34" s="171"/>
      <c r="AB34" s="168"/>
      <c r="AC34" s="167"/>
      <c r="AD34" s="168"/>
      <c r="AE34" s="168"/>
      <c r="AF34" s="168"/>
      <c r="AG34" s="171"/>
    </row>
    <row r="35" spans="1:33" x14ac:dyDescent="0.2">
      <c r="A35" s="151">
        <v>36573</v>
      </c>
      <c r="B35" s="176">
        <f>VLOOKUP($A35,'NG Summary by Day'!$A$22:$F$480,4,FALSE)*1000</f>
        <v>12136000</v>
      </c>
      <c r="C35" s="172">
        <f>VLOOKUP(A35,'NG Summary by Day'!$T$21:$W$486,4,FALSE)</f>
        <v>6084971.6179999998</v>
      </c>
      <c r="D35" s="177">
        <f t="shared" si="0"/>
        <v>6051028.3820000002</v>
      </c>
      <c r="E35" s="176">
        <f>VLOOKUP(A35,'NG Summary by Day'!$A$22:$F$480,6,FALSE)*1000</f>
        <v>12136000</v>
      </c>
      <c r="F35" s="177">
        <f t="shared" si="1"/>
        <v>6051028.3820000002</v>
      </c>
      <c r="G35" s="35"/>
      <c r="H35" s="186" t="e">
        <f>VLOOKUP(A35,'Power Summary by Day '!$A$19:$G$249,3,FALSE)</f>
        <v>#N/A</v>
      </c>
      <c r="I35" s="172" t="e">
        <f>VLOOKUP(A35,'Power Summary by Day '!$Y$19:$AB$251,4,FALSE)</f>
        <v>#N/A</v>
      </c>
      <c r="J35" s="177" t="e">
        <f t="shared" si="2"/>
        <v>#N/A</v>
      </c>
      <c r="K35" s="172" t="e">
        <f>VLOOKUP(A35,'Power Summary by Day '!$A$19:$G$249,7,FALSE)</f>
        <v>#N/A</v>
      </c>
      <c r="L35" s="187" t="e">
        <f t="shared" si="3"/>
        <v>#N/A</v>
      </c>
      <c r="M35" s="35"/>
      <c r="N35" s="161"/>
      <c r="O35" s="168"/>
      <c r="P35" s="168"/>
      <c r="Q35" s="168"/>
      <c r="R35" s="168"/>
      <c r="S35" s="167"/>
      <c r="T35" s="168"/>
      <c r="U35" s="168"/>
      <c r="V35" s="168"/>
      <c r="W35" s="171"/>
      <c r="Y35" s="168"/>
      <c r="Z35" s="168"/>
      <c r="AA35" s="171"/>
      <c r="AB35" s="168"/>
      <c r="AC35" s="167"/>
      <c r="AD35" s="168"/>
      <c r="AE35" s="168"/>
      <c r="AF35" s="168"/>
      <c r="AG35" s="171"/>
    </row>
    <row r="36" spans="1:33" x14ac:dyDescent="0.2">
      <c r="A36" s="151">
        <v>36574</v>
      </c>
      <c r="B36" s="176">
        <f>VLOOKUP($A36,'NG Summary by Day'!$A$22:$F$480,4,FALSE)*1000</f>
        <v>-1419000</v>
      </c>
      <c r="C36" s="172">
        <f>VLOOKUP(A36,'NG Summary by Day'!$T$21:$W$486,4,FALSE)</f>
        <v>-1489117.7842000001</v>
      </c>
      <c r="D36" s="177">
        <f t="shared" si="0"/>
        <v>70117.784200000111</v>
      </c>
      <c r="E36" s="176">
        <f>VLOOKUP(A36,'NG Summary by Day'!$A$22:$F$480,6,FALSE)*1000</f>
        <v>-1419000</v>
      </c>
      <c r="F36" s="177">
        <f t="shared" si="1"/>
        <v>70117.784200000111</v>
      </c>
      <c r="G36" s="35"/>
      <c r="H36" s="186" t="e">
        <f>VLOOKUP(A36,'Power Summary by Day '!$A$19:$G$249,3,FALSE)</f>
        <v>#N/A</v>
      </c>
      <c r="I36" s="172" t="e">
        <f>VLOOKUP(A36,'Power Summary by Day '!$Y$19:$AB$251,4,FALSE)</f>
        <v>#N/A</v>
      </c>
      <c r="J36" s="177" t="e">
        <f t="shared" si="2"/>
        <v>#N/A</v>
      </c>
      <c r="K36" s="172" t="e">
        <f>VLOOKUP(A36,'Power Summary by Day '!$A$19:$G$249,7,FALSE)</f>
        <v>#N/A</v>
      </c>
      <c r="L36" s="187" t="e">
        <f t="shared" si="3"/>
        <v>#N/A</v>
      </c>
      <c r="M36" s="35"/>
      <c r="N36" s="161"/>
      <c r="O36" s="168"/>
      <c r="P36" s="168"/>
      <c r="Q36" s="168"/>
      <c r="R36" s="168"/>
      <c r="S36" s="167"/>
      <c r="T36" s="168"/>
      <c r="U36" s="168"/>
      <c r="V36" s="168"/>
      <c r="W36" s="171"/>
      <c r="Y36" s="168"/>
      <c r="Z36" s="168"/>
      <c r="AA36" s="171"/>
      <c r="AB36" s="168"/>
      <c r="AC36" s="167"/>
      <c r="AD36" s="168"/>
      <c r="AE36" s="168"/>
      <c r="AF36" s="168"/>
      <c r="AG36" s="171"/>
    </row>
    <row r="37" spans="1:33" x14ac:dyDescent="0.2">
      <c r="A37" s="151">
        <v>36578</v>
      </c>
      <c r="B37" s="176">
        <f>VLOOKUP($A37,'NG Summary by Day'!$A$22:$F$480,4,FALSE)*1000</f>
        <v>-11315000</v>
      </c>
      <c r="C37" s="172" t="e">
        <f>VLOOKUP(A37,'NG Summary by Day'!$T$21:$W$486,4,FALSE)</f>
        <v>#N/A</v>
      </c>
      <c r="D37" s="177" t="e">
        <f t="shared" si="0"/>
        <v>#N/A</v>
      </c>
      <c r="E37" s="176">
        <f>VLOOKUP(A37,'NG Summary by Day'!$A$22:$F$480,6,FALSE)*1000</f>
        <v>-11315000</v>
      </c>
      <c r="F37" s="177" t="e">
        <f t="shared" si="1"/>
        <v>#N/A</v>
      </c>
      <c r="G37" s="35"/>
      <c r="H37" s="186" t="e">
        <f>VLOOKUP(A37,'Power Summary by Day '!$A$19:$G$249,3,FALSE)</f>
        <v>#N/A</v>
      </c>
      <c r="I37" s="172" t="e">
        <f>VLOOKUP(A37,'Power Summary by Day '!$Y$19:$AB$251,4,FALSE)</f>
        <v>#N/A</v>
      </c>
      <c r="J37" s="177" t="e">
        <f t="shared" si="2"/>
        <v>#N/A</v>
      </c>
      <c r="K37" s="172" t="e">
        <f>VLOOKUP(A37,'Power Summary by Day '!$A$19:$G$249,7,FALSE)</f>
        <v>#N/A</v>
      </c>
      <c r="L37" s="187" t="e">
        <f t="shared" si="3"/>
        <v>#N/A</v>
      </c>
      <c r="M37" s="35"/>
      <c r="N37" s="161"/>
      <c r="O37" s="168"/>
      <c r="P37" s="168"/>
      <c r="Q37" s="168"/>
      <c r="R37" s="168"/>
      <c r="S37" s="167"/>
      <c r="T37" s="168"/>
      <c r="U37" s="168"/>
      <c r="V37" s="168"/>
      <c r="W37" s="171"/>
      <c r="Y37" s="168"/>
      <c r="Z37" s="168"/>
      <c r="AA37" s="171"/>
      <c r="AB37" s="168"/>
      <c r="AC37" s="167"/>
      <c r="AD37" s="168"/>
      <c r="AE37" s="168"/>
      <c r="AF37" s="168"/>
      <c r="AG37" s="171"/>
    </row>
    <row r="38" spans="1:33" x14ac:dyDescent="0.2">
      <c r="A38" s="151">
        <v>36579</v>
      </c>
      <c r="B38" s="176">
        <f>VLOOKUP($A38,'NG Summary by Day'!$A$22:$F$480,4,FALSE)*1000</f>
        <v>-849000</v>
      </c>
      <c r="C38" s="172">
        <f>VLOOKUP(A38,'NG Summary by Day'!$T$21:$W$486,4,FALSE)</f>
        <v>-461956.36800000002</v>
      </c>
      <c r="D38" s="177">
        <f t="shared" si="0"/>
        <v>-387043.63199999998</v>
      </c>
      <c r="E38" s="176">
        <f>VLOOKUP(A38,'NG Summary by Day'!$A$22:$F$480,6,FALSE)*1000</f>
        <v>-849000</v>
      </c>
      <c r="F38" s="177">
        <f t="shared" si="1"/>
        <v>-387043.63199999998</v>
      </c>
      <c r="G38" s="35"/>
      <c r="H38" s="186" t="e">
        <f>VLOOKUP(A38,'Power Summary by Day '!$A$19:$G$249,3,FALSE)</f>
        <v>#N/A</v>
      </c>
      <c r="I38" s="172" t="e">
        <f>VLOOKUP(A38,'Power Summary by Day '!$Y$19:$AB$251,4,FALSE)</f>
        <v>#N/A</v>
      </c>
      <c r="J38" s="177" t="e">
        <f t="shared" si="2"/>
        <v>#N/A</v>
      </c>
      <c r="K38" s="172" t="e">
        <f>VLOOKUP(A38,'Power Summary by Day '!$A$19:$G$249,7,FALSE)</f>
        <v>#N/A</v>
      </c>
      <c r="L38" s="187" t="e">
        <f t="shared" si="3"/>
        <v>#N/A</v>
      </c>
      <c r="M38" s="35"/>
      <c r="N38" s="161"/>
      <c r="O38" s="168"/>
      <c r="P38" s="168"/>
      <c r="Q38" s="168"/>
      <c r="R38" s="168"/>
      <c r="S38" s="167"/>
      <c r="T38" s="168"/>
      <c r="U38" s="168"/>
      <c r="V38" s="168"/>
      <c r="W38" s="171"/>
      <c r="Y38" s="168"/>
      <c r="Z38" s="168"/>
      <c r="AA38" s="171"/>
      <c r="AB38" s="168"/>
      <c r="AC38" s="167"/>
      <c r="AD38" s="168"/>
      <c r="AE38" s="168"/>
      <c r="AF38" s="168"/>
      <c r="AG38" s="171"/>
    </row>
    <row r="39" spans="1:33" x14ac:dyDescent="0.2">
      <c r="A39" s="151">
        <v>36580</v>
      </c>
      <c r="B39" s="176">
        <f>VLOOKUP($A39,'NG Summary by Day'!$A$22:$F$480,4,FALSE)*1000</f>
        <v>-356000</v>
      </c>
      <c r="C39" s="172">
        <f>VLOOKUP(A39,'NG Summary by Day'!$T$21:$W$486,4,FALSE)</f>
        <v>316149.12559116498</v>
      </c>
      <c r="D39" s="177">
        <f t="shared" si="0"/>
        <v>-672149.12559116492</v>
      </c>
      <c r="E39" s="176">
        <f>VLOOKUP(A39,'NG Summary by Day'!$A$22:$F$480,6,FALSE)*1000</f>
        <v>-356000</v>
      </c>
      <c r="F39" s="177">
        <f t="shared" si="1"/>
        <v>-672149.12559116492</v>
      </c>
      <c r="G39" s="35"/>
      <c r="H39" s="186" t="e">
        <f>VLOOKUP(A39,'Power Summary by Day '!$A$19:$G$249,3,FALSE)</f>
        <v>#N/A</v>
      </c>
      <c r="I39" s="172" t="e">
        <f>VLOOKUP(A39,'Power Summary by Day '!$Y$19:$AB$251,4,FALSE)</f>
        <v>#N/A</v>
      </c>
      <c r="J39" s="177" t="e">
        <f t="shared" si="2"/>
        <v>#N/A</v>
      </c>
      <c r="K39" s="172" t="e">
        <f>VLOOKUP(A39,'Power Summary by Day '!$A$19:$G$249,7,FALSE)</f>
        <v>#N/A</v>
      </c>
      <c r="L39" s="187" t="e">
        <f t="shared" si="3"/>
        <v>#N/A</v>
      </c>
      <c r="M39" s="35"/>
      <c r="N39" s="161"/>
      <c r="O39" s="168"/>
      <c r="P39" s="168"/>
      <c r="Q39" s="168"/>
      <c r="R39" s="168"/>
      <c r="S39" s="167"/>
      <c r="T39" s="168"/>
      <c r="U39" s="168"/>
      <c r="V39" s="168"/>
      <c r="W39" s="171"/>
      <c r="Y39" s="168"/>
      <c r="Z39" s="168"/>
      <c r="AA39" s="171"/>
      <c r="AB39" s="168"/>
      <c r="AC39" s="167"/>
      <c r="AD39" s="168"/>
      <c r="AE39" s="168"/>
      <c r="AF39" s="168"/>
      <c r="AG39" s="171"/>
    </row>
    <row r="40" spans="1:33" x14ac:dyDescent="0.2">
      <c r="A40" s="151">
        <v>36581</v>
      </c>
      <c r="B40" s="176">
        <f>VLOOKUP($A40,'NG Summary by Day'!$A$22:$F$480,4,FALSE)*1000</f>
        <v>-1166000</v>
      </c>
      <c r="C40" s="172">
        <f>VLOOKUP(A40,'NG Summary by Day'!$T$21:$W$486,4,FALSE)</f>
        <v>-839405.33252217202</v>
      </c>
      <c r="D40" s="177">
        <f t="shared" si="0"/>
        <v>-326594.66747782798</v>
      </c>
      <c r="E40" s="176">
        <f>VLOOKUP(A40,'NG Summary by Day'!$A$22:$F$480,6,FALSE)*1000</f>
        <v>-1166000</v>
      </c>
      <c r="F40" s="177">
        <f t="shared" si="1"/>
        <v>-326594.66747782798</v>
      </c>
      <c r="G40" s="35"/>
      <c r="H40" s="186" t="e">
        <f>VLOOKUP(A40,'Power Summary by Day '!$A$19:$G$249,3,FALSE)</f>
        <v>#N/A</v>
      </c>
      <c r="I40" s="172" t="e">
        <f>VLOOKUP(A40,'Power Summary by Day '!$Y$19:$AB$251,4,FALSE)</f>
        <v>#N/A</v>
      </c>
      <c r="J40" s="177" t="e">
        <f t="shared" si="2"/>
        <v>#N/A</v>
      </c>
      <c r="K40" s="172" t="e">
        <f>VLOOKUP(A40,'Power Summary by Day '!$A$19:$G$249,7,FALSE)</f>
        <v>#N/A</v>
      </c>
      <c r="L40" s="187" t="e">
        <f t="shared" si="3"/>
        <v>#N/A</v>
      </c>
      <c r="M40" s="35"/>
      <c r="N40" s="161"/>
      <c r="O40" s="168"/>
      <c r="P40" s="168"/>
      <c r="Q40" s="168"/>
      <c r="R40" s="168"/>
      <c r="S40" s="167"/>
      <c r="T40" s="168"/>
      <c r="U40" s="168"/>
      <c r="V40" s="168"/>
      <c r="W40" s="171"/>
      <c r="Y40" s="168"/>
      <c r="Z40" s="168"/>
      <c r="AA40" s="171"/>
      <c r="AB40" s="168"/>
      <c r="AC40" s="167"/>
      <c r="AD40" s="168"/>
      <c r="AE40" s="168"/>
      <c r="AF40" s="168"/>
      <c r="AG40" s="171"/>
    </row>
    <row r="41" spans="1:33" x14ac:dyDescent="0.2">
      <c r="A41" s="151">
        <v>36584</v>
      </c>
      <c r="B41" s="176">
        <f>VLOOKUP($A41,'NG Summary by Day'!$A$22:$F$480,4,FALSE)*1000</f>
        <v>-289000</v>
      </c>
      <c r="C41" s="172">
        <f>VLOOKUP(A41,'NG Summary by Day'!$T$21:$W$486,4,FALSE)</f>
        <v>-2326031.4863999998</v>
      </c>
      <c r="D41" s="177">
        <f t="shared" si="0"/>
        <v>2037031.4863999998</v>
      </c>
      <c r="E41" s="176">
        <f>VLOOKUP(A41,'NG Summary by Day'!$A$22:$F$480,6,FALSE)*1000</f>
        <v>-289000</v>
      </c>
      <c r="F41" s="177">
        <f t="shared" si="1"/>
        <v>2037031.4863999998</v>
      </c>
      <c r="G41" s="35"/>
      <c r="H41" s="186" t="e">
        <f>VLOOKUP(A41,'Power Summary by Day '!$A$19:$G$249,3,FALSE)</f>
        <v>#N/A</v>
      </c>
      <c r="I41" s="172" t="e">
        <f>VLOOKUP(A41,'Power Summary by Day '!$Y$19:$AB$251,4,FALSE)</f>
        <v>#N/A</v>
      </c>
      <c r="J41" s="177" t="e">
        <f t="shared" si="2"/>
        <v>#N/A</v>
      </c>
      <c r="K41" s="172" t="e">
        <f>VLOOKUP(A41,'Power Summary by Day '!$A$19:$G$249,7,FALSE)</f>
        <v>#N/A</v>
      </c>
      <c r="L41" s="187" t="e">
        <f t="shared" si="3"/>
        <v>#N/A</v>
      </c>
      <c r="M41" s="35"/>
      <c r="N41" s="161"/>
      <c r="O41" s="168"/>
      <c r="P41" s="168"/>
      <c r="Q41" s="168"/>
      <c r="R41" s="168"/>
      <c r="S41" s="167"/>
      <c r="T41" s="168"/>
      <c r="U41" s="168"/>
      <c r="V41" s="168"/>
      <c r="W41" s="171"/>
      <c r="Y41" s="168"/>
      <c r="Z41" s="168"/>
      <c r="AA41" s="171"/>
      <c r="AB41" s="168"/>
      <c r="AC41" s="167"/>
      <c r="AD41" s="168"/>
      <c r="AE41" s="168"/>
      <c r="AF41" s="168"/>
      <c r="AG41" s="171"/>
    </row>
    <row r="42" spans="1:33" x14ac:dyDescent="0.2">
      <c r="A42" s="151">
        <v>36585</v>
      </c>
      <c r="B42" s="176">
        <f>VLOOKUP($A42,'NG Summary by Day'!$A$22:$F$480,4,FALSE)*1000</f>
        <v>4156000</v>
      </c>
      <c r="C42" s="172">
        <f>VLOOKUP(A42,'NG Summary by Day'!$T$21:$W$486,4,FALSE)</f>
        <v>1549938.7779999999</v>
      </c>
      <c r="D42" s="177">
        <f t="shared" si="0"/>
        <v>2606061.2220000001</v>
      </c>
      <c r="E42" s="176">
        <f>VLOOKUP(A42,'NG Summary by Day'!$A$22:$F$480,6,FALSE)*1000</f>
        <v>4156000</v>
      </c>
      <c r="F42" s="177">
        <f t="shared" si="1"/>
        <v>2606061.2220000001</v>
      </c>
      <c r="G42" s="35"/>
      <c r="H42" s="186" t="e">
        <f>VLOOKUP(A42,'Power Summary by Day '!$A$19:$G$249,3,FALSE)</f>
        <v>#N/A</v>
      </c>
      <c r="I42" s="172" t="e">
        <f>VLOOKUP(A42,'Power Summary by Day '!$Y$19:$AB$251,4,FALSE)</f>
        <v>#N/A</v>
      </c>
      <c r="J42" s="177" t="e">
        <f t="shared" si="2"/>
        <v>#N/A</v>
      </c>
      <c r="K42" s="172" t="e">
        <f>VLOOKUP(A42,'Power Summary by Day '!$A$19:$G$249,7,FALSE)</f>
        <v>#N/A</v>
      </c>
      <c r="L42" s="187" t="e">
        <f t="shared" si="3"/>
        <v>#N/A</v>
      </c>
      <c r="M42" s="35"/>
      <c r="N42" s="161"/>
      <c r="O42" s="168"/>
      <c r="P42" s="168"/>
      <c r="Q42" s="168"/>
      <c r="R42" s="168"/>
      <c r="S42" s="167"/>
      <c r="T42" s="168"/>
      <c r="U42" s="168"/>
      <c r="V42" s="168"/>
      <c r="W42" s="171"/>
      <c r="Y42" s="168"/>
      <c r="Z42" s="168"/>
      <c r="AA42" s="171"/>
      <c r="AB42" s="168"/>
      <c r="AC42" s="167"/>
      <c r="AD42" s="168"/>
      <c r="AE42" s="168"/>
      <c r="AF42" s="168"/>
      <c r="AG42" s="171"/>
    </row>
    <row r="43" spans="1:33" x14ac:dyDescent="0.2">
      <c r="A43" s="151">
        <v>36586</v>
      </c>
      <c r="B43" s="176">
        <f>VLOOKUP($A43,'NG Summary by Day'!$A$22:$F$480,4,FALSE)*1000</f>
        <v>1659183.8766659792</v>
      </c>
      <c r="C43" s="172">
        <f>VLOOKUP(A43,'NG Summary by Day'!$T$21:$W$486,4,FALSE)</f>
        <v>6031279.6213000007</v>
      </c>
      <c r="D43" s="177">
        <f t="shared" si="0"/>
        <v>-4372095.7446340211</v>
      </c>
      <c r="E43" s="176">
        <f>VLOOKUP(A43,'NG Summary by Day'!$A$22:$F$480,6,FALSE)*1000</f>
        <v>1659183.8766659792</v>
      </c>
      <c r="F43" s="177">
        <f t="shared" si="1"/>
        <v>-4372095.7446340211</v>
      </c>
      <c r="G43" s="154"/>
      <c r="H43" s="186" t="e">
        <f>VLOOKUP(A43,'Power Summary by Day '!$A$19:$G$249,3,FALSE)</f>
        <v>#N/A</v>
      </c>
      <c r="I43" s="172" t="e">
        <f>VLOOKUP(A43,'Power Summary by Day '!$Y$19:$AB$251,4,FALSE)</f>
        <v>#N/A</v>
      </c>
      <c r="J43" s="177" t="e">
        <f t="shared" si="2"/>
        <v>#N/A</v>
      </c>
      <c r="K43" s="172" t="e">
        <f>VLOOKUP(A43,'Power Summary by Day '!$A$19:$G$249,7,FALSE)</f>
        <v>#N/A</v>
      </c>
      <c r="L43" s="187" t="e">
        <f t="shared" si="3"/>
        <v>#N/A</v>
      </c>
      <c r="M43" s="154"/>
      <c r="N43" s="161"/>
      <c r="O43" s="168"/>
      <c r="P43" s="168"/>
      <c r="Q43" s="168"/>
      <c r="R43" s="168"/>
      <c r="S43" s="167"/>
      <c r="T43" s="168"/>
      <c r="U43" s="168"/>
      <c r="V43" s="168"/>
      <c r="W43" s="171"/>
      <c r="Y43" s="168"/>
      <c r="Z43" s="168"/>
      <c r="AA43" s="171"/>
      <c r="AB43" s="168"/>
      <c r="AC43" s="167"/>
      <c r="AD43" s="168"/>
      <c r="AE43" s="168"/>
      <c r="AF43" s="168"/>
      <c r="AG43" s="171"/>
    </row>
    <row r="44" spans="1:33" x14ac:dyDescent="0.2">
      <c r="A44" s="151">
        <v>36587</v>
      </c>
      <c r="B44" s="176">
        <f>VLOOKUP($A44,'NG Summary by Day'!$A$22:$F$480,4,FALSE)*1000</f>
        <v>7691820.3047703551</v>
      </c>
      <c r="C44" s="172">
        <f>VLOOKUP(A44,'NG Summary by Day'!$T$21:$W$486,4,FALSE)</f>
        <v>3656213.6887773196</v>
      </c>
      <c r="D44" s="177">
        <f t="shared" si="0"/>
        <v>4035606.6159930355</v>
      </c>
      <c r="E44" s="176">
        <f>VLOOKUP(A44,'NG Summary by Day'!$A$22:$F$480,6,FALSE)*1000</f>
        <v>7691820.3047703551</v>
      </c>
      <c r="F44" s="177">
        <f t="shared" si="1"/>
        <v>4035606.6159930355</v>
      </c>
      <c r="G44" s="154"/>
      <c r="H44" s="186" t="e">
        <f>VLOOKUP(A44,'Power Summary by Day '!$A$19:$G$249,3,FALSE)</f>
        <v>#N/A</v>
      </c>
      <c r="I44" s="172" t="e">
        <f>VLOOKUP(A44,'Power Summary by Day '!$Y$19:$AB$251,4,FALSE)</f>
        <v>#N/A</v>
      </c>
      <c r="J44" s="177" t="e">
        <f t="shared" si="2"/>
        <v>#N/A</v>
      </c>
      <c r="K44" s="172" t="e">
        <f>VLOOKUP(A44,'Power Summary by Day '!$A$19:$G$249,7,FALSE)</f>
        <v>#N/A</v>
      </c>
      <c r="L44" s="187" t="e">
        <f t="shared" si="3"/>
        <v>#N/A</v>
      </c>
      <c r="M44" s="154"/>
      <c r="N44" s="161"/>
      <c r="O44" s="168"/>
      <c r="P44" s="168"/>
      <c r="Q44" s="168"/>
      <c r="R44" s="168"/>
      <c r="S44" s="167"/>
      <c r="T44" s="168"/>
      <c r="U44" s="168"/>
      <c r="V44" s="168"/>
      <c r="W44" s="171"/>
      <c r="Y44" s="168"/>
      <c r="Z44" s="168"/>
      <c r="AA44" s="171"/>
      <c r="AB44" s="168"/>
      <c r="AC44" s="167"/>
      <c r="AD44" s="168"/>
      <c r="AE44" s="168"/>
      <c r="AF44" s="168"/>
      <c r="AG44" s="171"/>
    </row>
    <row r="45" spans="1:33" x14ac:dyDescent="0.2">
      <c r="A45" s="151">
        <v>36588</v>
      </c>
      <c r="B45" s="176">
        <f>VLOOKUP($A45,'NG Summary by Day'!$A$22:$F$480,4,FALSE)*1000</f>
        <v>-734128.52231763164</v>
      </c>
      <c r="C45" s="172">
        <f>VLOOKUP(A45,'NG Summary by Day'!$T$21:$W$486,4,FALSE)</f>
        <v>305363.77270000003</v>
      </c>
      <c r="D45" s="177">
        <f t="shared" si="0"/>
        <v>-1039492.2950176317</v>
      </c>
      <c r="E45" s="176">
        <f>VLOOKUP(A45,'NG Summary by Day'!$A$22:$F$480,6,FALSE)*1000</f>
        <v>-734128.52231763164</v>
      </c>
      <c r="F45" s="177">
        <f t="shared" si="1"/>
        <v>-1039492.2950176317</v>
      </c>
      <c r="G45" s="154"/>
      <c r="H45" s="186" t="e">
        <f>VLOOKUP(A45,'Power Summary by Day '!$A$19:$G$249,3,FALSE)</f>
        <v>#N/A</v>
      </c>
      <c r="I45" s="172" t="e">
        <f>VLOOKUP(A45,'Power Summary by Day '!$Y$19:$AB$251,4,FALSE)</f>
        <v>#N/A</v>
      </c>
      <c r="J45" s="177" t="e">
        <f t="shared" si="2"/>
        <v>#N/A</v>
      </c>
      <c r="K45" s="172" t="e">
        <f>VLOOKUP(A45,'Power Summary by Day '!$A$19:$G$249,7,FALSE)</f>
        <v>#N/A</v>
      </c>
      <c r="L45" s="187" t="e">
        <f t="shared" si="3"/>
        <v>#N/A</v>
      </c>
      <c r="M45" s="154"/>
      <c r="N45" s="161"/>
      <c r="O45" s="168"/>
      <c r="P45" s="168"/>
      <c r="Q45" s="168"/>
      <c r="R45" s="168"/>
      <c r="S45" s="167"/>
      <c r="T45" s="168"/>
      <c r="U45" s="168"/>
      <c r="V45" s="168"/>
      <c r="W45" s="171"/>
      <c r="Y45" s="168"/>
      <c r="Z45" s="168"/>
      <c r="AA45" s="171"/>
      <c r="AB45" s="168"/>
      <c r="AC45" s="167"/>
      <c r="AD45" s="168"/>
      <c r="AE45" s="168"/>
      <c r="AF45" s="168"/>
      <c r="AG45" s="171"/>
    </row>
    <row r="46" spans="1:33" x14ac:dyDescent="0.2">
      <c r="A46" s="151">
        <v>36591</v>
      </c>
      <c r="B46" s="176">
        <f>VLOOKUP($A46,'NG Summary by Day'!$A$22:$F$480,4,FALSE)*1000</f>
        <v>6752809.86243359</v>
      </c>
      <c r="C46" s="172">
        <f>VLOOKUP(A46,'NG Summary by Day'!$T$21:$W$486,4,FALSE)</f>
        <v>4544682.2851</v>
      </c>
      <c r="D46" s="177">
        <f t="shared" si="0"/>
        <v>2208127.57733359</v>
      </c>
      <c r="E46" s="176">
        <f>VLOOKUP(A46,'NG Summary by Day'!$A$22:$F$480,6,FALSE)*1000</f>
        <v>6752809.86243359</v>
      </c>
      <c r="F46" s="177">
        <f t="shared" si="1"/>
        <v>2208127.57733359</v>
      </c>
      <c r="G46" s="154"/>
      <c r="H46" s="186" t="e">
        <f>VLOOKUP(A46,'Power Summary by Day '!$A$19:$G$249,3,FALSE)</f>
        <v>#N/A</v>
      </c>
      <c r="I46" s="172" t="e">
        <f>VLOOKUP(A46,'Power Summary by Day '!$Y$19:$AB$251,4,FALSE)</f>
        <v>#N/A</v>
      </c>
      <c r="J46" s="177" t="e">
        <f t="shared" si="2"/>
        <v>#N/A</v>
      </c>
      <c r="K46" s="172" t="e">
        <f>VLOOKUP(A46,'Power Summary by Day '!$A$19:$G$249,7,FALSE)</f>
        <v>#N/A</v>
      </c>
      <c r="L46" s="187" t="e">
        <f t="shared" si="3"/>
        <v>#N/A</v>
      </c>
      <c r="M46" s="154"/>
      <c r="N46" s="161"/>
      <c r="O46" s="168"/>
      <c r="P46" s="168"/>
      <c r="Q46" s="168"/>
      <c r="R46" s="168"/>
      <c r="S46" s="167"/>
      <c r="T46" s="168"/>
      <c r="U46" s="168"/>
      <c r="V46" s="168"/>
      <c r="W46" s="171"/>
      <c r="Y46" s="168"/>
      <c r="Z46" s="168"/>
      <c r="AA46" s="171"/>
      <c r="AB46" s="168"/>
      <c r="AC46" s="167"/>
      <c r="AD46" s="168"/>
      <c r="AE46" s="168"/>
      <c r="AF46" s="168"/>
      <c r="AG46" s="171"/>
    </row>
    <row r="47" spans="1:33" x14ac:dyDescent="0.2">
      <c r="A47" s="151">
        <v>36592</v>
      </c>
      <c r="B47" s="176">
        <f>VLOOKUP($A47,'NG Summary by Day'!$A$22:$F$480,4,FALSE)*1000</f>
        <v>438056.63173971977</v>
      </c>
      <c r="C47" s="172">
        <f>VLOOKUP(A47,'NG Summary by Day'!$T$21:$W$486,4,FALSE)</f>
        <v>2311692.8231000002</v>
      </c>
      <c r="D47" s="177">
        <f t="shared" si="0"/>
        <v>-1873636.1913602804</v>
      </c>
      <c r="E47" s="176">
        <f>VLOOKUP(A47,'NG Summary by Day'!$A$22:$F$480,6,FALSE)*1000</f>
        <v>438056.63173971977</v>
      </c>
      <c r="F47" s="177">
        <f t="shared" si="1"/>
        <v>-1873636.1913602804</v>
      </c>
      <c r="G47" s="154"/>
      <c r="H47" s="186" t="e">
        <f>VLOOKUP(A47,'Power Summary by Day '!$A$19:$G$249,3,FALSE)</f>
        <v>#N/A</v>
      </c>
      <c r="I47" s="172" t="e">
        <f>VLOOKUP(A47,'Power Summary by Day '!$Y$19:$AB$251,4,FALSE)</f>
        <v>#N/A</v>
      </c>
      <c r="J47" s="177" t="e">
        <f t="shared" si="2"/>
        <v>#N/A</v>
      </c>
      <c r="K47" s="172" t="e">
        <f>VLOOKUP(A47,'Power Summary by Day '!$A$19:$G$249,7,FALSE)</f>
        <v>#N/A</v>
      </c>
      <c r="L47" s="187" t="e">
        <f t="shared" si="3"/>
        <v>#N/A</v>
      </c>
      <c r="M47" s="154"/>
      <c r="N47" s="161"/>
      <c r="O47" s="168"/>
      <c r="P47" s="168"/>
      <c r="Q47" s="168"/>
      <c r="R47" s="168"/>
      <c r="S47" s="167"/>
      <c r="T47" s="168"/>
      <c r="U47" s="168"/>
      <c r="V47" s="168"/>
      <c r="W47" s="171"/>
      <c r="Y47" s="168"/>
      <c r="Z47" s="168"/>
      <c r="AA47" s="171"/>
      <c r="AB47" s="168"/>
      <c r="AC47" s="167"/>
      <c r="AD47" s="168"/>
      <c r="AE47" s="168"/>
      <c r="AF47" s="168"/>
      <c r="AG47" s="171"/>
    </row>
    <row r="48" spans="1:33" x14ac:dyDescent="0.2">
      <c r="A48" s="151">
        <v>36593</v>
      </c>
      <c r="B48" s="176">
        <f>VLOOKUP($A48,'NG Summary by Day'!$A$22:$F$480,4,FALSE)*1000</f>
        <v>3227521.0878834338</v>
      </c>
      <c r="C48" s="172">
        <f>VLOOKUP(A48,'NG Summary by Day'!$T$21:$W$486,4,FALSE)</f>
        <v>4737657.6663396005</v>
      </c>
      <c r="D48" s="177">
        <f t="shared" si="0"/>
        <v>-1510136.5784561667</v>
      </c>
      <c r="E48" s="176">
        <f>VLOOKUP(A48,'NG Summary by Day'!$A$22:$F$480,6,FALSE)*1000</f>
        <v>3227521.0878834338</v>
      </c>
      <c r="F48" s="177">
        <f t="shared" si="1"/>
        <v>-1510136.5784561667</v>
      </c>
      <c r="G48" s="154"/>
      <c r="H48" s="186" t="e">
        <f>VLOOKUP(A48,'Power Summary by Day '!$A$19:$G$249,3,FALSE)</f>
        <v>#N/A</v>
      </c>
      <c r="I48" s="172" t="e">
        <f>VLOOKUP(A48,'Power Summary by Day '!$Y$19:$AB$251,4,FALSE)</f>
        <v>#N/A</v>
      </c>
      <c r="J48" s="177" t="e">
        <f t="shared" si="2"/>
        <v>#N/A</v>
      </c>
      <c r="K48" s="172" t="e">
        <f>VLOOKUP(A48,'Power Summary by Day '!$A$19:$G$249,7,FALSE)</f>
        <v>#N/A</v>
      </c>
      <c r="L48" s="187" t="e">
        <f t="shared" si="3"/>
        <v>#N/A</v>
      </c>
      <c r="M48" s="154"/>
      <c r="N48" s="161"/>
      <c r="O48" s="168"/>
      <c r="P48" s="168"/>
      <c r="Q48" s="168"/>
      <c r="R48" s="168"/>
      <c r="S48" s="167"/>
      <c r="T48" s="168"/>
      <c r="U48" s="168"/>
      <c r="V48" s="168"/>
      <c r="W48" s="171"/>
      <c r="Y48" s="168"/>
      <c r="Z48" s="168"/>
      <c r="AA48" s="171"/>
      <c r="AB48" s="168"/>
      <c r="AC48" s="167"/>
      <c r="AD48" s="168"/>
      <c r="AE48" s="168"/>
      <c r="AF48" s="168"/>
      <c r="AG48" s="171"/>
    </row>
    <row r="49" spans="1:33" x14ac:dyDescent="0.2">
      <c r="A49" s="151">
        <v>36594</v>
      </c>
      <c r="B49" s="176">
        <f>VLOOKUP($A49,'NG Summary by Day'!$A$22:$F$480,4,FALSE)*1000</f>
        <v>-4357306.5524554327</v>
      </c>
      <c r="C49" s="172">
        <f>VLOOKUP(A49,'NG Summary by Day'!$T$21:$W$486,4,FALSE)</f>
        <v>-3395561.3960993998</v>
      </c>
      <c r="D49" s="177">
        <f t="shared" si="0"/>
        <v>-961745.15635603294</v>
      </c>
      <c r="E49" s="176">
        <f>VLOOKUP(A49,'NG Summary by Day'!$A$22:$F$480,6,FALSE)*1000</f>
        <v>-4357306.5524554327</v>
      </c>
      <c r="F49" s="177">
        <f t="shared" si="1"/>
        <v>-961745.15635603294</v>
      </c>
      <c r="G49" s="154"/>
      <c r="H49" s="186" t="e">
        <f>VLOOKUP(A49,'Power Summary by Day '!$A$19:$G$249,3,FALSE)</f>
        <v>#N/A</v>
      </c>
      <c r="I49" s="172" t="e">
        <f>VLOOKUP(A49,'Power Summary by Day '!$Y$19:$AB$251,4,FALSE)</f>
        <v>#N/A</v>
      </c>
      <c r="J49" s="177" t="e">
        <f t="shared" si="2"/>
        <v>#N/A</v>
      </c>
      <c r="K49" s="172" t="e">
        <f>VLOOKUP(A49,'Power Summary by Day '!$A$19:$G$249,7,FALSE)</f>
        <v>#N/A</v>
      </c>
      <c r="L49" s="187" t="e">
        <f t="shared" si="3"/>
        <v>#N/A</v>
      </c>
      <c r="M49" s="154"/>
      <c r="N49" s="161"/>
      <c r="O49" s="168"/>
      <c r="P49" s="168"/>
      <c r="Q49" s="168"/>
      <c r="R49" s="168"/>
      <c r="S49" s="167"/>
      <c r="T49" s="168"/>
      <c r="U49" s="168"/>
      <c r="V49" s="168"/>
      <c r="W49" s="171"/>
      <c r="Y49" s="168"/>
      <c r="Z49" s="168"/>
      <c r="AA49" s="171"/>
      <c r="AB49" s="168"/>
      <c r="AC49" s="167"/>
      <c r="AD49" s="168"/>
      <c r="AE49" s="168"/>
      <c r="AF49" s="168"/>
      <c r="AG49" s="171"/>
    </row>
    <row r="50" spans="1:33" x14ac:dyDescent="0.2">
      <c r="A50" s="151">
        <v>36595</v>
      </c>
      <c r="B50" s="176">
        <f>VLOOKUP($A50,'NG Summary by Day'!$A$22:$F$480,4,FALSE)*1000</f>
        <v>3315056.9828669238</v>
      </c>
      <c r="C50" s="172">
        <f>VLOOKUP(A50,'NG Summary by Day'!$T$21:$W$486,4,FALSE)</f>
        <v>689370.46298147494</v>
      </c>
      <c r="D50" s="177">
        <f t="shared" si="0"/>
        <v>2625686.5198854487</v>
      </c>
      <c r="E50" s="176">
        <f>VLOOKUP(A50,'NG Summary by Day'!$A$22:$F$480,6,FALSE)*1000</f>
        <v>3315056.9828669238</v>
      </c>
      <c r="F50" s="177">
        <f t="shared" si="1"/>
        <v>2625686.5198854487</v>
      </c>
      <c r="G50" s="154"/>
      <c r="H50" s="186" t="e">
        <f>VLOOKUP(A50,'Power Summary by Day '!$A$19:$G$249,3,FALSE)</f>
        <v>#N/A</v>
      </c>
      <c r="I50" s="172" t="e">
        <f>VLOOKUP(A50,'Power Summary by Day '!$Y$19:$AB$251,4,FALSE)</f>
        <v>#N/A</v>
      </c>
      <c r="J50" s="177" t="e">
        <f t="shared" si="2"/>
        <v>#N/A</v>
      </c>
      <c r="K50" s="172" t="e">
        <f>VLOOKUP(A50,'Power Summary by Day '!$A$19:$G$249,7,FALSE)</f>
        <v>#N/A</v>
      </c>
      <c r="L50" s="187" t="e">
        <f t="shared" si="3"/>
        <v>#N/A</v>
      </c>
      <c r="M50" s="154"/>
      <c r="N50" s="161"/>
      <c r="O50" s="168"/>
      <c r="P50" s="168"/>
      <c r="Q50" s="168"/>
      <c r="R50" s="168"/>
      <c r="S50" s="167"/>
      <c r="T50" s="168"/>
      <c r="U50" s="168"/>
      <c r="V50" s="168"/>
      <c r="W50" s="171"/>
      <c r="Y50" s="168"/>
      <c r="Z50" s="168"/>
      <c r="AA50" s="171"/>
      <c r="AB50" s="168"/>
      <c r="AC50" s="167"/>
      <c r="AD50" s="168"/>
      <c r="AE50" s="168"/>
      <c r="AF50" s="168"/>
      <c r="AG50" s="171"/>
    </row>
    <row r="51" spans="1:33" x14ac:dyDescent="0.2">
      <c r="A51" s="151">
        <v>36598</v>
      </c>
      <c r="B51" s="176">
        <f>VLOOKUP($A51,'NG Summary by Day'!$A$22:$F$480,4,FALSE)*1000</f>
        <v>-4337805.409432767</v>
      </c>
      <c r="C51" s="172">
        <f>VLOOKUP(A51,'NG Summary by Day'!$T$21:$W$486,4,FALSE)</f>
        <v>-5462561.7819999997</v>
      </c>
      <c r="D51" s="177">
        <f t="shared" si="0"/>
        <v>1124756.3725672327</v>
      </c>
      <c r="E51" s="176">
        <f>VLOOKUP(A51,'NG Summary by Day'!$A$22:$F$480,6,FALSE)*1000</f>
        <v>-4337805.409432767</v>
      </c>
      <c r="F51" s="177">
        <f t="shared" si="1"/>
        <v>1124756.3725672327</v>
      </c>
      <c r="G51" s="154"/>
      <c r="H51" s="186" t="e">
        <f>VLOOKUP(A51,'Power Summary by Day '!$A$19:$G$249,3,FALSE)</f>
        <v>#N/A</v>
      </c>
      <c r="I51" s="172" t="e">
        <f>VLOOKUP(A51,'Power Summary by Day '!$Y$19:$AB$251,4,FALSE)</f>
        <v>#N/A</v>
      </c>
      <c r="J51" s="177" t="e">
        <f t="shared" si="2"/>
        <v>#N/A</v>
      </c>
      <c r="K51" s="172" t="e">
        <f>VLOOKUP(A51,'Power Summary by Day '!$A$19:$G$249,7,FALSE)</f>
        <v>#N/A</v>
      </c>
      <c r="L51" s="187" t="e">
        <f t="shared" si="3"/>
        <v>#N/A</v>
      </c>
      <c r="M51" s="154"/>
      <c r="N51" s="161"/>
      <c r="O51" s="168"/>
      <c r="P51" s="168"/>
      <c r="Q51" s="168"/>
      <c r="R51" s="168"/>
      <c r="S51" s="167"/>
      <c r="T51" s="168"/>
      <c r="U51" s="168"/>
      <c r="V51" s="168"/>
      <c r="W51" s="171"/>
      <c r="Y51" s="168"/>
      <c r="Z51" s="168"/>
      <c r="AA51" s="171"/>
      <c r="AB51" s="168"/>
      <c r="AC51" s="167"/>
      <c r="AD51" s="168"/>
      <c r="AE51" s="168"/>
      <c r="AF51" s="168"/>
      <c r="AG51" s="171"/>
    </row>
    <row r="52" spans="1:33" x14ac:dyDescent="0.2">
      <c r="A52" s="151">
        <v>36599</v>
      </c>
      <c r="B52" s="176">
        <f>VLOOKUP($A52,'NG Summary by Day'!$A$22:$F$480,4,FALSE)*1000</f>
        <v>4097143.0334406458</v>
      </c>
      <c r="C52" s="172">
        <f>VLOOKUP(A52,'NG Summary by Day'!$T$21:$W$486,4,FALSE)</f>
        <v>4034759.4874999998</v>
      </c>
      <c r="D52" s="177">
        <f t="shared" si="0"/>
        <v>62383.54594064597</v>
      </c>
      <c r="E52" s="176">
        <f>VLOOKUP(A52,'NG Summary by Day'!$A$22:$F$480,6,FALSE)*1000</f>
        <v>4097143.0334406458</v>
      </c>
      <c r="F52" s="177">
        <f t="shared" si="1"/>
        <v>62383.54594064597</v>
      </c>
      <c r="G52" s="154"/>
      <c r="H52" s="186" t="e">
        <f>VLOOKUP(A52,'Power Summary by Day '!$A$19:$G$249,3,FALSE)</f>
        <v>#N/A</v>
      </c>
      <c r="I52" s="172" t="e">
        <f>VLOOKUP(A52,'Power Summary by Day '!$Y$19:$AB$251,4,FALSE)</f>
        <v>#N/A</v>
      </c>
      <c r="J52" s="177" t="e">
        <f t="shared" si="2"/>
        <v>#N/A</v>
      </c>
      <c r="K52" s="172" t="e">
        <f>VLOOKUP(A52,'Power Summary by Day '!$A$19:$G$249,7,FALSE)</f>
        <v>#N/A</v>
      </c>
      <c r="L52" s="187" t="e">
        <f t="shared" si="3"/>
        <v>#N/A</v>
      </c>
      <c r="M52" s="154"/>
      <c r="N52" s="161"/>
      <c r="O52" s="168"/>
      <c r="P52" s="168"/>
      <c r="Q52" s="168"/>
      <c r="R52" s="168"/>
      <c r="S52" s="167"/>
      <c r="T52" s="168"/>
      <c r="U52" s="168"/>
      <c r="V52" s="168"/>
      <c r="W52" s="171"/>
      <c r="Y52" s="168"/>
      <c r="Z52" s="168"/>
      <c r="AA52" s="171"/>
      <c r="AB52" s="168"/>
      <c r="AC52" s="167"/>
      <c r="AD52" s="168"/>
      <c r="AE52" s="168"/>
      <c r="AF52" s="168"/>
      <c r="AG52" s="171"/>
    </row>
    <row r="53" spans="1:33" x14ac:dyDescent="0.2">
      <c r="A53" s="151">
        <v>36600</v>
      </c>
      <c r="B53" s="176">
        <f>VLOOKUP($A53,'NG Summary by Day'!$A$22:$F$480,4,FALSE)*1000</f>
        <v>1822808.998325676</v>
      </c>
      <c r="C53" s="172">
        <f>VLOOKUP(A53,'NG Summary by Day'!$T$21:$W$486,4,FALSE)</f>
        <v>-246739.474366396</v>
      </c>
      <c r="D53" s="177">
        <f t="shared" si="0"/>
        <v>2069548.4726920719</v>
      </c>
      <c r="E53" s="176">
        <f>VLOOKUP(A53,'NG Summary by Day'!$A$22:$F$480,6,FALSE)*1000</f>
        <v>1822808.998325676</v>
      </c>
      <c r="F53" s="177">
        <f t="shared" si="1"/>
        <v>2069548.4726920719</v>
      </c>
      <c r="G53" s="154"/>
      <c r="H53" s="186" t="e">
        <f>VLOOKUP(A53,'Power Summary by Day '!$A$19:$G$249,3,FALSE)</f>
        <v>#N/A</v>
      </c>
      <c r="I53" s="172" t="e">
        <f>VLOOKUP(A53,'Power Summary by Day '!$Y$19:$AB$251,4,FALSE)</f>
        <v>#N/A</v>
      </c>
      <c r="J53" s="177" t="e">
        <f t="shared" si="2"/>
        <v>#N/A</v>
      </c>
      <c r="K53" s="172" t="e">
        <f>VLOOKUP(A53,'Power Summary by Day '!$A$19:$G$249,7,FALSE)</f>
        <v>#N/A</v>
      </c>
      <c r="L53" s="187" t="e">
        <f t="shared" si="3"/>
        <v>#N/A</v>
      </c>
      <c r="M53" s="154"/>
      <c r="N53" s="161"/>
      <c r="O53" s="168"/>
      <c r="P53" s="168"/>
      <c r="Q53" s="168"/>
      <c r="R53" s="168"/>
      <c r="S53" s="167"/>
      <c r="T53" s="168"/>
      <c r="U53" s="168"/>
      <c r="V53" s="168"/>
      <c r="W53" s="171"/>
      <c r="Y53" s="168"/>
      <c r="Z53" s="168"/>
      <c r="AA53" s="171"/>
      <c r="AB53" s="168"/>
      <c r="AC53" s="167"/>
      <c r="AD53" s="168"/>
      <c r="AE53" s="168"/>
      <c r="AF53" s="168"/>
      <c r="AG53" s="171"/>
    </row>
    <row r="54" spans="1:33" x14ac:dyDescent="0.2">
      <c r="A54" s="151">
        <v>36601</v>
      </c>
      <c r="B54" s="176">
        <f>VLOOKUP($A54,'NG Summary by Day'!$A$22:$F$480,4,FALSE)*1000</f>
        <v>-2139946.5444189291</v>
      </c>
      <c r="C54" s="172">
        <f>VLOOKUP(A54,'NG Summary by Day'!$T$21:$W$486,4,FALSE)</f>
        <v>-1296647.5098999999</v>
      </c>
      <c r="D54" s="177">
        <f t="shared" si="0"/>
        <v>-843299.0345189292</v>
      </c>
      <c r="E54" s="176">
        <f>VLOOKUP(A54,'NG Summary by Day'!$A$22:$F$480,6,FALSE)*1000</f>
        <v>-2139946.5444189291</v>
      </c>
      <c r="F54" s="177">
        <f t="shared" si="1"/>
        <v>-843299.0345189292</v>
      </c>
      <c r="G54" s="154"/>
      <c r="H54" s="186" t="e">
        <f>VLOOKUP(A54,'Power Summary by Day '!$A$19:$G$249,3,FALSE)</f>
        <v>#N/A</v>
      </c>
      <c r="I54" s="172" t="e">
        <f>VLOOKUP(A54,'Power Summary by Day '!$Y$19:$AB$251,4,FALSE)</f>
        <v>#N/A</v>
      </c>
      <c r="J54" s="177" t="e">
        <f t="shared" si="2"/>
        <v>#N/A</v>
      </c>
      <c r="K54" s="172" t="e">
        <f>VLOOKUP(A54,'Power Summary by Day '!$A$19:$G$249,7,FALSE)</f>
        <v>#N/A</v>
      </c>
      <c r="L54" s="187" t="e">
        <f t="shared" si="3"/>
        <v>#N/A</v>
      </c>
      <c r="M54" s="154"/>
      <c r="N54" s="161"/>
      <c r="O54" s="168"/>
      <c r="P54" s="168"/>
      <c r="Q54" s="168"/>
      <c r="R54" s="168"/>
      <c r="S54" s="167"/>
      <c r="T54" s="168"/>
      <c r="U54" s="168"/>
      <c r="V54" s="168"/>
      <c r="W54" s="171"/>
      <c r="Y54" s="168"/>
      <c r="Z54" s="168"/>
      <c r="AA54" s="171"/>
      <c r="AB54" s="168"/>
      <c r="AC54" s="167"/>
      <c r="AD54" s="168"/>
      <c r="AE54" s="168"/>
      <c r="AF54" s="168"/>
      <c r="AG54" s="171"/>
    </row>
    <row r="55" spans="1:33" x14ac:dyDescent="0.2">
      <c r="A55" s="151">
        <v>36602</v>
      </c>
      <c r="B55" s="176">
        <f>VLOOKUP($A55,'NG Summary by Day'!$A$22:$F$480,4,FALSE)*1000</f>
        <v>502546.97886880499</v>
      </c>
      <c r="C55" s="172">
        <f>VLOOKUP(A55,'NG Summary by Day'!$T$21:$W$486,4,FALSE)</f>
        <v>1353152.1272</v>
      </c>
      <c r="D55" s="177">
        <f t="shared" si="0"/>
        <v>-850605.148331195</v>
      </c>
      <c r="E55" s="176">
        <f>VLOOKUP(A55,'NG Summary by Day'!$A$22:$F$480,6,FALSE)*1000</f>
        <v>502546.97886880499</v>
      </c>
      <c r="F55" s="177">
        <f t="shared" si="1"/>
        <v>-850605.148331195</v>
      </c>
      <c r="G55" s="154"/>
      <c r="H55" s="186" t="e">
        <f>VLOOKUP(A55,'Power Summary by Day '!$A$19:$G$249,3,FALSE)</f>
        <v>#N/A</v>
      </c>
      <c r="I55" s="172" t="e">
        <f>VLOOKUP(A55,'Power Summary by Day '!$Y$19:$AB$251,4,FALSE)</f>
        <v>#N/A</v>
      </c>
      <c r="J55" s="177" t="e">
        <f t="shared" si="2"/>
        <v>#N/A</v>
      </c>
      <c r="K55" s="172" t="e">
        <f>VLOOKUP(A55,'Power Summary by Day '!$A$19:$G$249,7,FALSE)</f>
        <v>#N/A</v>
      </c>
      <c r="L55" s="187" t="e">
        <f t="shared" si="3"/>
        <v>#N/A</v>
      </c>
      <c r="M55" s="154"/>
      <c r="N55" s="161"/>
      <c r="O55" s="168"/>
      <c r="P55" s="168"/>
      <c r="Q55" s="168"/>
      <c r="R55" s="168"/>
      <c r="S55" s="167"/>
      <c r="T55" s="168"/>
      <c r="U55" s="168"/>
      <c r="V55" s="168"/>
      <c r="W55" s="171"/>
      <c r="Y55" s="168"/>
      <c r="Z55" s="168"/>
      <c r="AA55" s="171"/>
      <c r="AB55" s="168"/>
      <c r="AC55" s="167"/>
      <c r="AD55" s="168"/>
      <c r="AE55" s="168"/>
      <c r="AF55" s="168"/>
      <c r="AG55" s="171"/>
    </row>
    <row r="56" spans="1:33" x14ac:dyDescent="0.2">
      <c r="A56" s="151">
        <v>36605</v>
      </c>
      <c r="B56" s="176">
        <f>VLOOKUP($A56,'NG Summary by Day'!$A$22:$F$480,4,FALSE)*1000</f>
        <v>-949924.87073842902</v>
      </c>
      <c r="C56" s="172">
        <f>VLOOKUP(A56,'NG Summary by Day'!$T$21:$W$486,4,FALSE)</f>
        <v>-105694.68320000301</v>
      </c>
      <c r="D56" s="177">
        <f t="shared" si="0"/>
        <v>-844230.18753842602</v>
      </c>
      <c r="E56" s="176">
        <f>VLOOKUP(A56,'NG Summary by Day'!$A$22:$F$480,6,FALSE)*1000</f>
        <v>-949924.87073842902</v>
      </c>
      <c r="F56" s="177">
        <f t="shared" si="1"/>
        <v>-844230.18753842602</v>
      </c>
      <c r="G56" s="154"/>
      <c r="H56" s="186" t="e">
        <f>VLOOKUP(A56,'Power Summary by Day '!$A$19:$G$249,3,FALSE)</f>
        <v>#N/A</v>
      </c>
      <c r="I56" s="172" t="e">
        <f>VLOOKUP(A56,'Power Summary by Day '!$Y$19:$AB$251,4,FALSE)</f>
        <v>#N/A</v>
      </c>
      <c r="J56" s="177" t="e">
        <f t="shared" si="2"/>
        <v>#N/A</v>
      </c>
      <c r="K56" s="172" t="e">
        <f>VLOOKUP(A56,'Power Summary by Day '!$A$19:$G$249,7,FALSE)</f>
        <v>#N/A</v>
      </c>
      <c r="L56" s="187" t="e">
        <f t="shared" si="3"/>
        <v>#N/A</v>
      </c>
      <c r="M56" s="154"/>
      <c r="N56" s="161"/>
      <c r="O56" s="168"/>
      <c r="P56" s="168"/>
      <c r="Q56" s="168"/>
      <c r="R56" s="168"/>
      <c r="S56" s="167"/>
      <c r="T56" s="168"/>
      <c r="U56" s="168"/>
      <c r="V56" s="168"/>
      <c r="W56" s="171"/>
      <c r="Y56" s="168"/>
      <c r="Z56" s="168"/>
      <c r="AA56" s="171"/>
      <c r="AB56" s="168"/>
      <c r="AC56" s="167"/>
      <c r="AD56" s="168"/>
      <c r="AE56" s="168"/>
      <c r="AF56" s="168"/>
      <c r="AG56" s="171"/>
    </row>
    <row r="57" spans="1:33" x14ac:dyDescent="0.2">
      <c r="A57" s="151">
        <v>36606</v>
      </c>
      <c r="B57" s="176">
        <f>VLOOKUP($A57,'NG Summary by Day'!$A$22:$F$480,4,FALSE)*1000</f>
        <v>1214900.5241865986</v>
      </c>
      <c r="C57" s="172">
        <f>VLOOKUP(A57,'NG Summary by Day'!$T$21:$W$486,4,FALSE)</f>
        <v>1116640.6703000001</v>
      </c>
      <c r="D57" s="177">
        <f t="shared" si="0"/>
        <v>98259.853886598488</v>
      </c>
      <c r="E57" s="176">
        <f>VLOOKUP(A57,'NG Summary by Day'!$A$22:$F$480,6,FALSE)*1000</f>
        <v>1214900.5241865986</v>
      </c>
      <c r="F57" s="177">
        <f t="shared" si="1"/>
        <v>98259.853886598488</v>
      </c>
      <c r="G57" s="154"/>
      <c r="H57" s="186" t="e">
        <f>VLOOKUP(A57,'Power Summary by Day '!$A$19:$G$249,3,FALSE)</f>
        <v>#N/A</v>
      </c>
      <c r="I57" s="172" t="e">
        <f>VLOOKUP(A57,'Power Summary by Day '!$Y$19:$AB$251,4,FALSE)</f>
        <v>#N/A</v>
      </c>
      <c r="J57" s="177" t="e">
        <f t="shared" si="2"/>
        <v>#N/A</v>
      </c>
      <c r="K57" s="172" t="e">
        <f>VLOOKUP(A57,'Power Summary by Day '!$A$19:$G$249,7,FALSE)</f>
        <v>#N/A</v>
      </c>
      <c r="L57" s="187" t="e">
        <f t="shared" si="3"/>
        <v>#N/A</v>
      </c>
      <c r="M57" s="154"/>
      <c r="N57" s="161"/>
      <c r="O57" s="168"/>
      <c r="P57" s="168"/>
      <c r="Q57" s="168"/>
      <c r="R57" s="168"/>
      <c r="S57" s="167"/>
      <c r="T57" s="168"/>
      <c r="U57" s="168"/>
      <c r="V57" s="168"/>
      <c r="W57" s="171"/>
      <c r="Y57" s="168"/>
      <c r="Z57" s="168"/>
      <c r="AA57" s="171"/>
      <c r="AB57" s="168"/>
      <c r="AC57" s="167"/>
      <c r="AD57" s="168"/>
      <c r="AE57" s="168"/>
      <c r="AF57" s="168"/>
      <c r="AG57" s="171"/>
    </row>
    <row r="58" spans="1:33" x14ac:dyDescent="0.2">
      <c r="A58" s="151">
        <v>36607</v>
      </c>
      <c r="B58" s="176">
        <f>VLOOKUP($A58,'NG Summary by Day'!$A$22:$F$480,4,FALSE)*1000</f>
        <v>2141279.5620757756</v>
      </c>
      <c r="C58" s="172">
        <f>VLOOKUP(A58,'NG Summary by Day'!$T$21:$W$486,4,FALSE)</f>
        <v>2751446.5983345602</v>
      </c>
      <c r="D58" s="177">
        <f t="shared" si="0"/>
        <v>-610167.03625878459</v>
      </c>
      <c r="E58" s="176">
        <f>VLOOKUP(A58,'NG Summary by Day'!$A$22:$F$480,6,FALSE)*1000</f>
        <v>2141279.5620757756</v>
      </c>
      <c r="F58" s="177">
        <f t="shared" si="1"/>
        <v>-610167.03625878459</v>
      </c>
      <c r="G58" s="154"/>
      <c r="H58" s="186" t="e">
        <f>VLOOKUP(A58,'Power Summary by Day '!$A$19:$G$249,3,FALSE)</f>
        <v>#N/A</v>
      </c>
      <c r="I58" s="172" t="e">
        <f>VLOOKUP(A58,'Power Summary by Day '!$Y$19:$AB$251,4,FALSE)</f>
        <v>#N/A</v>
      </c>
      <c r="J58" s="177" t="e">
        <f t="shared" si="2"/>
        <v>#N/A</v>
      </c>
      <c r="K58" s="172" t="e">
        <f>VLOOKUP(A58,'Power Summary by Day '!$A$19:$G$249,7,FALSE)</f>
        <v>#N/A</v>
      </c>
      <c r="L58" s="187" t="e">
        <f t="shared" si="3"/>
        <v>#N/A</v>
      </c>
      <c r="M58" s="154"/>
      <c r="N58" s="161"/>
      <c r="O58" s="168"/>
      <c r="P58" s="168"/>
      <c r="Q58" s="168"/>
      <c r="R58" s="168"/>
      <c r="S58" s="167"/>
      <c r="T58" s="168"/>
      <c r="U58" s="168"/>
      <c r="V58" s="168"/>
      <c r="W58" s="171"/>
      <c r="Y58" s="168"/>
      <c r="Z58" s="168"/>
      <c r="AA58" s="171"/>
      <c r="AB58" s="168"/>
      <c r="AC58" s="167"/>
      <c r="AD58" s="168"/>
      <c r="AE58" s="168"/>
      <c r="AF58" s="168"/>
      <c r="AG58" s="171"/>
    </row>
    <row r="59" spans="1:33" x14ac:dyDescent="0.2">
      <c r="A59" s="151">
        <v>36608</v>
      </c>
      <c r="B59" s="176">
        <f>VLOOKUP($A59,'NG Summary by Day'!$A$22:$F$480,4,FALSE)*1000</f>
        <v>2838070.1264858353</v>
      </c>
      <c r="C59" s="172">
        <f>VLOOKUP(A59,'NG Summary by Day'!$T$21:$W$486,4,FALSE)</f>
        <v>1666544.9303609999</v>
      </c>
      <c r="D59" s="177">
        <f t="shared" si="0"/>
        <v>1171525.1961248354</v>
      </c>
      <c r="E59" s="176">
        <f>VLOOKUP(A59,'NG Summary by Day'!$A$22:$F$480,6,FALSE)*1000</f>
        <v>2838070.1264858353</v>
      </c>
      <c r="F59" s="177">
        <f t="shared" si="1"/>
        <v>1171525.1961248354</v>
      </c>
      <c r="G59" s="154"/>
      <c r="H59" s="186" t="e">
        <f>VLOOKUP(A59,'Power Summary by Day '!$A$19:$G$249,3,FALSE)</f>
        <v>#N/A</v>
      </c>
      <c r="I59" s="172" t="e">
        <f>VLOOKUP(A59,'Power Summary by Day '!$Y$19:$AB$251,4,FALSE)</f>
        <v>#N/A</v>
      </c>
      <c r="J59" s="177" t="e">
        <f t="shared" si="2"/>
        <v>#N/A</v>
      </c>
      <c r="K59" s="172" t="e">
        <f>VLOOKUP(A59,'Power Summary by Day '!$A$19:$G$249,7,FALSE)</f>
        <v>#N/A</v>
      </c>
      <c r="L59" s="187" t="e">
        <f t="shared" si="3"/>
        <v>#N/A</v>
      </c>
      <c r="M59" s="154"/>
      <c r="N59" s="161"/>
      <c r="O59" s="168"/>
      <c r="P59" s="168"/>
      <c r="Q59" s="168"/>
      <c r="R59" s="168"/>
      <c r="S59" s="167"/>
      <c r="T59" s="168"/>
      <c r="U59" s="168"/>
      <c r="V59" s="168"/>
      <c r="W59" s="171"/>
      <c r="Y59" s="168"/>
      <c r="Z59" s="168"/>
      <c r="AA59" s="171"/>
      <c r="AB59" s="168"/>
      <c r="AC59" s="167"/>
      <c r="AD59" s="168"/>
      <c r="AE59" s="168"/>
      <c r="AF59" s="168"/>
      <c r="AG59" s="171"/>
    </row>
    <row r="60" spans="1:33" x14ac:dyDescent="0.2">
      <c r="A60" s="151">
        <v>36609</v>
      </c>
      <c r="B60" s="176">
        <f>VLOOKUP($A60,'NG Summary by Day'!$A$22:$F$480,4,FALSE)*1000</f>
        <v>-4271918.8961885059</v>
      </c>
      <c r="C60" s="172">
        <f>VLOOKUP(A60,'NG Summary by Day'!$T$21:$W$486,4,FALSE)</f>
        <v>-2873651.7505812296</v>
      </c>
      <c r="D60" s="177">
        <f t="shared" si="0"/>
        <v>-1398267.1456072764</v>
      </c>
      <c r="E60" s="176">
        <f>VLOOKUP(A60,'NG Summary by Day'!$A$22:$F$480,6,FALSE)*1000</f>
        <v>-4271918.8961885059</v>
      </c>
      <c r="F60" s="177">
        <f t="shared" si="1"/>
        <v>-1398267.1456072764</v>
      </c>
      <c r="G60" s="154"/>
      <c r="H60" s="186" t="e">
        <f>VLOOKUP(A60,'Power Summary by Day '!$A$19:$G$249,3,FALSE)</f>
        <v>#N/A</v>
      </c>
      <c r="I60" s="172" t="e">
        <f>VLOOKUP(A60,'Power Summary by Day '!$Y$19:$AB$251,4,FALSE)</f>
        <v>#N/A</v>
      </c>
      <c r="J60" s="177" t="e">
        <f t="shared" si="2"/>
        <v>#N/A</v>
      </c>
      <c r="K60" s="172" t="e">
        <f>VLOOKUP(A60,'Power Summary by Day '!$A$19:$G$249,7,FALSE)</f>
        <v>#N/A</v>
      </c>
      <c r="L60" s="187" t="e">
        <f t="shared" si="3"/>
        <v>#N/A</v>
      </c>
      <c r="M60" s="154"/>
      <c r="N60" s="161"/>
      <c r="O60" s="168"/>
      <c r="P60" s="168"/>
      <c r="Q60" s="168"/>
      <c r="R60" s="168"/>
      <c r="S60" s="167"/>
      <c r="T60" s="168"/>
      <c r="U60" s="168"/>
      <c r="V60" s="168"/>
      <c r="W60" s="171"/>
      <c r="Y60" s="168"/>
      <c r="Z60" s="168"/>
      <c r="AA60" s="171"/>
      <c r="AB60" s="168"/>
      <c r="AC60" s="167"/>
      <c r="AD60" s="168"/>
      <c r="AE60" s="168"/>
      <c r="AF60" s="168"/>
      <c r="AG60" s="171"/>
    </row>
    <row r="61" spans="1:33" x14ac:dyDescent="0.2">
      <c r="A61" s="151">
        <v>36612</v>
      </c>
      <c r="B61" s="176">
        <f>VLOOKUP($A61,'NG Summary by Day'!$A$22:$F$480,4,FALSE)*1000</f>
        <v>6960499.1679409184</v>
      </c>
      <c r="C61" s="172">
        <f>VLOOKUP(A61,'NG Summary by Day'!$T$21:$W$486,4,FALSE)</f>
        <v>5264215.5137999998</v>
      </c>
      <c r="D61" s="177">
        <f t="shared" si="0"/>
        <v>1696283.6541409185</v>
      </c>
      <c r="E61" s="176">
        <f>VLOOKUP(A61,'NG Summary by Day'!$A$22:$F$480,6,FALSE)*1000</f>
        <v>6960499.1679409184</v>
      </c>
      <c r="F61" s="177">
        <f t="shared" si="1"/>
        <v>1696283.6541409185</v>
      </c>
      <c r="G61" s="154"/>
      <c r="H61" s="186" t="e">
        <f>VLOOKUP(A61,'Power Summary by Day '!$A$19:$G$249,3,FALSE)</f>
        <v>#N/A</v>
      </c>
      <c r="I61" s="172" t="e">
        <f>VLOOKUP(A61,'Power Summary by Day '!$Y$19:$AB$251,4,FALSE)</f>
        <v>#N/A</v>
      </c>
      <c r="J61" s="177" t="e">
        <f t="shared" si="2"/>
        <v>#N/A</v>
      </c>
      <c r="K61" s="172" t="e">
        <f>VLOOKUP(A61,'Power Summary by Day '!$A$19:$G$249,7,FALSE)</f>
        <v>#N/A</v>
      </c>
      <c r="L61" s="187" t="e">
        <f t="shared" si="3"/>
        <v>#N/A</v>
      </c>
      <c r="M61" s="154"/>
      <c r="N61" s="161"/>
      <c r="O61" s="168"/>
      <c r="P61" s="168"/>
      <c r="Q61" s="168"/>
      <c r="R61" s="168"/>
      <c r="S61" s="167"/>
      <c r="T61" s="168"/>
      <c r="U61" s="168"/>
      <c r="V61" s="168"/>
      <c r="W61" s="171"/>
      <c r="Y61" s="168"/>
      <c r="Z61" s="168"/>
      <c r="AA61" s="171"/>
      <c r="AB61" s="168"/>
      <c r="AC61" s="167"/>
      <c r="AD61" s="168"/>
      <c r="AE61" s="168"/>
      <c r="AF61" s="168"/>
      <c r="AG61" s="171"/>
    </row>
    <row r="62" spans="1:33" x14ac:dyDescent="0.2">
      <c r="A62" s="151">
        <v>36613</v>
      </c>
      <c r="B62" s="176">
        <f>VLOOKUP($A62,'NG Summary by Day'!$A$22:$F$480,4,FALSE)*1000</f>
        <v>4182222.3251205487</v>
      </c>
      <c r="C62" s="172">
        <f>VLOOKUP(A62,'NG Summary by Day'!$T$21:$W$486,4,FALSE)</f>
        <v>3167574.0442999997</v>
      </c>
      <c r="D62" s="177">
        <f t="shared" si="0"/>
        <v>1014648.280820549</v>
      </c>
      <c r="E62" s="176">
        <f>VLOOKUP(A62,'NG Summary by Day'!$A$22:$F$480,6,FALSE)*1000</f>
        <v>4182222.3251205487</v>
      </c>
      <c r="F62" s="177">
        <f t="shared" si="1"/>
        <v>1014648.280820549</v>
      </c>
      <c r="G62" s="154"/>
      <c r="H62" s="186" t="e">
        <f>VLOOKUP(A62,'Power Summary by Day '!$A$19:$G$249,3,FALSE)</f>
        <v>#N/A</v>
      </c>
      <c r="I62" s="172" t="e">
        <f>VLOOKUP(A62,'Power Summary by Day '!$Y$19:$AB$251,4,FALSE)</f>
        <v>#N/A</v>
      </c>
      <c r="J62" s="177" t="e">
        <f t="shared" si="2"/>
        <v>#N/A</v>
      </c>
      <c r="K62" s="172" t="e">
        <f>VLOOKUP(A62,'Power Summary by Day '!$A$19:$G$249,7,FALSE)</f>
        <v>#N/A</v>
      </c>
      <c r="L62" s="187" t="e">
        <f t="shared" si="3"/>
        <v>#N/A</v>
      </c>
      <c r="M62" s="154"/>
      <c r="N62" s="161"/>
      <c r="O62" s="168"/>
      <c r="P62" s="168"/>
      <c r="Q62" s="168"/>
      <c r="R62" s="168"/>
      <c r="S62" s="167"/>
      <c r="T62" s="168"/>
      <c r="U62" s="168"/>
      <c r="V62" s="168"/>
      <c r="W62" s="171"/>
      <c r="Y62" s="168"/>
      <c r="Z62" s="168"/>
      <c r="AA62" s="171"/>
      <c r="AB62" s="168"/>
      <c r="AC62" s="167"/>
      <c r="AD62" s="168"/>
      <c r="AE62" s="168"/>
      <c r="AF62" s="168"/>
      <c r="AG62" s="171"/>
    </row>
    <row r="63" spans="1:33" x14ac:dyDescent="0.2">
      <c r="A63" s="151">
        <v>36614</v>
      </c>
      <c r="B63" s="176">
        <f>VLOOKUP($A63,'NG Summary by Day'!$A$22:$F$480,4,FALSE)*1000</f>
        <v>-1874153.5224903356</v>
      </c>
      <c r="C63" s="172">
        <f>VLOOKUP(A63,'NG Summary by Day'!$T$21:$W$486,4,FALSE)</f>
        <v>-2644501.4460999998</v>
      </c>
      <c r="D63" s="177">
        <f t="shared" si="0"/>
        <v>770347.9236096642</v>
      </c>
      <c r="E63" s="176">
        <f>VLOOKUP(A63,'NG Summary by Day'!$A$22:$F$480,6,FALSE)*1000</f>
        <v>-1874153.5224903356</v>
      </c>
      <c r="F63" s="177">
        <f t="shared" si="1"/>
        <v>770347.9236096642</v>
      </c>
      <c r="G63" s="154"/>
      <c r="H63" s="186" t="e">
        <f>VLOOKUP(A63,'Power Summary by Day '!$A$19:$G$249,3,FALSE)</f>
        <v>#N/A</v>
      </c>
      <c r="I63" s="172" t="e">
        <f>VLOOKUP(A63,'Power Summary by Day '!$Y$19:$AB$251,4,FALSE)</f>
        <v>#N/A</v>
      </c>
      <c r="J63" s="177" t="e">
        <f t="shared" si="2"/>
        <v>#N/A</v>
      </c>
      <c r="K63" s="172" t="e">
        <f>VLOOKUP(A63,'Power Summary by Day '!$A$19:$G$249,7,FALSE)</f>
        <v>#N/A</v>
      </c>
      <c r="L63" s="187" t="e">
        <f t="shared" si="3"/>
        <v>#N/A</v>
      </c>
      <c r="M63" s="154"/>
      <c r="N63" s="161"/>
      <c r="O63" s="168"/>
      <c r="P63" s="168"/>
      <c r="Q63" s="168"/>
      <c r="R63" s="168"/>
      <c r="S63" s="167"/>
      <c r="T63" s="168"/>
      <c r="U63" s="168"/>
      <c r="V63" s="168"/>
      <c r="W63" s="171"/>
      <c r="Y63" s="168"/>
      <c r="Z63" s="168"/>
      <c r="AA63" s="171"/>
      <c r="AB63" s="168"/>
      <c r="AC63" s="167"/>
      <c r="AD63" s="168"/>
      <c r="AE63" s="168"/>
      <c r="AF63" s="168"/>
      <c r="AG63" s="171"/>
    </row>
    <row r="64" spans="1:33" x14ac:dyDescent="0.2">
      <c r="A64" s="151">
        <v>36615</v>
      </c>
      <c r="B64" s="176">
        <f>VLOOKUP($A64,'NG Summary by Day'!$A$22:$F$480,4,FALSE)*1000</f>
        <v>-2959947.5897555067</v>
      </c>
      <c r="C64" s="172">
        <f>VLOOKUP(A64,'NG Summary by Day'!$T$21:$W$486,4,FALSE)</f>
        <v>-1516479.2501999999</v>
      </c>
      <c r="D64" s="177">
        <f t="shared" si="0"/>
        <v>-1443468.3395555068</v>
      </c>
      <c r="E64" s="176">
        <f>VLOOKUP(A64,'NG Summary by Day'!$A$22:$F$480,6,FALSE)*1000</f>
        <v>-2959947.5897555067</v>
      </c>
      <c r="F64" s="177">
        <f t="shared" si="1"/>
        <v>-1443468.3395555068</v>
      </c>
      <c r="G64" s="154"/>
      <c r="H64" s="186" t="e">
        <f>VLOOKUP(A64,'Power Summary by Day '!$A$19:$G$249,3,FALSE)</f>
        <v>#N/A</v>
      </c>
      <c r="I64" s="172" t="e">
        <f>VLOOKUP(A64,'Power Summary by Day '!$Y$19:$AB$251,4,FALSE)</f>
        <v>#N/A</v>
      </c>
      <c r="J64" s="177" t="e">
        <f t="shared" si="2"/>
        <v>#N/A</v>
      </c>
      <c r="K64" s="172" t="e">
        <f>VLOOKUP(A64,'Power Summary by Day '!$A$19:$G$249,7,FALSE)</f>
        <v>#N/A</v>
      </c>
      <c r="L64" s="187" t="e">
        <f t="shared" si="3"/>
        <v>#N/A</v>
      </c>
      <c r="M64" s="154"/>
      <c r="N64" s="161"/>
      <c r="O64" s="168"/>
      <c r="P64" s="168"/>
      <c r="Q64" s="168"/>
      <c r="R64" s="168"/>
      <c r="S64" s="167"/>
      <c r="T64" s="168"/>
      <c r="U64" s="168"/>
      <c r="V64" s="168"/>
      <c r="W64" s="171"/>
      <c r="Y64" s="168"/>
      <c r="Z64" s="168"/>
      <c r="AA64" s="171"/>
      <c r="AB64" s="168"/>
      <c r="AC64" s="167"/>
      <c r="AD64" s="168"/>
      <c r="AE64" s="168"/>
      <c r="AF64" s="168"/>
      <c r="AG64" s="171"/>
    </row>
    <row r="65" spans="1:33" x14ac:dyDescent="0.2">
      <c r="A65" s="151">
        <v>36616</v>
      </c>
      <c r="B65" s="176">
        <f>VLOOKUP($A65,'NG Summary by Day'!$A$22:$F$480,4,FALSE)*1000</f>
        <v>-1530514.1760706548</v>
      </c>
      <c r="C65" s="172">
        <f>VLOOKUP(A65,'NG Summary by Day'!$T$21:$W$486,4,FALSE)</f>
        <v>-1154602.0452000001</v>
      </c>
      <c r="D65" s="177">
        <f t="shared" si="0"/>
        <v>-375912.13087065471</v>
      </c>
      <c r="E65" s="176">
        <f>VLOOKUP(A65,'NG Summary by Day'!$A$22:$F$480,6,FALSE)*1000</f>
        <v>-1530514.1760706548</v>
      </c>
      <c r="F65" s="177">
        <f t="shared" si="1"/>
        <v>-375912.13087065471</v>
      </c>
      <c r="G65" s="154"/>
      <c r="H65" s="186" t="e">
        <f>VLOOKUP(A65,'Power Summary by Day '!$A$19:$G$249,3,FALSE)</f>
        <v>#N/A</v>
      </c>
      <c r="I65" s="172" t="e">
        <f>VLOOKUP(A65,'Power Summary by Day '!$Y$19:$AB$251,4,FALSE)</f>
        <v>#N/A</v>
      </c>
      <c r="J65" s="177" t="e">
        <f t="shared" si="2"/>
        <v>#N/A</v>
      </c>
      <c r="K65" s="172" t="e">
        <f>VLOOKUP(A65,'Power Summary by Day '!$A$19:$G$249,7,FALSE)</f>
        <v>#N/A</v>
      </c>
      <c r="L65" s="187" t="e">
        <f t="shared" si="3"/>
        <v>#N/A</v>
      </c>
      <c r="M65" s="154"/>
      <c r="N65" s="161"/>
      <c r="O65" s="168"/>
      <c r="P65" s="168"/>
      <c r="Q65" s="168"/>
      <c r="R65" s="168"/>
      <c r="S65" s="167"/>
      <c r="T65" s="168"/>
      <c r="U65" s="168"/>
      <c r="V65" s="168"/>
      <c r="W65" s="171"/>
      <c r="Y65" s="168"/>
      <c r="Z65" s="168"/>
      <c r="AA65" s="171"/>
      <c r="AB65" s="168"/>
      <c r="AC65" s="167"/>
      <c r="AD65" s="168"/>
      <c r="AE65" s="168"/>
      <c r="AF65" s="168"/>
      <c r="AG65" s="171"/>
    </row>
    <row r="66" spans="1:33" x14ac:dyDescent="0.2">
      <c r="A66" s="151">
        <v>36619</v>
      </c>
      <c r="B66" s="176">
        <f>VLOOKUP($A66,'NG Summary by Day'!$A$22:$F$480,4,FALSE)*1000</f>
        <v>-5718000</v>
      </c>
      <c r="C66" s="172">
        <f>VLOOKUP(A66,'NG Summary by Day'!$T$21:$W$486,4,FALSE)</f>
        <v>-911967.34469999897</v>
      </c>
      <c r="D66" s="177">
        <f t="shared" si="0"/>
        <v>-4806032.6553000007</v>
      </c>
      <c r="E66" s="176">
        <f>VLOOKUP(A66,'NG Summary by Day'!$A$22:$F$480,6,FALSE)*1000</f>
        <v>-5718000</v>
      </c>
      <c r="F66" s="177">
        <f t="shared" si="1"/>
        <v>-4806032.6553000007</v>
      </c>
      <c r="G66" s="35"/>
      <c r="H66" s="186" t="e">
        <f>VLOOKUP(A66,'Power Summary by Day '!$A$19:$G$249,3,FALSE)</f>
        <v>#N/A</v>
      </c>
      <c r="I66" s="172" t="e">
        <f>VLOOKUP(A66,'Power Summary by Day '!$Y$19:$AB$251,4,FALSE)</f>
        <v>#N/A</v>
      </c>
      <c r="J66" s="177" t="e">
        <f t="shared" si="2"/>
        <v>#N/A</v>
      </c>
      <c r="K66" s="172" t="e">
        <f>VLOOKUP(A66,'Power Summary by Day '!$A$19:$G$249,7,FALSE)</f>
        <v>#N/A</v>
      </c>
      <c r="L66" s="187" t="e">
        <f t="shared" si="3"/>
        <v>#N/A</v>
      </c>
      <c r="M66" s="35"/>
      <c r="N66" s="161"/>
      <c r="O66" s="168"/>
      <c r="P66" s="168"/>
      <c r="Q66" s="168"/>
      <c r="R66" s="168"/>
      <c r="S66" s="167"/>
      <c r="T66" s="168"/>
      <c r="U66" s="168"/>
      <c r="V66" s="168"/>
      <c r="W66" s="171"/>
      <c r="Y66" s="168"/>
      <c r="Z66" s="168"/>
      <c r="AA66" s="171"/>
      <c r="AB66" s="168"/>
      <c r="AC66" s="167"/>
      <c r="AD66" s="168"/>
      <c r="AE66" s="168"/>
      <c r="AF66" s="168"/>
      <c r="AG66" s="171"/>
    </row>
    <row r="67" spans="1:33" x14ac:dyDescent="0.2">
      <c r="A67" s="151">
        <v>36620</v>
      </c>
      <c r="B67" s="176">
        <f>VLOOKUP($A67,'NG Summary by Day'!$A$22:$F$480,4,FALSE)*1000</f>
        <v>-2926000</v>
      </c>
      <c r="C67" s="172">
        <f>VLOOKUP(A67,'NG Summary by Day'!$T$21:$W$486,4,FALSE)</f>
        <v>-1702499.2524000001</v>
      </c>
      <c r="D67" s="177">
        <f t="shared" si="0"/>
        <v>-1223500.7475999999</v>
      </c>
      <c r="E67" s="176">
        <f>VLOOKUP(A67,'NG Summary by Day'!$A$22:$F$480,6,FALSE)*1000</f>
        <v>-2926000</v>
      </c>
      <c r="F67" s="177">
        <f t="shared" si="1"/>
        <v>-1223500.7475999999</v>
      </c>
      <c r="G67" s="35"/>
      <c r="H67" s="186" t="e">
        <f>VLOOKUP(A67,'Power Summary by Day '!$A$19:$G$249,3,FALSE)</f>
        <v>#N/A</v>
      </c>
      <c r="I67" s="172" t="e">
        <f>VLOOKUP(A67,'Power Summary by Day '!$Y$19:$AB$251,4,FALSE)</f>
        <v>#N/A</v>
      </c>
      <c r="J67" s="177" t="e">
        <f t="shared" si="2"/>
        <v>#N/A</v>
      </c>
      <c r="K67" s="172" t="e">
        <f>VLOOKUP(A67,'Power Summary by Day '!$A$19:$G$249,7,FALSE)</f>
        <v>#N/A</v>
      </c>
      <c r="L67" s="187" t="e">
        <f t="shared" si="3"/>
        <v>#N/A</v>
      </c>
      <c r="M67" s="35"/>
      <c r="N67" s="161"/>
      <c r="O67" s="168"/>
      <c r="P67" s="168"/>
      <c r="Q67" s="168"/>
      <c r="R67" s="168"/>
      <c r="S67" s="167"/>
      <c r="T67" s="168"/>
      <c r="U67" s="168"/>
      <c r="V67" s="168"/>
      <c r="W67" s="171"/>
      <c r="Y67" s="168"/>
      <c r="Z67" s="168"/>
      <c r="AA67" s="171"/>
      <c r="AB67" s="168"/>
      <c r="AC67" s="167"/>
      <c r="AD67" s="168"/>
      <c r="AE67" s="168"/>
      <c r="AF67" s="168"/>
      <c r="AG67" s="171"/>
    </row>
    <row r="68" spans="1:33" x14ac:dyDescent="0.2">
      <c r="A68" s="151">
        <v>36621</v>
      </c>
      <c r="B68" s="176">
        <f>VLOOKUP($A68,'NG Summary by Day'!$A$22:$F$480,4,FALSE)*1000</f>
        <v>1490000</v>
      </c>
      <c r="C68" s="172">
        <f>VLOOKUP(A68,'NG Summary by Day'!$T$21:$W$486,4,FALSE)</f>
        <v>-386607.95810000098</v>
      </c>
      <c r="D68" s="177">
        <f t="shared" si="0"/>
        <v>1876607.9581000009</v>
      </c>
      <c r="E68" s="176">
        <f>VLOOKUP(A68,'NG Summary by Day'!$A$22:$F$480,6,FALSE)*1000</f>
        <v>1490000</v>
      </c>
      <c r="F68" s="177">
        <f t="shared" si="1"/>
        <v>1876607.9581000009</v>
      </c>
      <c r="G68" s="35"/>
      <c r="H68" s="186" t="e">
        <f>VLOOKUP(A68,'Power Summary by Day '!$A$19:$G$249,3,FALSE)</f>
        <v>#N/A</v>
      </c>
      <c r="I68" s="172" t="e">
        <f>VLOOKUP(A68,'Power Summary by Day '!$Y$19:$AB$251,4,FALSE)</f>
        <v>#N/A</v>
      </c>
      <c r="J68" s="177" t="e">
        <f t="shared" si="2"/>
        <v>#N/A</v>
      </c>
      <c r="K68" s="172" t="e">
        <f>VLOOKUP(A68,'Power Summary by Day '!$A$19:$G$249,7,FALSE)</f>
        <v>#N/A</v>
      </c>
      <c r="L68" s="187" t="e">
        <f t="shared" si="3"/>
        <v>#N/A</v>
      </c>
      <c r="M68" s="35"/>
      <c r="N68" s="161"/>
      <c r="O68" s="168"/>
      <c r="P68" s="168"/>
      <c r="Q68" s="168"/>
      <c r="R68" s="168"/>
      <c r="S68" s="167"/>
      <c r="T68" s="168"/>
      <c r="U68" s="168"/>
      <c r="V68" s="168"/>
      <c r="W68" s="171"/>
      <c r="Y68" s="168"/>
      <c r="Z68" s="168"/>
      <c r="AA68" s="171"/>
      <c r="AB68" s="168"/>
      <c r="AC68" s="167"/>
      <c r="AD68" s="168"/>
      <c r="AE68" s="168"/>
      <c r="AF68" s="168"/>
      <c r="AG68" s="171"/>
    </row>
    <row r="69" spans="1:33" x14ac:dyDescent="0.2">
      <c r="A69" s="151">
        <v>36622</v>
      </c>
      <c r="B69" s="176">
        <f>VLOOKUP($A69,'NG Summary by Day'!$A$22:$F$480,4,FALSE)*1000</f>
        <v>3476000</v>
      </c>
      <c r="C69" s="172">
        <f>VLOOKUP(A69,'NG Summary by Day'!$T$21:$W$486,4,FALSE)</f>
        <v>1693150.3935</v>
      </c>
      <c r="D69" s="177">
        <f t="shared" ref="D69:D132" si="4">B69-C69</f>
        <v>1782849.6065</v>
      </c>
      <c r="E69" s="176">
        <f>VLOOKUP(A69,'NG Summary by Day'!$A$22:$F$480,6,FALSE)*1000</f>
        <v>3476000</v>
      </c>
      <c r="F69" s="177">
        <f t="shared" ref="F69:F132" si="5">E69-C69</f>
        <v>1782849.6065</v>
      </c>
      <c r="G69" s="35"/>
      <c r="H69" s="186" t="e">
        <f>VLOOKUP(A69,'Power Summary by Day '!$A$19:$G$249,3,FALSE)</f>
        <v>#N/A</v>
      </c>
      <c r="I69" s="172" t="e">
        <f>VLOOKUP(A69,'Power Summary by Day '!$Y$19:$AB$251,4,FALSE)</f>
        <v>#N/A</v>
      </c>
      <c r="J69" s="177" t="e">
        <f t="shared" ref="J69:J132" si="6">H69-I69</f>
        <v>#N/A</v>
      </c>
      <c r="K69" s="172" t="e">
        <f>VLOOKUP(A69,'Power Summary by Day '!$A$19:$G$249,7,FALSE)</f>
        <v>#N/A</v>
      </c>
      <c r="L69" s="187" t="e">
        <f t="shared" ref="L69:L132" si="7">K69-I69</f>
        <v>#N/A</v>
      </c>
      <c r="M69" s="35"/>
      <c r="N69" s="161"/>
      <c r="O69" s="168"/>
      <c r="P69" s="168"/>
      <c r="Q69" s="168"/>
      <c r="R69" s="168"/>
      <c r="S69" s="167"/>
      <c r="T69" s="168"/>
      <c r="U69" s="168"/>
      <c r="V69" s="168"/>
      <c r="W69" s="171"/>
      <c r="Y69" s="168"/>
      <c r="Z69" s="168"/>
      <c r="AA69" s="171"/>
      <c r="AB69" s="168"/>
      <c r="AC69" s="167"/>
      <c r="AD69" s="168"/>
      <c r="AE69" s="168"/>
      <c r="AF69" s="168"/>
      <c r="AG69" s="171"/>
    </row>
    <row r="70" spans="1:33" x14ac:dyDescent="0.2">
      <c r="A70" s="151">
        <v>36623</v>
      </c>
      <c r="B70" s="176">
        <f>VLOOKUP($A70,'NG Summary by Day'!$A$22:$F$480,4,FALSE)*1000</f>
        <v>5267000</v>
      </c>
      <c r="C70" s="172">
        <f>VLOOKUP(A70,'NG Summary by Day'!$T$21:$W$486,4,FALSE)</f>
        <v>2942302.9331</v>
      </c>
      <c r="D70" s="177">
        <f t="shared" si="4"/>
        <v>2324697.0669</v>
      </c>
      <c r="E70" s="176">
        <f>VLOOKUP(A70,'NG Summary by Day'!$A$22:$F$480,6,FALSE)*1000</f>
        <v>5267000</v>
      </c>
      <c r="F70" s="177">
        <f t="shared" si="5"/>
        <v>2324697.0669</v>
      </c>
      <c r="G70" s="35"/>
      <c r="H70" s="186" t="e">
        <f>VLOOKUP(A70,'Power Summary by Day '!$A$19:$G$249,3,FALSE)</f>
        <v>#N/A</v>
      </c>
      <c r="I70" s="172" t="e">
        <f>VLOOKUP(A70,'Power Summary by Day '!$Y$19:$AB$251,4,FALSE)</f>
        <v>#N/A</v>
      </c>
      <c r="J70" s="177" t="e">
        <f t="shared" si="6"/>
        <v>#N/A</v>
      </c>
      <c r="K70" s="172" t="e">
        <f>VLOOKUP(A70,'Power Summary by Day '!$A$19:$G$249,7,FALSE)</f>
        <v>#N/A</v>
      </c>
      <c r="L70" s="187" t="e">
        <f t="shared" si="7"/>
        <v>#N/A</v>
      </c>
      <c r="M70" s="35"/>
      <c r="N70" s="161"/>
      <c r="O70" s="168"/>
      <c r="P70" s="168"/>
      <c r="Q70" s="168"/>
      <c r="R70" s="168"/>
      <c r="S70" s="167"/>
      <c r="T70" s="168"/>
      <c r="U70" s="168"/>
      <c r="V70" s="168"/>
      <c r="W70" s="171"/>
      <c r="Y70" s="168"/>
      <c r="Z70" s="168"/>
      <c r="AA70" s="171"/>
      <c r="AB70" s="168"/>
      <c r="AC70" s="167"/>
      <c r="AD70" s="168"/>
      <c r="AE70" s="168"/>
      <c r="AF70" s="168"/>
      <c r="AG70" s="171"/>
    </row>
    <row r="71" spans="1:33" x14ac:dyDescent="0.2">
      <c r="A71" s="151">
        <v>36626</v>
      </c>
      <c r="B71" s="176">
        <f>VLOOKUP($A71,'NG Summary by Day'!$A$22:$F$480,4,FALSE)*1000</f>
        <v>-52000</v>
      </c>
      <c r="C71" s="172">
        <f>VLOOKUP(A71,'NG Summary by Day'!$T$21:$W$486,4,FALSE)</f>
        <v>2051200.2552</v>
      </c>
      <c r="D71" s="177">
        <f t="shared" si="4"/>
        <v>-2103200.2552</v>
      </c>
      <c r="E71" s="176">
        <f>VLOOKUP(A71,'NG Summary by Day'!$A$22:$F$480,6,FALSE)*1000</f>
        <v>-52000</v>
      </c>
      <c r="F71" s="177">
        <f t="shared" si="5"/>
        <v>-2103200.2552</v>
      </c>
      <c r="G71" s="35"/>
      <c r="H71" s="186" t="e">
        <f>VLOOKUP(A71,'Power Summary by Day '!$A$19:$G$249,3,FALSE)</f>
        <v>#N/A</v>
      </c>
      <c r="I71" s="172" t="e">
        <f>VLOOKUP(A71,'Power Summary by Day '!$Y$19:$AB$251,4,FALSE)</f>
        <v>#N/A</v>
      </c>
      <c r="J71" s="177" t="e">
        <f t="shared" si="6"/>
        <v>#N/A</v>
      </c>
      <c r="K71" s="172" t="e">
        <f>VLOOKUP(A71,'Power Summary by Day '!$A$19:$G$249,7,FALSE)</f>
        <v>#N/A</v>
      </c>
      <c r="L71" s="187" t="e">
        <f t="shared" si="7"/>
        <v>#N/A</v>
      </c>
      <c r="M71" s="35"/>
      <c r="N71" s="161"/>
      <c r="O71" s="168"/>
      <c r="P71" s="168"/>
      <c r="Q71" s="168"/>
      <c r="R71" s="168"/>
      <c r="S71" s="167"/>
      <c r="T71" s="168"/>
      <c r="U71" s="168"/>
      <c r="V71" s="168"/>
      <c r="W71" s="171"/>
      <c r="Y71" s="168"/>
      <c r="Z71" s="168"/>
      <c r="AA71" s="171"/>
      <c r="AB71" s="168"/>
      <c r="AC71" s="167"/>
      <c r="AD71" s="168"/>
      <c r="AE71" s="168"/>
      <c r="AF71" s="168"/>
      <c r="AG71" s="171"/>
    </row>
    <row r="72" spans="1:33" x14ac:dyDescent="0.2">
      <c r="A72" s="151">
        <v>36627</v>
      </c>
      <c r="B72" s="176">
        <f>VLOOKUP($A72,'NG Summary by Day'!$A$22:$F$480,4,FALSE)*1000</f>
        <v>-6342000</v>
      </c>
      <c r="C72" s="172">
        <f>VLOOKUP(A72,'NG Summary by Day'!$T$21:$W$486,4,FALSE)</f>
        <v>-4517568.3459000001</v>
      </c>
      <c r="D72" s="177">
        <f t="shared" si="4"/>
        <v>-1824431.6540999999</v>
      </c>
      <c r="E72" s="176">
        <f>VLOOKUP(A72,'NG Summary by Day'!$A$22:$F$480,6,FALSE)*1000</f>
        <v>-6342000</v>
      </c>
      <c r="F72" s="177">
        <f t="shared" si="5"/>
        <v>-1824431.6540999999</v>
      </c>
      <c r="G72" s="35"/>
      <c r="H72" s="186" t="e">
        <f>VLOOKUP(A72,'Power Summary by Day '!$A$19:$G$249,3,FALSE)</f>
        <v>#N/A</v>
      </c>
      <c r="I72" s="172" t="e">
        <f>VLOOKUP(A72,'Power Summary by Day '!$Y$19:$AB$251,4,FALSE)</f>
        <v>#N/A</v>
      </c>
      <c r="J72" s="177" t="e">
        <f t="shared" si="6"/>
        <v>#N/A</v>
      </c>
      <c r="K72" s="172" t="e">
        <f>VLOOKUP(A72,'Power Summary by Day '!$A$19:$G$249,7,FALSE)</f>
        <v>#N/A</v>
      </c>
      <c r="L72" s="187" t="e">
        <f t="shared" si="7"/>
        <v>#N/A</v>
      </c>
      <c r="M72" s="35"/>
      <c r="N72" s="161"/>
      <c r="O72" s="168"/>
      <c r="P72" s="168"/>
      <c r="Q72" s="168"/>
      <c r="R72" s="168"/>
      <c r="S72" s="167"/>
      <c r="T72" s="168"/>
      <c r="U72" s="168"/>
      <c r="V72" s="168"/>
      <c r="W72" s="171"/>
      <c r="Y72" s="168"/>
      <c r="Z72" s="168"/>
      <c r="AA72" s="171"/>
      <c r="AB72" s="168"/>
      <c r="AC72" s="167"/>
      <c r="AD72" s="168"/>
      <c r="AE72" s="168"/>
      <c r="AF72" s="168"/>
      <c r="AG72" s="171"/>
    </row>
    <row r="73" spans="1:33" x14ac:dyDescent="0.2">
      <c r="A73" s="151">
        <v>36628</v>
      </c>
      <c r="B73" s="176">
        <f>VLOOKUP($A73,'NG Summary by Day'!$A$22:$F$480,4,FALSE)*1000</f>
        <v>15632000</v>
      </c>
      <c r="C73" s="172">
        <f>VLOOKUP(A73,'NG Summary by Day'!$T$21:$W$486,4,FALSE)</f>
        <v>15008624.243099999</v>
      </c>
      <c r="D73" s="177">
        <f t="shared" si="4"/>
        <v>623375.75690000132</v>
      </c>
      <c r="E73" s="176">
        <f>VLOOKUP(A73,'NG Summary by Day'!$A$22:$F$480,6,FALSE)*1000</f>
        <v>15632000</v>
      </c>
      <c r="F73" s="177">
        <f t="shared" si="5"/>
        <v>623375.75690000132</v>
      </c>
      <c r="G73" s="35"/>
      <c r="H73" s="186" t="e">
        <f>VLOOKUP(A73,'Power Summary by Day '!$A$19:$G$249,3,FALSE)</f>
        <v>#N/A</v>
      </c>
      <c r="I73" s="172" t="e">
        <f>VLOOKUP(A73,'Power Summary by Day '!$Y$19:$AB$251,4,FALSE)</f>
        <v>#N/A</v>
      </c>
      <c r="J73" s="177" t="e">
        <f t="shared" si="6"/>
        <v>#N/A</v>
      </c>
      <c r="K73" s="172" t="e">
        <f>VLOOKUP(A73,'Power Summary by Day '!$A$19:$G$249,7,FALSE)</f>
        <v>#N/A</v>
      </c>
      <c r="L73" s="187" t="e">
        <f t="shared" si="7"/>
        <v>#N/A</v>
      </c>
      <c r="M73" s="35"/>
      <c r="N73" s="161"/>
      <c r="O73" s="168"/>
      <c r="P73" s="168"/>
      <c r="Q73" s="168"/>
      <c r="R73" s="168"/>
      <c r="S73" s="167"/>
      <c r="T73" s="168"/>
      <c r="U73" s="168"/>
      <c r="V73" s="168"/>
      <c r="W73" s="171"/>
      <c r="Y73" s="168"/>
      <c r="Z73" s="168"/>
      <c r="AA73" s="171"/>
      <c r="AB73" s="168"/>
      <c r="AC73" s="167"/>
      <c r="AD73" s="168"/>
      <c r="AE73" s="168"/>
      <c r="AF73" s="168"/>
      <c r="AG73" s="171"/>
    </row>
    <row r="74" spans="1:33" x14ac:dyDescent="0.2">
      <c r="A74" s="151">
        <v>36629</v>
      </c>
      <c r="B74" s="176">
        <f>VLOOKUP($A74,'NG Summary by Day'!$A$22:$F$480,4,FALSE)*1000</f>
        <v>15408000</v>
      </c>
      <c r="C74" s="172">
        <f>VLOOKUP(A74,'NG Summary by Day'!$T$21:$W$486,4,FALSE)</f>
        <v>16359383.817599999</v>
      </c>
      <c r="D74" s="177">
        <f t="shared" si="4"/>
        <v>-951383.81759999879</v>
      </c>
      <c r="E74" s="176">
        <f>VLOOKUP(A74,'NG Summary by Day'!$A$22:$F$480,6,FALSE)*1000</f>
        <v>15408000</v>
      </c>
      <c r="F74" s="177">
        <f t="shared" si="5"/>
        <v>-951383.81759999879</v>
      </c>
      <c r="G74" s="35"/>
      <c r="H74" s="186" t="e">
        <f>VLOOKUP(A74,'Power Summary by Day '!$A$19:$G$249,3,FALSE)</f>
        <v>#N/A</v>
      </c>
      <c r="I74" s="172" t="e">
        <f>VLOOKUP(A74,'Power Summary by Day '!$Y$19:$AB$251,4,FALSE)</f>
        <v>#N/A</v>
      </c>
      <c r="J74" s="177" t="e">
        <f t="shared" si="6"/>
        <v>#N/A</v>
      </c>
      <c r="K74" s="172" t="e">
        <f>VLOOKUP(A74,'Power Summary by Day '!$A$19:$G$249,7,FALSE)</f>
        <v>#N/A</v>
      </c>
      <c r="L74" s="187" t="e">
        <f t="shared" si="7"/>
        <v>#N/A</v>
      </c>
      <c r="M74" s="35"/>
      <c r="N74" s="161"/>
      <c r="O74" s="168"/>
      <c r="P74" s="168"/>
      <c r="Q74" s="168"/>
      <c r="R74" s="168"/>
      <c r="S74" s="167"/>
      <c r="T74" s="168"/>
      <c r="U74" s="168"/>
      <c r="V74" s="168"/>
      <c r="W74" s="171"/>
      <c r="Y74" s="168"/>
      <c r="Z74" s="168"/>
      <c r="AA74" s="171"/>
      <c r="AB74" s="168"/>
      <c r="AC74" s="167"/>
      <c r="AD74" s="168"/>
      <c r="AE74" s="168"/>
      <c r="AF74" s="168"/>
      <c r="AG74" s="171"/>
    </row>
    <row r="75" spans="1:33" x14ac:dyDescent="0.2">
      <c r="A75" s="151">
        <v>36630</v>
      </c>
      <c r="B75" s="176">
        <f>VLOOKUP($A75,'NG Summary by Day'!$A$22:$F$480,4,FALSE)*1000</f>
        <v>-4259000</v>
      </c>
      <c r="C75" s="172">
        <f>VLOOKUP(A75,'NG Summary by Day'!$T$21:$W$486,4,FALSE)</f>
        <v>-3428368.2738000001</v>
      </c>
      <c r="D75" s="177">
        <f t="shared" si="4"/>
        <v>-830631.72619999992</v>
      </c>
      <c r="E75" s="176">
        <f>VLOOKUP(A75,'NG Summary by Day'!$A$22:$F$480,6,FALSE)*1000</f>
        <v>-4259000</v>
      </c>
      <c r="F75" s="177">
        <f t="shared" si="5"/>
        <v>-830631.72619999992</v>
      </c>
      <c r="G75" s="35"/>
      <c r="H75" s="186" t="e">
        <f>VLOOKUP(A75,'Power Summary by Day '!$A$19:$G$249,3,FALSE)</f>
        <v>#N/A</v>
      </c>
      <c r="I75" s="172" t="e">
        <f>VLOOKUP(A75,'Power Summary by Day '!$Y$19:$AB$251,4,FALSE)</f>
        <v>#N/A</v>
      </c>
      <c r="J75" s="177" t="e">
        <f t="shared" si="6"/>
        <v>#N/A</v>
      </c>
      <c r="K75" s="172" t="e">
        <f>VLOOKUP(A75,'Power Summary by Day '!$A$19:$G$249,7,FALSE)</f>
        <v>#N/A</v>
      </c>
      <c r="L75" s="187" t="e">
        <f t="shared" si="7"/>
        <v>#N/A</v>
      </c>
      <c r="M75" s="35"/>
      <c r="N75" s="161"/>
      <c r="O75" s="168"/>
      <c r="P75" s="168"/>
      <c r="Q75" s="168"/>
      <c r="R75" s="168"/>
      <c r="S75" s="167"/>
      <c r="T75" s="168"/>
      <c r="U75" s="168"/>
      <c r="V75" s="168"/>
      <c r="W75" s="171"/>
      <c r="Y75" s="168"/>
      <c r="Z75" s="168"/>
      <c r="AA75" s="171"/>
      <c r="AB75" s="168"/>
      <c r="AC75" s="167"/>
      <c r="AD75" s="168"/>
      <c r="AE75" s="168"/>
      <c r="AF75" s="168"/>
      <c r="AG75" s="171"/>
    </row>
    <row r="76" spans="1:33" x14ac:dyDescent="0.2">
      <c r="A76" s="151">
        <v>36633</v>
      </c>
      <c r="B76" s="176">
        <f>VLOOKUP($A76,'NG Summary by Day'!$A$22:$F$480,4,FALSE)*1000</f>
        <v>22786000</v>
      </c>
      <c r="C76" s="172">
        <f>VLOOKUP(A76,'NG Summary by Day'!$T$21:$W$486,4,FALSE)</f>
        <v>22475588.9553</v>
      </c>
      <c r="D76" s="177">
        <f t="shared" si="4"/>
        <v>310411.04470000044</v>
      </c>
      <c r="E76" s="176">
        <f>VLOOKUP(A76,'NG Summary by Day'!$A$22:$F$480,6,FALSE)*1000</f>
        <v>22786000</v>
      </c>
      <c r="F76" s="177">
        <f t="shared" si="5"/>
        <v>310411.04470000044</v>
      </c>
      <c r="G76" s="35"/>
      <c r="H76" s="186" t="e">
        <f>VLOOKUP(A76,'Power Summary by Day '!$A$19:$G$249,3,FALSE)</f>
        <v>#N/A</v>
      </c>
      <c r="I76" s="172" t="e">
        <f>VLOOKUP(A76,'Power Summary by Day '!$Y$19:$AB$251,4,FALSE)</f>
        <v>#N/A</v>
      </c>
      <c r="J76" s="177" t="e">
        <f t="shared" si="6"/>
        <v>#N/A</v>
      </c>
      <c r="K76" s="172" t="e">
        <f>VLOOKUP(A76,'Power Summary by Day '!$A$19:$G$249,7,FALSE)</f>
        <v>#N/A</v>
      </c>
      <c r="L76" s="187" t="e">
        <f t="shared" si="7"/>
        <v>#N/A</v>
      </c>
      <c r="M76" s="35"/>
      <c r="N76" s="161"/>
      <c r="O76" s="168"/>
      <c r="P76" s="168"/>
      <c r="Q76" s="168"/>
      <c r="R76" s="168"/>
      <c r="S76" s="167"/>
      <c r="T76" s="168"/>
      <c r="U76" s="168"/>
      <c r="V76" s="168"/>
      <c r="W76" s="171"/>
      <c r="Y76" s="168"/>
      <c r="Z76" s="168"/>
      <c r="AA76" s="171"/>
      <c r="AB76" s="168"/>
      <c r="AC76" s="167"/>
      <c r="AD76" s="168"/>
      <c r="AE76" s="168"/>
      <c r="AF76" s="168"/>
      <c r="AG76" s="171"/>
    </row>
    <row r="77" spans="1:33" x14ac:dyDescent="0.2">
      <c r="A77" s="151">
        <v>36634</v>
      </c>
      <c r="B77" s="176">
        <f>VLOOKUP($A77,'NG Summary by Day'!$A$22:$F$480,4,FALSE)*1000</f>
        <v>-12833000</v>
      </c>
      <c r="C77" s="172">
        <f>VLOOKUP(A77,'NG Summary by Day'!$T$21:$W$486,4,FALSE)</f>
        <v>-15335240.419199999</v>
      </c>
      <c r="D77" s="177">
        <f t="shared" si="4"/>
        <v>2502240.4191999994</v>
      </c>
      <c r="E77" s="176">
        <f>VLOOKUP(A77,'NG Summary by Day'!$A$22:$F$480,6,FALSE)*1000</f>
        <v>-12833000</v>
      </c>
      <c r="F77" s="177">
        <f t="shared" si="5"/>
        <v>2502240.4191999994</v>
      </c>
      <c r="G77" s="35"/>
      <c r="H77" s="186" t="e">
        <f>VLOOKUP(A77,'Power Summary by Day '!$A$19:$G$249,3,FALSE)</f>
        <v>#N/A</v>
      </c>
      <c r="I77" s="172" t="e">
        <f>VLOOKUP(A77,'Power Summary by Day '!$Y$19:$AB$251,4,FALSE)</f>
        <v>#N/A</v>
      </c>
      <c r="J77" s="177" t="e">
        <f t="shared" si="6"/>
        <v>#N/A</v>
      </c>
      <c r="K77" s="172" t="e">
        <f>VLOOKUP(A77,'Power Summary by Day '!$A$19:$G$249,7,FALSE)</f>
        <v>#N/A</v>
      </c>
      <c r="L77" s="187" t="e">
        <f t="shared" si="7"/>
        <v>#N/A</v>
      </c>
      <c r="M77" s="35"/>
      <c r="N77" s="161"/>
      <c r="O77" s="168"/>
      <c r="P77" s="168"/>
      <c r="Q77" s="168"/>
      <c r="R77" s="168"/>
      <c r="S77" s="167"/>
      <c r="T77" s="168"/>
      <c r="U77" s="168"/>
      <c r="V77" s="168"/>
      <c r="W77" s="171"/>
      <c r="Y77" s="168"/>
      <c r="Z77" s="168"/>
      <c r="AA77" s="171"/>
      <c r="AB77" s="168"/>
      <c r="AC77" s="167"/>
      <c r="AD77" s="168"/>
      <c r="AE77" s="168"/>
      <c r="AF77" s="168"/>
      <c r="AG77" s="171"/>
    </row>
    <row r="78" spans="1:33" x14ac:dyDescent="0.2">
      <c r="A78" s="151">
        <v>36635</v>
      </c>
      <c r="B78" s="176">
        <f>VLOOKUP($A78,'NG Summary by Day'!$A$22:$F$480,4,FALSE)*1000</f>
        <v>-9871000</v>
      </c>
      <c r="C78" s="172">
        <f>VLOOKUP(A78,'NG Summary by Day'!$T$21:$W$486,4,FALSE)</f>
        <v>-12542503.351399999</v>
      </c>
      <c r="D78" s="177">
        <f t="shared" si="4"/>
        <v>2671503.3513999991</v>
      </c>
      <c r="E78" s="176">
        <f>VLOOKUP(A78,'NG Summary by Day'!$A$22:$F$480,6,FALSE)*1000</f>
        <v>-9871000</v>
      </c>
      <c r="F78" s="177">
        <f t="shared" si="5"/>
        <v>2671503.3513999991</v>
      </c>
      <c r="G78" s="35"/>
      <c r="H78" s="186" t="e">
        <f>VLOOKUP(A78,'Power Summary by Day '!$A$19:$G$249,3,FALSE)</f>
        <v>#N/A</v>
      </c>
      <c r="I78" s="172" t="e">
        <f>VLOOKUP(A78,'Power Summary by Day '!$Y$19:$AB$251,4,FALSE)</f>
        <v>#N/A</v>
      </c>
      <c r="J78" s="177" t="e">
        <f t="shared" si="6"/>
        <v>#N/A</v>
      </c>
      <c r="K78" s="172" t="e">
        <f>VLOOKUP(A78,'Power Summary by Day '!$A$19:$G$249,7,FALSE)</f>
        <v>#N/A</v>
      </c>
      <c r="L78" s="187" t="e">
        <f t="shared" si="7"/>
        <v>#N/A</v>
      </c>
      <c r="M78" s="35"/>
      <c r="N78" s="161"/>
      <c r="O78" s="168"/>
      <c r="P78" s="168"/>
      <c r="Q78" s="168"/>
      <c r="R78" s="168"/>
      <c r="S78" s="167"/>
      <c r="T78" s="168"/>
      <c r="U78" s="168"/>
      <c r="V78" s="168"/>
      <c r="W78" s="171"/>
      <c r="Y78" s="168"/>
      <c r="Z78" s="168"/>
      <c r="AA78" s="171"/>
      <c r="AB78" s="168"/>
      <c r="AC78" s="167"/>
      <c r="AD78" s="168"/>
      <c r="AE78" s="168"/>
      <c r="AF78" s="168"/>
      <c r="AG78" s="171"/>
    </row>
    <row r="79" spans="1:33" x14ac:dyDescent="0.2">
      <c r="A79" s="151">
        <v>36636</v>
      </c>
      <c r="B79" s="176">
        <f>VLOOKUP($A79,'NG Summary by Day'!$A$22:$F$480,4,FALSE)*1000</f>
        <v>4506000</v>
      </c>
      <c r="C79" s="172">
        <f>VLOOKUP(A79,'NG Summary by Day'!$T$21:$W$486,4,FALSE)</f>
        <v>4807468.8470999999</v>
      </c>
      <c r="D79" s="177">
        <f t="shared" si="4"/>
        <v>-301468.8470999999</v>
      </c>
      <c r="E79" s="176">
        <f>VLOOKUP(A79,'NG Summary by Day'!$A$22:$F$480,6,FALSE)*1000</f>
        <v>4506000</v>
      </c>
      <c r="F79" s="177">
        <f t="shared" si="5"/>
        <v>-301468.8470999999</v>
      </c>
      <c r="G79" s="35"/>
      <c r="H79" s="186" t="e">
        <f>VLOOKUP(A79,'Power Summary by Day '!$A$19:$G$249,3,FALSE)</f>
        <v>#N/A</v>
      </c>
      <c r="I79" s="172" t="e">
        <f>VLOOKUP(A79,'Power Summary by Day '!$Y$19:$AB$251,4,FALSE)</f>
        <v>#N/A</v>
      </c>
      <c r="J79" s="177" t="e">
        <f t="shared" si="6"/>
        <v>#N/A</v>
      </c>
      <c r="K79" s="172" t="e">
        <f>VLOOKUP(A79,'Power Summary by Day '!$A$19:$G$249,7,FALSE)</f>
        <v>#N/A</v>
      </c>
      <c r="L79" s="187" t="e">
        <f t="shared" si="7"/>
        <v>#N/A</v>
      </c>
      <c r="M79" s="35"/>
      <c r="N79" s="161"/>
      <c r="O79" s="168"/>
      <c r="P79" s="168"/>
      <c r="Q79" s="168"/>
      <c r="R79" s="168"/>
      <c r="S79" s="167"/>
      <c r="T79" s="168"/>
      <c r="U79" s="168"/>
      <c r="V79" s="168"/>
      <c r="W79" s="171"/>
      <c r="Y79" s="168"/>
      <c r="Z79" s="168"/>
      <c r="AA79" s="171"/>
      <c r="AB79" s="168"/>
      <c r="AC79" s="167"/>
      <c r="AD79" s="168"/>
      <c r="AE79" s="168"/>
      <c r="AF79" s="168"/>
      <c r="AG79" s="171"/>
    </row>
    <row r="80" spans="1:33" x14ac:dyDescent="0.2">
      <c r="A80" s="151">
        <v>36640</v>
      </c>
      <c r="B80" s="176">
        <f>VLOOKUP($A80,'NG Summary by Day'!$A$22:$F$480,4,FALSE)*1000</f>
        <v>14506000</v>
      </c>
      <c r="C80" s="172">
        <f>VLOOKUP(A80,'NG Summary by Day'!$T$21:$W$486,4,FALSE)</f>
        <v>16088263.453</v>
      </c>
      <c r="D80" s="177">
        <f t="shared" si="4"/>
        <v>-1582263.4529999997</v>
      </c>
      <c r="E80" s="176">
        <f>VLOOKUP(A80,'NG Summary by Day'!$A$22:$F$480,6,FALSE)*1000</f>
        <v>14506000</v>
      </c>
      <c r="F80" s="177">
        <f t="shared" si="5"/>
        <v>-1582263.4529999997</v>
      </c>
      <c r="G80" s="35"/>
      <c r="H80" s="186" t="e">
        <f>VLOOKUP(A80,'Power Summary by Day '!$A$19:$G$249,3,FALSE)</f>
        <v>#N/A</v>
      </c>
      <c r="I80" s="172" t="e">
        <f>VLOOKUP(A80,'Power Summary by Day '!$Y$19:$AB$251,4,FALSE)</f>
        <v>#N/A</v>
      </c>
      <c r="J80" s="177" t="e">
        <f t="shared" si="6"/>
        <v>#N/A</v>
      </c>
      <c r="K80" s="172" t="e">
        <f>VLOOKUP(A80,'Power Summary by Day '!$A$19:$G$249,7,FALSE)</f>
        <v>#N/A</v>
      </c>
      <c r="L80" s="187" t="e">
        <f t="shared" si="7"/>
        <v>#N/A</v>
      </c>
      <c r="M80" s="35"/>
      <c r="N80" s="161"/>
      <c r="O80" s="168"/>
      <c r="P80" s="168"/>
      <c r="Q80" s="168"/>
      <c r="R80" s="168"/>
      <c r="S80" s="167"/>
      <c r="T80" s="168"/>
      <c r="U80" s="168"/>
      <c r="V80" s="168"/>
      <c r="W80" s="171"/>
      <c r="Y80" s="168"/>
      <c r="Z80" s="168"/>
      <c r="AA80" s="171"/>
      <c r="AB80" s="168"/>
      <c r="AC80" s="167"/>
      <c r="AD80" s="168"/>
      <c r="AE80" s="168"/>
      <c r="AF80" s="168"/>
      <c r="AG80" s="171"/>
    </row>
    <row r="81" spans="1:33" x14ac:dyDescent="0.2">
      <c r="A81" s="151">
        <v>36641</v>
      </c>
      <c r="B81" s="176">
        <f>VLOOKUP($A81,'NG Summary by Day'!$A$22:$F$480,4,FALSE)*1000</f>
        <v>-8037000</v>
      </c>
      <c r="C81" s="172">
        <f>VLOOKUP(A81,'NG Summary by Day'!$T$21:$W$486,4,FALSE)</f>
        <v>-5753723.8806999996</v>
      </c>
      <c r="D81" s="177">
        <f t="shared" si="4"/>
        <v>-2283276.1193000004</v>
      </c>
      <c r="E81" s="176">
        <f>VLOOKUP(A81,'NG Summary by Day'!$A$22:$F$480,6,FALSE)*1000</f>
        <v>-8037000</v>
      </c>
      <c r="F81" s="177">
        <f t="shared" si="5"/>
        <v>-2283276.1193000004</v>
      </c>
      <c r="G81" s="35"/>
      <c r="H81" s="186" t="e">
        <f>VLOOKUP(A81,'Power Summary by Day '!$A$19:$G$249,3,FALSE)</f>
        <v>#N/A</v>
      </c>
      <c r="I81" s="172" t="e">
        <f>VLOOKUP(A81,'Power Summary by Day '!$Y$19:$AB$251,4,FALSE)</f>
        <v>#N/A</v>
      </c>
      <c r="J81" s="177" t="e">
        <f t="shared" si="6"/>
        <v>#N/A</v>
      </c>
      <c r="K81" s="172" t="e">
        <f>VLOOKUP(A81,'Power Summary by Day '!$A$19:$G$249,7,FALSE)</f>
        <v>#N/A</v>
      </c>
      <c r="L81" s="187" t="e">
        <f t="shared" si="7"/>
        <v>#N/A</v>
      </c>
      <c r="M81" s="35"/>
      <c r="N81" s="161"/>
      <c r="O81" s="168"/>
      <c r="P81" s="168"/>
      <c r="Q81" s="168"/>
      <c r="R81" s="168"/>
      <c r="S81" s="167"/>
      <c r="T81" s="168"/>
      <c r="U81" s="168"/>
      <c r="V81" s="168"/>
      <c r="W81" s="171"/>
      <c r="Y81" s="168"/>
      <c r="Z81" s="168"/>
      <c r="AA81" s="171"/>
      <c r="AB81" s="168"/>
      <c r="AC81" s="167"/>
      <c r="AD81" s="168"/>
      <c r="AE81" s="168"/>
      <c r="AF81" s="168"/>
      <c r="AG81" s="171"/>
    </row>
    <row r="82" spans="1:33" x14ac:dyDescent="0.2">
      <c r="A82" s="151">
        <v>36642</v>
      </c>
      <c r="B82" s="176">
        <f>VLOOKUP($A82,'NG Summary by Day'!$A$22:$F$480,4,FALSE)*1000</f>
        <v>-10059000</v>
      </c>
      <c r="C82" s="172">
        <f>VLOOKUP(A82,'NG Summary by Day'!$T$21:$W$486,4,FALSE)</f>
        <v>-9581642.1183000002</v>
      </c>
      <c r="D82" s="177">
        <f t="shared" si="4"/>
        <v>-477357.88169999979</v>
      </c>
      <c r="E82" s="176">
        <f>VLOOKUP(A82,'NG Summary by Day'!$A$22:$F$480,6,FALSE)*1000</f>
        <v>-10059000</v>
      </c>
      <c r="F82" s="177">
        <f t="shared" si="5"/>
        <v>-477357.88169999979</v>
      </c>
      <c r="G82" s="35"/>
      <c r="H82" s="186" t="e">
        <f>VLOOKUP(A82,'Power Summary by Day '!$A$19:$G$249,3,FALSE)</f>
        <v>#N/A</v>
      </c>
      <c r="I82" s="172" t="e">
        <f>VLOOKUP(A82,'Power Summary by Day '!$Y$19:$AB$251,4,FALSE)</f>
        <v>#N/A</v>
      </c>
      <c r="J82" s="177" t="e">
        <f t="shared" si="6"/>
        <v>#N/A</v>
      </c>
      <c r="K82" s="172" t="e">
        <f>VLOOKUP(A82,'Power Summary by Day '!$A$19:$G$249,7,FALSE)</f>
        <v>#N/A</v>
      </c>
      <c r="L82" s="187" t="e">
        <f t="shared" si="7"/>
        <v>#N/A</v>
      </c>
      <c r="M82" s="35"/>
      <c r="N82" s="161"/>
      <c r="O82" s="168"/>
      <c r="P82" s="168"/>
      <c r="Q82" s="168"/>
      <c r="R82" s="168"/>
      <c r="S82" s="167"/>
      <c r="T82" s="168"/>
      <c r="U82" s="168"/>
      <c r="V82" s="168"/>
      <c r="W82" s="171"/>
      <c r="Y82" s="168"/>
      <c r="Z82" s="168"/>
      <c r="AA82" s="171"/>
      <c r="AB82" s="168"/>
      <c r="AC82" s="167"/>
      <c r="AD82" s="168"/>
      <c r="AE82" s="168"/>
      <c r="AF82" s="168"/>
      <c r="AG82" s="171"/>
    </row>
    <row r="83" spans="1:33" x14ac:dyDescent="0.2">
      <c r="A83" s="151">
        <v>36643</v>
      </c>
      <c r="B83" s="176">
        <f>VLOOKUP($A83,'NG Summary by Day'!$A$22:$F$480,4,FALSE)*1000</f>
        <v>-6033000</v>
      </c>
      <c r="C83" s="172">
        <f>VLOOKUP(A83,'NG Summary by Day'!$T$21:$W$486,4,FALSE)</f>
        <v>-3073890.6413999996</v>
      </c>
      <c r="D83" s="177">
        <f t="shared" si="4"/>
        <v>-2959109.3586000004</v>
      </c>
      <c r="E83" s="176">
        <f>VLOOKUP(A83,'NG Summary by Day'!$A$22:$F$480,6,FALSE)*1000</f>
        <v>-6033000</v>
      </c>
      <c r="F83" s="177">
        <f t="shared" si="5"/>
        <v>-2959109.3586000004</v>
      </c>
      <c r="G83" s="35"/>
      <c r="H83" s="186" t="e">
        <f>VLOOKUP(A83,'Power Summary by Day '!$A$19:$G$249,3,FALSE)</f>
        <v>#N/A</v>
      </c>
      <c r="I83" s="172" t="e">
        <f>VLOOKUP(A83,'Power Summary by Day '!$Y$19:$AB$251,4,FALSE)</f>
        <v>#N/A</v>
      </c>
      <c r="J83" s="177" t="e">
        <f t="shared" si="6"/>
        <v>#N/A</v>
      </c>
      <c r="K83" s="172" t="e">
        <f>VLOOKUP(A83,'Power Summary by Day '!$A$19:$G$249,7,FALSE)</f>
        <v>#N/A</v>
      </c>
      <c r="L83" s="187" t="e">
        <f t="shared" si="7"/>
        <v>#N/A</v>
      </c>
      <c r="M83" s="35"/>
      <c r="N83" s="161"/>
      <c r="O83" s="168"/>
      <c r="P83" s="168"/>
      <c r="Q83" s="168"/>
      <c r="R83" s="168"/>
      <c r="S83" s="167"/>
      <c r="T83" s="168"/>
      <c r="U83" s="168"/>
      <c r="V83" s="168"/>
      <c r="W83" s="171"/>
      <c r="Y83" s="168"/>
      <c r="Z83" s="168"/>
      <c r="AA83" s="171"/>
      <c r="AB83" s="168"/>
      <c r="AC83" s="167"/>
      <c r="AD83" s="168"/>
      <c r="AE83" s="168"/>
      <c r="AF83" s="168"/>
      <c r="AG83" s="171"/>
    </row>
    <row r="84" spans="1:33" x14ac:dyDescent="0.2">
      <c r="A84" s="151">
        <v>36644</v>
      </c>
      <c r="B84" s="176">
        <f>VLOOKUP($A84,'NG Summary by Day'!$A$22:$F$480,4,FALSE)*1000</f>
        <v>19072000</v>
      </c>
      <c r="C84" s="172">
        <f>VLOOKUP(A84,'NG Summary by Day'!$T$21:$W$486,4,FALSE)</f>
        <v>21820509.412700001</v>
      </c>
      <c r="D84" s="177">
        <f t="shared" si="4"/>
        <v>-2748509.4127000012</v>
      </c>
      <c r="E84" s="176">
        <f>VLOOKUP(A84,'NG Summary by Day'!$A$22:$F$480,6,FALSE)*1000</f>
        <v>19072000</v>
      </c>
      <c r="F84" s="177">
        <f t="shared" si="5"/>
        <v>-2748509.4127000012</v>
      </c>
      <c r="G84" s="35"/>
      <c r="H84" s="186" t="e">
        <f>VLOOKUP(A84,'Power Summary by Day '!$A$19:$G$249,3,FALSE)</f>
        <v>#N/A</v>
      </c>
      <c r="I84" s="172" t="e">
        <f>VLOOKUP(A84,'Power Summary by Day '!$Y$19:$AB$251,4,FALSE)</f>
        <v>#N/A</v>
      </c>
      <c r="J84" s="177" t="e">
        <f t="shared" si="6"/>
        <v>#N/A</v>
      </c>
      <c r="K84" s="172" t="e">
        <f>VLOOKUP(A84,'Power Summary by Day '!$A$19:$G$249,7,FALSE)</f>
        <v>#N/A</v>
      </c>
      <c r="L84" s="187" t="e">
        <f t="shared" si="7"/>
        <v>#N/A</v>
      </c>
      <c r="M84" s="35"/>
      <c r="N84" s="161"/>
      <c r="O84" s="168"/>
      <c r="P84" s="168"/>
      <c r="Q84" s="168"/>
      <c r="R84" s="168"/>
      <c r="S84" s="167"/>
      <c r="T84" s="168"/>
      <c r="U84" s="168"/>
      <c r="V84" s="168"/>
      <c r="W84" s="171"/>
      <c r="Y84" s="168"/>
      <c r="Z84" s="168"/>
      <c r="AA84" s="171"/>
      <c r="AB84" s="168"/>
      <c r="AC84" s="167"/>
      <c r="AD84" s="168"/>
      <c r="AE84" s="168"/>
      <c r="AF84" s="168"/>
      <c r="AG84" s="171"/>
    </row>
    <row r="85" spans="1:33" x14ac:dyDescent="0.2">
      <c r="A85" s="151">
        <v>36647</v>
      </c>
      <c r="B85" s="176">
        <f>VLOOKUP($A85,'NG Summary by Day'!$A$22:$F$480,4,FALSE)*1000</f>
        <v>17449633.333820533</v>
      </c>
      <c r="C85" s="172">
        <f>VLOOKUP(A85,'NG Summary by Day'!$T$21:$W$486,4,FALSE)</f>
        <v>13465389.6328</v>
      </c>
      <c r="D85" s="177">
        <f t="shared" si="4"/>
        <v>3984243.7010205332</v>
      </c>
      <c r="E85" s="176">
        <f>VLOOKUP(A85,'NG Summary by Day'!$A$22:$F$480,6,FALSE)*1000</f>
        <v>17449633.333820533</v>
      </c>
      <c r="F85" s="177">
        <f t="shared" si="5"/>
        <v>3984243.7010205332</v>
      </c>
      <c r="G85" s="35"/>
      <c r="H85" s="186" t="e">
        <f>VLOOKUP(A85,'Power Summary by Day '!$A$19:$G$249,3,FALSE)</f>
        <v>#N/A</v>
      </c>
      <c r="I85" s="172" t="e">
        <f>VLOOKUP(A85,'Power Summary by Day '!$Y$19:$AB$251,4,FALSE)</f>
        <v>#N/A</v>
      </c>
      <c r="J85" s="177" t="e">
        <f t="shared" si="6"/>
        <v>#N/A</v>
      </c>
      <c r="K85" s="172" t="e">
        <f>VLOOKUP(A85,'Power Summary by Day '!$A$19:$G$249,7,FALSE)</f>
        <v>#N/A</v>
      </c>
      <c r="L85" s="187" t="e">
        <f t="shared" si="7"/>
        <v>#N/A</v>
      </c>
      <c r="M85" s="35"/>
      <c r="N85" s="161"/>
      <c r="O85" s="168"/>
      <c r="P85" s="168"/>
      <c r="Q85" s="168"/>
      <c r="R85" s="168"/>
      <c r="S85" s="167"/>
      <c r="T85" s="168"/>
      <c r="U85" s="168"/>
      <c r="V85" s="168"/>
      <c r="W85" s="171"/>
      <c r="Y85" s="168"/>
      <c r="Z85" s="168"/>
      <c r="AA85" s="171"/>
      <c r="AB85" s="168"/>
      <c r="AC85" s="167"/>
      <c r="AD85" s="168"/>
      <c r="AE85" s="168"/>
      <c r="AF85" s="168"/>
      <c r="AG85" s="171"/>
    </row>
    <row r="86" spans="1:33" x14ac:dyDescent="0.2">
      <c r="A86" s="151">
        <v>36648</v>
      </c>
      <c r="B86" s="176">
        <f>VLOOKUP($A86,'NG Summary by Day'!$A$22:$F$480,4,FALSE)*1000</f>
        <v>-7618.1781823108849</v>
      </c>
      <c r="C86" s="172">
        <f>VLOOKUP(A86,'NG Summary by Day'!$T$21:$W$486,4,FALSE)</f>
        <v>135683.51379999999</v>
      </c>
      <c r="D86" s="177">
        <f t="shared" si="4"/>
        <v>-143301.69198231088</v>
      </c>
      <c r="E86" s="176">
        <f>VLOOKUP(A86,'NG Summary by Day'!$A$22:$F$480,6,FALSE)*1000</f>
        <v>-7618.1781823108849</v>
      </c>
      <c r="F86" s="177">
        <f t="shared" si="5"/>
        <v>-143301.69198231088</v>
      </c>
      <c r="G86" s="35"/>
      <c r="H86" s="186" t="e">
        <f>VLOOKUP(A86,'Power Summary by Day '!$A$19:$G$249,3,FALSE)</f>
        <v>#N/A</v>
      </c>
      <c r="I86" s="172" t="e">
        <f>VLOOKUP(A86,'Power Summary by Day '!$Y$19:$AB$251,4,FALSE)</f>
        <v>#N/A</v>
      </c>
      <c r="J86" s="177" t="e">
        <f t="shared" si="6"/>
        <v>#N/A</v>
      </c>
      <c r="K86" s="172" t="e">
        <f>VLOOKUP(A86,'Power Summary by Day '!$A$19:$G$249,7,FALSE)</f>
        <v>#N/A</v>
      </c>
      <c r="L86" s="187" t="e">
        <f t="shared" si="7"/>
        <v>#N/A</v>
      </c>
      <c r="M86" s="35"/>
      <c r="N86" s="161"/>
      <c r="O86" s="168"/>
      <c r="P86" s="168"/>
      <c r="Q86" s="168"/>
      <c r="R86" s="168"/>
      <c r="S86" s="167"/>
      <c r="T86" s="168"/>
      <c r="U86" s="168"/>
      <c r="V86" s="168"/>
      <c r="W86" s="171"/>
      <c r="Y86" s="168"/>
      <c r="Z86" s="168"/>
      <c r="AA86" s="171"/>
      <c r="AB86" s="168"/>
      <c r="AC86" s="167"/>
      <c r="AD86" s="168"/>
      <c r="AE86" s="168"/>
      <c r="AF86" s="168"/>
      <c r="AG86" s="171"/>
    </row>
    <row r="87" spans="1:33" x14ac:dyDescent="0.2">
      <c r="A87" s="151">
        <v>36649</v>
      </c>
      <c r="B87" s="176">
        <f>VLOOKUP($A87,'NG Summary by Day'!$A$22:$F$480,4,FALSE)*1000</f>
        <v>-19105276.471398495</v>
      </c>
      <c r="C87" s="172">
        <f>VLOOKUP(A87,'NG Summary by Day'!$T$21:$W$486,4,FALSE)</f>
        <v>-13600506.476199999</v>
      </c>
      <c r="D87" s="177">
        <f t="shared" si="4"/>
        <v>-5504769.9951984957</v>
      </c>
      <c r="E87" s="176">
        <f>VLOOKUP(A87,'NG Summary by Day'!$A$22:$F$480,6,FALSE)*1000</f>
        <v>-19105276.471398495</v>
      </c>
      <c r="F87" s="177">
        <f t="shared" si="5"/>
        <v>-5504769.9951984957</v>
      </c>
      <c r="G87" s="35"/>
      <c r="H87" s="186" t="e">
        <f>VLOOKUP(A87,'Power Summary by Day '!$A$19:$G$249,3,FALSE)</f>
        <v>#N/A</v>
      </c>
      <c r="I87" s="172" t="e">
        <f>VLOOKUP(A87,'Power Summary by Day '!$Y$19:$AB$251,4,FALSE)</f>
        <v>#N/A</v>
      </c>
      <c r="J87" s="177" t="e">
        <f t="shared" si="6"/>
        <v>#N/A</v>
      </c>
      <c r="K87" s="172" t="e">
        <f>VLOOKUP(A87,'Power Summary by Day '!$A$19:$G$249,7,FALSE)</f>
        <v>#N/A</v>
      </c>
      <c r="L87" s="187" t="e">
        <f t="shared" si="7"/>
        <v>#N/A</v>
      </c>
      <c r="M87" s="35"/>
      <c r="N87" s="161"/>
      <c r="O87" s="168"/>
      <c r="P87" s="168"/>
      <c r="Q87" s="168"/>
      <c r="R87" s="168"/>
      <c r="S87" s="167"/>
      <c r="T87" s="168"/>
      <c r="U87" s="168"/>
      <c r="V87" s="168"/>
      <c r="W87" s="171"/>
      <c r="Y87" s="168"/>
      <c r="Z87" s="168"/>
      <c r="AA87" s="171"/>
      <c r="AB87" s="168"/>
      <c r="AC87" s="167"/>
      <c r="AD87" s="168"/>
      <c r="AE87" s="168"/>
      <c r="AF87" s="168"/>
      <c r="AG87" s="171"/>
    </row>
    <row r="88" spans="1:33" x14ac:dyDescent="0.2">
      <c r="A88" s="151">
        <v>36650</v>
      </c>
      <c r="B88" s="176">
        <f>VLOOKUP($A88,'NG Summary by Day'!$A$22:$F$480,4,FALSE)*1000</f>
        <v>-1687479.5182941312</v>
      </c>
      <c r="C88" s="172">
        <f>VLOOKUP(A88,'NG Summary by Day'!$T$21:$W$486,4,FALSE)</f>
        <v>-325635.09299999999</v>
      </c>
      <c r="D88" s="177">
        <f t="shared" si="4"/>
        <v>-1361844.425294131</v>
      </c>
      <c r="E88" s="176">
        <f>VLOOKUP(A88,'NG Summary by Day'!$A$22:$F$480,6,FALSE)*1000</f>
        <v>-1687479.5182941312</v>
      </c>
      <c r="F88" s="177">
        <f t="shared" si="5"/>
        <v>-1361844.425294131</v>
      </c>
      <c r="G88" s="35"/>
      <c r="H88" s="186" t="e">
        <f>VLOOKUP(A88,'Power Summary by Day '!$A$19:$G$249,3,FALSE)</f>
        <v>#N/A</v>
      </c>
      <c r="I88" s="172" t="e">
        <f>VLOOKUP(A88,'Power Summary by Day '!$Y$19:$AB$251,4,FALSE)</f>
        <v>#N/A</v>
      </c>
      <c r="J88" s="177" t="e">
        <f t="shared" si="6"/>
        <v>#N/A</v>
      </c>
      <c r="K88" s="172" t="e">
        <f>VLOOKUP(A88,'Power Summary by Day '!$A$19:$G$249,7,FALSE)</f>
        <v>#N/A</v>
      </c>
      <c r="L88" s="187" t="e">
        <f t="shared" si="7"/>
        <v>#N/A</v>
      </c>
      <c r="M88" s="35"/>
      <c r="N88" s="161"/>
      <c r="O88" s="168"/>
      <c r="P88" s="168"/>
      <c r="Q88" s="168"/>
      <c r="R88" s="168"/>
      <c r="S88" s="167"/>
      <c r="T88" s="168"/>
      <c r="U88" s="168"/>
      <c r="V88" s="168"/>
      <c r="W88" s="171"/>
      <c r="Y88" s="168"/>
      <c r="Z88" s="168"/>
      <c r="AA88" s="171"/>
      <c r="AB88" s="168"/>
      <c r="AC88" s="167"/>
      <c r="AD88" s="168"/>
      <c r="AE88" s="168"/>
      <c r="AF88" s="168"/>
      <c r="AG88" s="171"/>
    </row>
    <row r="89" spans="1:33" x14ac:dyDescent="0.2">
      <c r="A89" s="151">
        <v>36651</v>
      </c>
      <c r="B89" s="176">
        <f>VLOOKUP($A89,'NG Summary by Day'!$A$22:$F$480,4,FALSE)*1000</f>
        <v>-6850381.434717522</v>
      </c>
      <c r="C89" s="172">
        <f>VLOOKUP(A89,'NG Summary by Day'!$T$21:$W$486,4,FALSE)</f>
        <v>-3776151.7751999996</v>
      </c>
      <c r="D89" s="177">
        <f t="shared" si="4"/>
        <v>-3074229.6595175224</v>
      </c>
      <c r="E89" s="176">
        <f>VLOOKUP(A89,'NG Summary by Day'!$A$22:$F$480,6,FALSE)*1000</f>
        <v>-6850381.434717522</v>
      </c>
      <c r="F89" s="177">
        <f t="shared" si="5"/>
        <v>-3074229.6595175224</v>
      </c>
      <c r="G89" s="35"/>
      <c r="H89" s="186" t="e">
        <f>VLOOKUP(A89,'Power Summary by Day '!$A$19:$G$249,3,FALSE)</f>
        <v>#N/A</v>
      </c>
      <c r="I89" s="172" t="e">
        <f>VLOOKUP(A89,'Power Summary by Day '!$Y$19:$AB$251,4,FALSE)</f>
        <v>#N/A</v>
      </c>
      <c r="J89" s="177" t="e">
        <f t="shared" si="6"/>
        <v>#N/A</v>
      </c>
      <c r="K89" s="172" t="e">
        <f>VLOOKUP(A89,'Power Summary by Day '!$A$19:$G$249,7,FALSE)</f>
        <v>#N/A</v>
      </c>
      <c r="L89" s="187" t="e">
        <f t="shared" si="7"/>
        <v>#N/A</v>
      </c>
      <c r="M89" s="35"/>
      <c r="N89" s="161"/>
      <c r="O89" s="168"/>
      <c r="P89" s="168"/>
      <c r="Q89" s="168"/>
      <c r="R89" s="168"/>
      <c r="S89" s="167"/>
      <c r="T89" s="168"/>
      <c r="U89" s="168"/>
      <c r="V89" s="168"/>
      <c r="W89" s="171"/>
      <c r="Y89" s="168"/>
      <c r="Z89" s="168"/>
      <c r="AA89" s="171"/>
      <c r="AB89" s="168"/>
      <c r="AC89" s="167"/>
      <c r="AD89" s="168"/>
      <c r="AE89" s="168"/>
      <c r="AF89" s="168"/>
      <c r="AG89" s="171"/>
    </row>
    <row r="90" spans="1:33" x14ac:dyDescent="0.2">
      <c r="A90" s="151">
        <v>36654</v>
      </c>
      <c r="B90" s="176">
        <f>VLOOKUP($A90,'NG Summary by Day'!$A$22:$F$480,4,FALSE)*1000</f>
        <v>12889931.33023092</v>
      </c>
      <c r="C90" s="172" t="e">
        <f>VLOOKUP(A90,'NG Summary by Day'!$T$21:$W$486,4,FALSE)</f>
        <v>#N/A</v>
      </c>
      <c r="D90" s="177" t="e">
        <f t="shared" si="4"/>
        <v>#N/A</v>
      </c>
      <c r="E90" s="176">
        <f>VLOOKUP(A90,'NG Summary by Day'!$A$22:$F$480,6,FALSE)*1000</f>
        <v>12889931.33023092</v>
      </c>
      <c r="F90" s="177" t="e">
        <f t="shared" si="5"/>
        <v>#N/A</v>
      </c>
      <c r="G90" s="35"/>
      <c r="H90" s="186" t="e">
        <f>VLOOKUP(A90,'Power Summary by Day '!$A$19:$G$249,3,FALSE)</f>
        <v>#N/A</v>
      </c>
      <c r="I90" s="172" t="e">
        <f>VLOOKUP(A90,'Power Summary by Day '!$Y$19:$AB$251,4,FALSE)</f>
        <v>#N/A</v>
      </c>
      <c r="J90" s="177" t="e">
        <f t="shared" si="6"/>
        <v>#N/A</v>
      </c>
      <c r="K90" s="172" t="e">
        <f>VLOOKUP(A90,'Power Summary by Day '!$A$19:$G$249,7,FALSE)</f>
        <v>#N/A</v>
      </c>
      <c r="L90" s="187" t="e">
        <f t="shared" si="7"/>
        <v>#N/A</v>
      </c>
      <c r="M90" s="35"/>
      <c r="N90" s="161"/>
      <c r="O90" s="168"/>
      <c r="P90" s="168"/>
      <c r="Q90" s="168"/>
      <c r="R90" s="168"/>
      <c r="S90" s="167"/>
      <c r="T90" s="168"/>
      <c r="U90" s="168"/>
      <c r="V90" s="168"/>
      <c r="W90" s="171"/>
      <c r="Y90" s="168"/>
      <c r="Z90" s="168"/>
      <c r="AA90" s="171"/>
      <c r="AB90" s="168"/>
      <c r="AC90" s="167"/>
      <c r="AD90" s="168"/>
      <c r="AE90" s="168"/>
      <c r="AF90" s="168"/>
      <c r="AG90" s="171"/>
    </row>
    <row r="91" spans="1:33" x14ac:dyDescent="0.2">
      <c r="A91" s="151">
        <v>36655</v>
      </c>
      <c r="B91" s="176">
        <f>VLOOKUP($A91,'NG Summary by Day'!$A$22:$F$480,4,FALSE)*1000</f>
        <v>961252.10124581505</v>
      </c>
      <c r="C91" s="172" t="e">
        <f>VLOOKUP(A91,'NG Summary by Day'!$T$21:$W$486,4,FALSE)</f>
        <v>#N/A</v>
      </c>
      <c r="D91" s="177" t="e">
        <f t="shared" si="4"/>
        <v>#N/A</v>
      </c>
      <c r="E91" s="176">
        <f>VLOOKUP(A91,'NG Summary by Day'!$A$22:$F$480,6,FALSE)*1000</f>
        <v>961252.10124581505</v>
      </c>
      <c r="F91" s="177" t="e">
        <f t="shared" si="5"/>
        <v>#N/A</v>
      </c>
      <c r="G91" s="35"/>
      <c r="H91" s="186" t="e">
        <f>VLOOKUP(A91,'Power Summary by Day '!$A$19:$G$249,3,FALSE)</f>
        <v>#N/A</v>
      </c>
      <c r="I91" s="172" t="e">
        <f>VLOOKUP(A91,'Power Summary by Day '!$Y$19:$AB$251,4,FALSE)</f>
        <v>#N/A</v>
      </c>
      <c r="J91" s="177" t="e">
        <f t="shared" si="6"/>
        <v>#N/A</v>
      </c>
      <c r="K91" s="172" t="e">
        <f>VLOOKUP(A91,'Power Summary by Day '!$A$19:$G$249,7,FALSE)</f>
        <v>#N/A</v>
      </c>
      <c r="L91" s="187" t="e">
        <f t="shared" si="7"/>
        <v>#N/A</v>
      </c>
      <c r="M91" s="35"/>
      <c r="N91" s="161"/>
      <c r="O91" s="168"/>
      <c r="P91" s="168"/>
      <c r="Q91" s="168"/>
      <c r="R91" s="168"/>
      <c r="S91" s="167"/>
      <c r="T91" s="168"/>
      <c r="U91" s="168"/>
      <c r="V91" s="168"/>
      <c r="W91" s="171"/>
      <c r="Y91" s="168"/>
      <c r="Z91" s="168"/>
      <c r="AA91" s="171"/>
      <c r="AB91" s="168"/>
      <c r="AC91" s="167"/>
      <c r="AD91" s="168"/>
      <c r="AE91" s="168"/>
      <c r="AF91" s="168"/>
      <c r="AG91" s="171"/>
    </row>
    <row r="92" spans="1:33" x14ac:dyDescent="0.2">
      <c r="A92" s="151">
        <v>36656</v>
      </c>
      <c r="B92" s="176">
        <f>VLOOKUP($A92,'NG Summary by Day'!$A$22:$F$480,4,FALSE)*1000</f>
        <v>20287797.323756926</v>
      </c>
      <c r="C92" s="172" t="e">
        <f>VLOOKUP(A92,'NG Summary by Day'!$T$21:$W$486,4,FALSE)</f>
        <v>#N/A</v>
      </c>
      <c r="D92" s="177" t="e">
        <f t="shared" si="4"/>
        <v>#N/A</v>
      </c>
      <c r="E92" s="176">
        <f>VLOOKUP(A92,'NG Summary by Day'!$A$22:$F$480,6,FALSE)*1000</f>
        <v>20287797.323756926</v>
      </c>
      <c r="F92" s="177" t="e">
        <f t="shared" si="5"/>
        <v>#N/A</v>
      </c>
      <c r="G92" s="35"/>
      <c r="H92" s="186" t="e">
        <f>VLOOKUP(A92,'Power Summary by Day '!$A$19:$G$249,3,FALSE)</f>
        <v>#N/A</v>
      </c>
      <c r="I92" s="172" t="e">
        <f>VLOOKUP(A92,'Power Summary by Day '!$Y$19:$AB$251,4,FALSE)</f>
        <v>#N/A</v>
      </c>
      <c r="J92" s="177" t="e">
        <f t="shared" si="6"/>
        <v>#N/A</v>
      </c>
      <c r="K92" s="172" t="e">
        <f>VLOOKUP(A92,'Power Summary by Day '!$A$19:$G$249,7,FALSE)</f>
        <v>#N/A</v>
      </c>
      <c r="L92" s="187" t="e">
        <f t="shared" si="7"/>
        <v>#N/A</v>
      </c>
      <c r="M92" s="35"/>
      <c r="N92" s="161"/>
      <c r="O92" s="168"/>
      <c r="P92" s="168"/>
      <c r="Q92" s="168"/>
      <c r="R92" s="168"/>
      <c r="S92" s="167"/>
      <c r="T92" s="168"/>
      <c r="U92" s="168"/>
      <c r="V92" s="168"/>
      <c r="W92" s="171"/>
      <c r="Y92" s="168"/>
      <c r="Z92" s="168"/>
      <c r="AA92" s="171"/>
      <c r="AB92" s="168"/>
      <c r="AC92" s="167"/>
      <c r="AD92" s="168"/>
      <c r="AE92" s="168"/>
      <c r="AF92" s="168"/>
      <c r="AG92" s="171"/>
    </row>
    <row r="93" spans="1:33" x14ac:dyDescent="0.2">
      <c r="A93" s="151">
        <v>36657</v>
      </c>
      <c r="B93" s="176">
        <f>VLOOKUP($A93,'NG Summary by Day'!$A$22:$F$480,4,FALSE)*1000</f>
        <v>14526563.253457582</v>
      </c>
      <c r="C93" s="172" t="e">
        <f>VLOOKUP(A93,'NG Summary by Day'!$T$21:$W$486,4,FALSE)</f>
        <v>#N/A</v>
      </c>
      <c r="D93" s="177" t="e">
        <f t="shared" si="4"/>
        <v>#N/A</v>
      </c>
      <c r="E93" s="176">
        <f>VLOOKUP(A93,'NG Summary by Day'!$A$22:$F$480,6,FALSE)*1000</f>
        <v>14526563.253457582</v>
      </c>
      <c r="F93" s="177" t="e">
        <f t="shared" si="5"/>
        <v>#N/A</v>
      </c>
      <c r="G93" s="35"/>
      <c r="H93" s="186" t="e">
        <f>VLOOKUP(A93,'Power Summary by Day '!$A$19:$G$249,3,FALSE)</f>
        <v>#N/A</v>
      </c>
      <c r="I93" s="172" t="e">
        <f>VLOOKUP(A93,'Power Summary by Day '!$Y$19:$AB$251,4,FALSE)</f>
        <v>#N/A</v>
      </c>
      <c r="J93" s="177" t="e">
        <f t="shared" si="6"/>
        <v>#N/A</v>
      </c>
      <c r="K93" s="172" t="e">
        <f>VLOOKUP(A93,'Power Summary by Day '!$A$19:$G$249,7,FALSE)</f>
        <v>#N/A</v>
      </c>
      <c r="L93" s="187" t="e">
        <f t="shared" si="7"/>
        <v>#N/A</v>
      </c>
      <c r="M93" s="35"/>
      <c r="N93" s="161"/>
      <c r="O93" s="168"/>
      <c r="P93" s="168"/>
      <c r="Q93" s="168"/>
      <c r="R93" s="168"/>
      <c r="S93" s="167"/>
      <c r="T93" s="168"/>
      <c r="U93" s="168"/>
      <c r="V93" s="168"/>
      <c r="W93" s="171"/>
      <c r="Y93" s="168"/>
      <c r="Z93" s="168"/>
      <c r="AA93" s="171"/>
      <c r="AB93" s="168"/>
      <c r="AC93" s="167"/>
      <c r="AD93" s="168"/>
      <c r="AE93" s="168"/>
      <c r="AF93" s="168"/>
      <c r="AG93" s="171"/>
    </row>
    <row r="94" spans="1:33" x14ac:dyDescent="0.2">
      <c r="A94" s="151">
        <v>36658</v>
      </c>
      <c r="B94" s="176">
        <f>VLOOKUP($A94,'NG Summary by Day'!$A$22:$F$480,4,FALSE)*1000</f>
        <v>1524488.1098580591</v>
      </c>
      <c r="C94" s="172">
        <f>VLOOKUP(A94,'NG Summary by Day'!$T$21:$W$486,4,FALSE)</f>
        <v>1266088.3074</v>
      </c>
      <c r="D94" s="177">
        <f t="shared" si="4"/>
        <v>258399.80245805904</v>
      </c>
      <c r="E94" s="176">
        <f>VLOOKUP(A94,'NG Summary by Day'!$A$22:$F$480,6,FALSE)*1000</f>
        <v>1524488.1098580591</v>
      </c>
      <c r="F94" s="177">
        <f t="shared" si="5"/>
        <v>258399.80245805904</v>
      </c>
      <c r="G94" s="35"/>
      <c r="H94" s="186" t="e">
        <f>VLOOKUP(A94,'Power Summary by Day '!$A$19:$G$249,3,FALSE)</f>
        <v>#N/A</v>
      </c>
      <c r="I94" s="172" t="e">
        <f>VLOOKUP(A94,'Power Summary by Day '!$Y$19:$AB$251,4,FALSE)</f>
        <v>#N/A</v>
      </c>
      <c r="J94" s="177" t="e">
        <f t="shared" si="6"/>
        <v>#N/A</v>
      </c>
      <c r="K94" s="172" t="e">
        <f>VLOOKUP(A94,'Power Summary by Day '!$A$19:$G$249,7,FALSE)</f>
        <v>#N/A</v>
      </c>
      <c r="L94" s="187" t="e">
        <f t="shared" si="7"/>
        <v>#N/A</v>
      </c>
      <c r="M94" s="35"/>
      <c r="N94" s="161"/>
      <c r="O94" s="168"/>
      <c r="P94" s="168"/>
      <c r="Q94" s="168"/>
      <c r="R94" s="168"/>
      <c r="S94" s="167"/>
      <c r="T94" s="168"/>
      <c r="U94" s="168"/>
      <c r="V94" s="168"/>
      <c r="W94" s="171"/>
      <c r="Y94" s="168"/>
      <c r="Z94" s="168"/>
      <c r="AA94" s="171"/>
      <c r="AB94" s="168"/>
      <c r="AC94" s="167"/>
      <c r="AD94" s="168"/>
      <c r="AE94" s="168"/>
      <c r="AF94" s="168"/>
      <c r="AG94" s="171"/>
    </row>
    <row r="95" spans="1:33" x14ac:dyDescent="0.2">
      <c r="A95" s="151">
        <v>36661</v>
      </c>
      <c r="B95" s="176">
        <f>VLOOKUP($A95,'NG Summary by Day'!$A$22:$F$480,4,FALSE)*1000</f>
        <v>1508556.8996168291</v>
      </c>
      <c r="C95" s="172">
        <f>VLOOKUP(A95,'NG Summary by Day'!$T$21:$W$486,4,FALSE)</f>
        <v>154160.10810000001</v>
      </c>
      <c r="D95" s="177">
        <f t="shared" si="4"/>
        <v>1354396.791516829</v>
      </c>
      <c r="E95" s="176">
        <f>VLOOKUP(A95,'NG Summary by Day'!$A$22:$F$480,6,FALSE)*1000</f>
        <v>1508556.8996168291</v>
      </c>
      <c r="F95" s="177">
        <f t="shared" si="5"/>
        <v>1354396.791516829</v>
      </c>
      <c r="G95" s="35"/>
      <c r="H95" s="186" t="e">
        <f>VLOOKUP(A95,'Power Summary by Day '!$A$19:$G$249,3,FALSE)</f>
        <v>#N/A</v>
      </c>
      <c r="I95" s="172" t="e">
        <f>VLOOKUP(A95,'Power Summary by Day '!$Y$19:$AB$251,4,FALSE)</f>
        <v>#N/A</v>
      </c>
      <c r="J95" s="177" t="e">
        <f t="shared" si="6"/>
        <v>#N/A</v>
      </c>
      <c r="K95" s="172" t="e">
        <f>VLOOKUP(A95,'Power Summary by Day '!$A$19:$G$249,7,FALSE)</f>
        <v>#N/A</v>
      </c>
      <c r="L95" s="187" t="e">
        <f t="shared" si="7"/>
        <v>#N/A</v>
      </c>
      <c r="M95" s="35"/>
      <c r="N95" s="161"/>
      <c r="O95" s="168"/>
      <c r="P95" s="168"/>
      <c r="Q95" s="168"/>
      <c r="R95" s="168"/>
      <c r="S95" s="167"/>
      <c r="T95" s="168"/>
      <c r="U95" s="168"/>
      <c r="V95" s="168"/>
      <c r="W95" s="171"/>
      <c r="Y95" s="168"/>
      <c r="Z95" s="168"/>
      <c r="AA95" s="171"/>
      <c r="AB95" s="168"/>
      <c r="AC95" s="167"/>
      <c r="AD95" s="168"/>
      <c r="AE95" s="168"/>
      <c r="AF95" s="168"/>
      <c r="AG95" s="171"/>
    </row>
    <row r="96" spans="1:33" x14ac:dyDescent="0.2">
      <c r="A96" s="151">
        <v>36662</v>
      </c>
      <c r="B96" s="176">
        <f>VLOOKUP($A96,'NG Summary by Day'!$A$22:$F$480,4,FALSE)*1000</f>
        <v>4806237.5971909221</v>
      </c>
      <c r="C96" s="172">
        <f>VLOOKUP(A96,'NG Summary by Day'!$T$21:$W$486,4,FALSE)</f>
        <v>3962588.6404000097</v>
      </c>
      <c r="D96" s="177">
        <f t="shared" si="4"/>
        <v>843648.95679091243</v>
      </c>
      <c r="E96" s="176">
        <f>VLOOKUP(A96,'NG Summary by Day'!$A$22:$F$480,6,FALSE)*1000</f>
        <v>4806237.5971909221</v>
      </c>
      <c r="F96" s="177">
        <f t="shared" si="5"/>
        <v>843648.95679091243</v>
      </c>
      <c r="G96" s="35"/>
      <c r="H96" s="186" t="e">
        <f>VLOOKUP(A96,'Power Summary by Day '!$A$19:$G$249,3,FALSE)</f>
        <v>#N/A</v>
      </c>
      <c r="I96" s="172" t="e">
        <f>VLOOKUP(A96,'Power Summary by Day '!$Y$19:$AB$251,4,FALSE)</f>
        <v>#N/A</v>
      </c>
      <c r="J96" s="177" t="e">
        <f t="shared" si="6"/>
        <v>#N/A</v>
      </c>
      <c r="K96" s="172" t="e">
        <f>VLOOKUP(A96,'Power Summary by Day '!$A$19:$G$249,7,FALSE)</f>
        <v>#N/A</v>
      </c>
      <c r="L96" s="187" t="e">
        <f t="shared" si="7"/>
        <v>#N/A</v>
      </c>
      <c r="M96" s="35"/>
      <c r="N96" s="161"/>
      <c r="O96" s="168"/>
      <c r="P96" s="168"/>
      <c r="Q96" s="168"/>
      <c r="R96" s="168"/>
      <c r="S96" s="167"/>
      <c r="T96" s="168"/>
      <c r="U96" s="168"/>
      <c r="V96" s="168"/>
      <c r="W96" s="171"/>
      <c r="Y96" s="168"/>
      <c r="Z96" s="168"/>
      <c r="AA96" s="171"/>
      <c r="AB96" s="168"/>
      <c r="AC96" s="167"/>
      <c r="AD96" s="168"/>
      <c r="AE96" s="168"/>
      <c r="AF96" s="168"/>
      <c r="AG96" s="171"/>
    </row>
    <row r="97" spans="1:33" x14ac:dyDescent="0.2">
      <c r="A97" s="151">
        <v>36663</v>
      </c>
      <c r="B97" s="176">
        <f>VLOOKUP($A97,'NG Summary by Day'!$A$22:$F$480,4,FALSE)*1000</f>
        <v>33624135.259470701</v>
      </c>
      <c r="C97" s="172">
        <f>VLOOKUP(A97,'NG Summary by Day'!$T$21:$W$486,4,FALSE)</f>
        <v>26622843.248</v>
      </c>
      <c r="D97" s="177">
        <f t="shared" si="4"/>
        <v>7001292.0114707015</v>
      </c>
      <c r="E97" s="176">
        <f>VLOOKUP(A97,'NG Summary by Day'!$A$22:$F$480,6,FALSE)*1000</f>
        <v>33624135.259470701</v>
      </c>
      <c r="F97" s="177">
        <f t="shared" si="5"/>
        <v>7001292.0114707015</v>
      </c>
      <c r="G97" s="35"/>
      <c r="H97" s="186" t="e">
        <f>VLOOKUP(A97,'Power Summary by Day '!$A$19:$G$249,3,FALSE)</f>
        <v>#N/A</v>
      </c>
      <c r="I97" s="172" t="e">
        <f>VLOOKUP(A97,'Power Summary by Day '!$Y$19:$AB$251,4,FALSE)</f>
        <v>#N/A</v>
      </c>
      <c r="J97" s="177" t="e">
        <f t="shared" si="6"/>
        <v>#N/A</v>
      </c>
      <c r="K97" s="172" t="e">
        <f>VLOOKUP(A97,'Power Summary by Day '!$A$19:$G$249,7,FALSE)</f>
        <v>#N/A</v>
      </c>
      <c r="L97" s="187" t="e">
        <f t="shared" si="7"/>
        <v>#N/A</v>
      </c>
      <c r="M97" s="35"/>
      <c r="N97" s="161"/>
      <c r="O97" s="168"/>
      <c r="P97" s="168"/>
      <c r="Q97" s="168"/>
      <c r="R97" s="168"/>
      <c r="S97" s="167"/>
      <c r="T97" s="168"/>
      <c r="U97" s="168"/>
      <c r="V97" s="168"/>
      <c r="W97" s="171"/>
      <c r="Y97" s="168"/>
      <c r="Z97" s="168"/>
      <c r="AA97" s="171"/>
      <c r="AB97" s="168"/>
      <c r="AC97" s="167"/>
      <c r="AD97" s="168"/>
      <c r="AE97" s="168"/>
      <c r="AF97" s="168"/>
      <c r="AG97" s="171"/>
    </row>
    <row r="98" spans="1:33" x14ac:dyDescent="0.2">
      <c r="A98" s="151">
        <v>36664</v>
      </c>
      <c r="B98" s="176">
        <f>VLOOKUP($A98,'NG Summary by Day'!$A$22:$F$480,4,FALSE)*1000</f>
        <v>-9298255.5649530552</v>
      </c>
      <c r="C98" s="172">
        <f>VLOOKUP(A98,'NG Summary by Day'!$T$21:$W$486,4,FALSE)</f>
        <v>-10397344.955</v>
      </c>
      <c r="D98" s="177">
        <f t="shared" si="4"/>
        <v>1099089.3900469448</v>
      </c>
      <c r="E98" s="176">
        <f>VLOOKUP(A98,'NG Summary by Day'!$A$22:$F$480,6,FALSE)*1000</f>
        <v>-9298255.5649530552</v>
      </c>
      <c r="F98" s="177">
        <f t="shared" si="5"/>
        <v>1099089.3900469448</v>
      </c>
      <c r="G98" s="35"/>
      <c r="H98" s="186" t="e">
        <f>VLOOKUP(A98,'Power Summary by Day '!$A$19:$G$249,3,FALSE)</f>
        <v>#N/A</v>
      </c>
      <c r="I98" s="172" t="e">
        <f>VLOOKUP(A98,'Power Summary by Day '!$Y$19:$AB$251,4,FALSE)</f>
        <v>#N/A</v>
      </c>
      <c r="J98" s="177" t="e">
        <f t="shared" si="6"/>
        <v>#N/A</v>
      </c>
      <c r="K98" s="172" t="e">
        <f>VLOOKUP(A98,'Power Summary by Day '!$A$19:$G$249,7,FALSE)</f>
        <v>#N/A</v>
      </c>
      <c r="L98" s="187" t="e">
        <f t="shared" si="7"/>
        <v>#N/A</v>
      </c>
      <c r="M98" s="35"/>
      <c r="N98" s="161"/>
      <c r="O98" s="168"/>
      <c r="P98" s="168"/>
      <c r="Q98" s="168"/>
      <c r="R98" s="168"/>
      <c r="S98" s="167"/>
      <c r="T98" s="168"/>
      <c r="U98" s="168"/>
      <c r="V98" s="168"/>
      <c r="W98" s="171"/>
      <c r="Y98" s="168"/>
      <c r="Z98" s="168"/>
      <c r="AA98" s="171"/>
      <c r="AB98" s="168"/>
      <c r="AC98" s="167"/>
      <c r="AD98" s="168"/>
      <c r="AE98" s="168"/>
      <c r="AF98" s="168"/>
      <c r="AG98" s="171"/>
    </row>
    <row r="99" spans="1:33" x14ac:dyDescent="0.2">
      <c r="A99" s="151">
        <v>36665</v>
      </c>
      <c r="B99" s="176">
        <f>VLOOKUP($A99,'NG Summary by Day'!$A$22:$F$480,4,FALSE)*1000</f>
        <v>14572435.87250812</v>
      </c>
      <c r="C99" s="172" t="e">
        <f>VLOOKUP(A99,'NG Summary by Day'!$T$21:$W$486,4,FALSE)</f>
        <v>#N/A</v>
      </c>
      <c r="D99" s="177" t="e">
        <f t="shared" si="4"/>
        <v>#N/A</v>
      </c>
      <c r="E99" s="176">
        <f>VLOOKUP(A99,'NG Summary by Day'!$A$22:$F$480,6,FALSE)*1000</f>
        <v>14572435.87250812</v>
      </c>
      <c r="F99" s="177" t="e">
        <f t="shared" si="5"/>
        <v>#N/A</v>
      </c>
      <c r="G99" s="35"/>
      <c r="H99" s="186" t="e">
        <f>VLOOKUP(A99,'Power Summary by Day '!$A$19:$G$249,3,FALSE)</f>
        <v>#N/A</v>
      </c>
      <c r="I99" s="172" t="e">
        <f>VLOOKUP(A99,'Power Summary by Day '!$Y$19:$AB$251,4,FALSE)</f>
        <v>#N/A</v>
      </c>
      <c r="J99" s="177" t="e">
        <f t="shared" si="6"/>
        <v>#N/A</v>
      </c>
      <c r="K99" s="172" t="e">
        <f>VLOOKUP(A99,'Power Summary by Day '!$A$19:$G$249,7,FALSE)</f>
        <v>#N/A</v>
      </c>
      <c r="L99" s="187" t="e">
        <f t="shared" si="7"/>
        <v>#N/A</v>
      </c>
      <c r="M99" s="35"/>
      <c r="N99" s="161"/>
      <c r="O99" s="168"/>
      <c r="P99" s="168"/>
      <c r="Q99" s="168"/>
      <c r="R99" s="168"/>
      <c r="S99" s="167"/>
      <c r="T99" s="168"/>
      <c r="U99" s="168"/>
      <c r="V99" s="168"/>
      <c r="W99" s="171"/>
      <c r="Y99" s="168"/>
      <c r="Z99" s="168"/>
      <c r="AA99" s="171"/>
      <c r="AB99" s="168"/>
      <c r="AC99" s="167"/>
      <c r="AD99" s="168"/>
      <c r="AE99" s="168"/>
      <c r="AF99" s="168"/>
      <c r="AG99" s="171"/>
    </row>
    <row r="100" spans="1:33" x14ac:dyDescent="0.2">
      <c r="A100" s="151">
        <v>36668</v>
      </c>
      <c r="B100" s="176">
        <f>VLOOKUP($A100,'NG Summary by Day'!$A$22:$F$480,4,FALSE)*1000</f>
        <v>-8783911.46913472</v>
      </c>
      <c r="C100" s="172">
        <f>VLOOKUP(A100,'NG Summary by Day'!$T$21:$W$486,4,FALSE)</f>
        <v>-6594136.3538000006</v>
      </c>
      <c r="D100" s="177">
        <f t="shared" si="4"/>
        <v>-2189775.1153347194</v>
      </c>
      <c r="E100" s="176">
        <f>VLOOKUP(A100,'NG Summary by Day'!$A$22:$F$480,6,FALSE)*1000</f>
        <v>-8783911.46913472</v>
      </c>
      <c r="F100" s="177">
        <f t="shared" si="5"/>
        <v>-2189775.1153347194</v>
      </c>
      <c r="G100" s="35"/>
      <c r="H100" s="186" t="e">
        <f>VLOOKUP(A100,'Power Summary by Day '!$A$19:$G$249,3,FALSE)</f>
        <v>#N/A</v>
      </c>
      <c r="I100" s="172" t="e">
        <f>VLOOKUP(A100,'Power Summary by Day '!$Y$19:$AB$251,4,FALSE)</f>
        <v>#N/A</v>
      </c>
      <c r="J100" s="177" t="e">
        <f t="shared" si="6"/>
        <v>#N/A</v>
      </c>
      <c r="K100" s="172" t="e">
        <f>VLOOKUP(A100,'Power Summary by Day '!$A$19:$G$249,7,FALSE)</f>
        <v>#N/A</v>
      </c>
      <c r="L100" s="187" t="e">
        <f t="shared" si="7"/>
        <v>#N/A</v>
      </c>
      <c r="M100" s="35"/>
      <c r="N100" s="161"/>
      <c r="O100" s="168"/>
      <c r="P100" s="168"/>
      <c r="Q100" s="168"/>
      <c r="R100" s="168"/>
      <c r="S100" s="167"/>
      <c r="T100" s="168"/>
      <c r="U100" s="168"/>
      <c r="V100" s="168"/>
      <c r="W100" s="171"/>
      <c r="Y100" s="168"/>
      <c r="Z100" s="168"/>
      <c r="AA100" s="171"/>
      <c r="AB100" s="168"/>
      <c r="AC100" s="167"/>
      <c r="AD100" s="168"/>
      <c r="AE100" s="168"/>
      <c r="AF100" s="168"/>
      <c r="AG100" s="171"/>
    </row>
    <row r="101" spans="1:33" x14ac:dyDescent="0.2">
      <c r="A101" s="151">
        <v>36669</v>
      </c>
      <c r="B101" s="176">
        <f>VLOOKUP($A101,'NG Summary by Day'!$A$22:$F$480,4,FALSE)*1000</f>
        <v>8395111.4298510849</v>
      </c>
      <c r="C101" s="172">
        <f>VLOOKUP(A101,'NG Summary by Day'!$T$21:$W$486,4,FALSE)</f>
        <v>8349817.8541000001</v>
      </c>
      <c r="D101" s="177">
        <f t="shared" si="4"/>
        <v>45293.575751084834</v>
      </c>
      <c r="E101" s="176">
        <f>VLOOKUP(A101,'NG Summary by Day'!$A$22:$F$480,6,FALSE)*1000</f>
        <v>8395111.4298510849</v>
      </c>
      <c r="F101" s="177">
        <f t="shared" si="5"/>
        <v>45293.575751084834</v>
      </c>
      <c r="G101" s="35"/>
      <c r="H101" s="186" t="e">
        <f>VLOOKUP(A101,'Power Summary by Day '!$A$19:$G$249,3,FALSE)</f>
        <v>#N/A</v>
      </c>
      <c r="I101" s="172" t="e">
        <f>VLOOKUP(A101,'Power Summary by Day '!$Y$19:$AB$251,4,FALSE)</f>
        <v>#N/A</v>
      </c>
      <c r="J101" s="177" t="e">
        <f t="shared" si="6"/>
        <v>#N/A</v>
      </c>
      <c r="K101" s="172" t="e">
        <f>VLOOKUP(A101,'Power Summary by Day '!$A$19:$G$249,7,FALSE)</f>
        <v>#N/A</v>
      </c>
      <c r="L101" s="187" t="e">
        <f t="shared" si="7"/>
        <v>#N/A</v>
      </c>
      <c r="M101" s="35"/>
      <c r="N101" s="161"/>
      <c r="O101" s="168"/>
      <c r="P101" s="168"/>
      <c r="Q101" s="168"/>
      <c r="R101" s="168"/>
      <c r="S101" s="167"/>
      <c r="T101" s="168"/>
      <c r="U101" s="168"/>
      <c r="V101" s="168"/>
      <c r="W101" s="171"/>
      <c r="Y101" s="168"/>
      <c r="Z101" s="168"/>
      <c r="AA101" s="171"/>
      <c r="AB101" s="168"/>
      <c r="AC101" s="167"/>
      <c r="AD101" s="168"/>
      <c r="AE101" s="168"/>
      <c r="AF101" s="168"/>
      <c r="AG101" s="171"/>
    </row>
    <row r="102" spans="1:33" x14ac:dyDescent="0.2">
      <c r="A102" s="151">
        <v>36670</v>
      </c>
      <c r="B102" s="176">
        <f>VLOOKUP($A102,'NG Summary by Day'!$A$22:$F$480,4,FALSE)*1000</f>
        <v>58807401.157270916</v>
      </c>
      <c r="C102" s="172">
        <f>VLOOKUP(A102,'NG Summary by Day'!$T$21:$W$486,4,FALSE)</f>
        <v>58492368.667099997</v>
      </c>
      <c r="D102" s="177">
        <f t="shared" si="4"/>
        <v>315032.49017091841</v>
      </c>
      <c r="E102" s="176">
        <f>VLOOKUP(A102,'NG Summary by Day'!$A$22:$F$480,6,FALSE)*1000</f>
        <v>58807401.157270916</v>
      </c>
      <c r="F102" s="177">
        <f t="shared" si="5"/>
        <v>315032.49017091841</v>
      </c>
      <c r="G102" s="35"/>
      <c r="H102" s="186" t="e">
        <f>VLOOKUP(A102,'Power Summary by Day '!$A$19:$G$249,3,FALSE)</f>
        <v>#N/A</v>
      </c>
      <c r="I102" s="172" t="e">
        <f>VLOOKUP(A102,'Power Summary by Day '!$Y$19:$AB$251,4,FALSE)</f>
        <v>#N/A</v>
      </c>
      <c r="J102" s="177" t="e">
        <f t="shared" si="6"/>
        <v>#N/A</v>
      </c>
      <c r="K102" s="172" t="e">
        <f>VLOOKUP(A102,'Power Summary by Day '!$A$19:$G$249,7,FALSE)</f>
        <v>#N/A</v>
      </c>
      <c r="L102" s="187" t="e">
        <f t="shared" si="7"/>
        <v>#N/A</v>
      </c>
      <c r="M102" s="35"/>
      <c r="N102" s="161"/>
      <c r="O102" s="168"/>
      <c r="P102" s="168"/>
      <c r="Q102" s="168"/>
      <c r="R102" s="168"/>
      <c r="S102" s="167"/>
      <c r="T102" s="168"/>
      <c r="U102" s="168"/>
      <c r="V102" s="168"/>
      <c r="W102" s="171"/>
      <c r="Y102" s="168"/>
      <c r="Z102" s="168"/>
      <c r="AA102" s="171"/>
      <c r="AB102" s="168"/>
      <c r="AC102" s="167"/>
      <c r="AD102" s="168"/>
      <c r="AE102" s="168"/>
      <c r="AF102" s="168"/>
      <c r="AG102" s="171"/>
    </row>
    <row r="103" spans="1:33" x14ac:dyDescent="0.2">
      <c r="A103" s="151">
        <v>36671</v>
      </c>
      <c r="B103" s="176">
        <f>VLOOKUP($A103,'NG Summary by Day'!$A$22:$F$480,4,FALSE)*1000</f>
        <v>23134000</v>
      </c>
      <c r="C103" s="172">
        <f>VLOOKUP(A103,'NG Summary by Day'!$T$21:$W$486,4,FALSE)</f>
        <v>23204375.229200002</v>
      </c>
      <c r="D103" s="177">
        <f t="shared" si="4"/>
        <v>-70375.229200001806</v>
      </c>
      <c r="E103" s="176">
        <f>VLOOKUP(A103,'NG Summary by Day'!$A$22:$F$480,6,FALSE)*1000</f>
        <v>23134000</v>
      </c>
      <c r="F103" s="177">
        <f t="shared" si="5"/>
        <v>-70375.229200001806</v>
      </c>
      <c r="G103" s="35"/>
      <c r="H103" s="186" t="e">
        <f>VLOOKUP(A103,'Power Summary by Day '!$A$19:$G$249,3,FALSE)</f>
        <v>#N/A</v>
      </c>
      <c r="I103" s="172" t="e">
        <f>VLOOKUP(A103,'Power Summary by Day '!$Y$19:$AB$251,4,FALSE)</f>
        <v>#N/A</v>
      </c>
      <c r="J103" s="177" t="e">
        <f t="shared" si="6"/>
        <v>#N/A</v>
      </c>
      <c r="K103" s="172" t="e">
        <f>VLOOKUP(A103,'Power Summary by Day '!$A$19:$G$249,7,FALSE)</f>
        <v>#N/A</v>
      </c>
      <c r="L103" s="187" t="e">
        <f t="shared" si="7"/>
        <v>#N/A</v>
      </c>
      <c r="M103" s="35"/>
      <c r="N103" s="161"/>
      <c r="O103" s="168"/>
      <c r="P103" s="168"/>
      <c r="Q103" s="168"/>
      <c r="R103" s="168"/>
      <c r="S103" s="167"/>
      <c r="T103" s="168"/>
      <c r="U103" s="168"/>
      <c r="V103" s="168"/>
      <c r="W103" s="171"/>
      <c r="Y103" s="168"/>
      <c r="Z103" s="168"/>
      <c r="AA103" s="171"/>
      <c r="AB103" s="168"/>
      <c r="AC103" s="167"/>
      <c r="AD103" s="168"/>
      <c r="AE103" s="168"/>
      <c r="AF103" s="168"/>
      <c r="AG103" s="171"/>
    </row>
    <row r="104" spans="1:33" x14ac:dyDescent="0.2">
      <c r="A104" s="151">
        <v>36672</v>
      </c>
      <c r="B104" s="176">
        <f>VLOOKUP($A104,'NG Summary by Day'!$A$22:$F$480,4,FALSE)*1000</f>
        <v>10725796.063399214</v>
      </c>
      <c r="C104" s="172">
        <f>VLOOKUP(A104,'NG Summary by Day'!$T$21:$W$486,4,FALSE)</f>
        <v>6485843.0783000002</v>
      </c>
      <c r="D104" s="177">
        <f t="shared" si="4"/>
        <v>4239952.9850992141</v>
      </c>
      <c r="E104" s="176">
        <f>VLOOKUP(A104,'NG Summary by Day'!$A$22:$F$480,6,FALSE)*1000</f>
        <v>10725796.063399214</v>
      </c>
      <c r="F104" s="177">
        <f t="shared" si="5"/>
        <v>4239952.9850992141</v>
      </c>
      <c r="G104" s="35"/>
      <c r="H104" s="186" t="e">
        <f>VLOOKUP(A104,'Power Summary by Day '!$A$19:$G$249,3,FALSE)</f>
        <v>#N/A</v>
      </c>
      <c r="I104" s="172" t="e">
        <f>VLOOKUP(A104,'Power Summary by Day '!$Y$19:$AB$251,4,FALSE)</f>
        <v>#N/A</v>
      </c>
      <c r="J104" s="177" t="e">
        <f t="shared" si="6"/>
        <v>#N/A</v>
      </c>
      <c r="K104" s="172" t="e">
        <f>VLOOKUP(A104,'Power Summary by Day '!$A$19:$G$249,7,FALSE)</f>
        <v>#N/A</v>
      </c>
      <c r="L104" s="187" t="e">
        <f t="shared" si="7"/>
        <v>#N/A</v>
      </c>
      <c r="M104" s="35"/>
      <c r="N104" s="161"/>
      <c r="O104" s="168"/>
      <c r="P104" s="168"/>
      <c r="Q104" s="168"/>
      <c r="R104" s="168"/>
      <c r="S104" s="167"/>
      <c r="T104" s="168"/>
      <c r="U104" s="168"/>
      <c r="V104" s="168"/>
      <c r="W104" s="171"/>
      <c r="Y104" s="168"/>
      <c r="Z104" s="168"/>
      <c r="AA104" s="171"/>
      <c r="AB104" s="168"/>
      <c r="AC104" s="167"/>
      <c r="AD104" s="168"/>
      <c r="AE104" s="168"/>
      <c r="AF104" s="168"/>
      <c r="AG104" s="171"/>
    </row>
    <row r="105" spans="1:33" x14ac:dyDescent="0.2">
      <c r="A105" s="151">
        <v>36676</v>
      </c>
      <c r="B105" s="176">
        <f>VLOOKUP($A105,'NG Summary by Day'!$A$22:$F$480,4,FALSE)*1000</f>
        <v>10384132.387262037</v>
      </c>
      <c r="C105" s="172">
        <f>VLOOKUP(A105,'NG Summary by Day'!$T$21:$W$486,4,FALSE)</f>
        <v>4162954.3877999997</v>
      </c>
      <c r="D105" s="177">
        <f t="shared" si="4"/>
        <v>6221177.9994620373</v>
      </c>
      <c r="E105" s="176">
        <f>VLOOKUP(A105,'NG Summary by Day'!$A$22:$F$480,6,FALSE)*1000</f>
        <v>10384132.387262037</v>
      </c>
      <c r="F105" s="177">
        <f t="shared" si="5"/>
        <v>6221177.9994620373</v>
      </c>
      <c r="G105" s="35"/>
      <c r="H105" s="186" t="e">
        <f>VLOOKUP(A105,'Power Summary by Day '!$A$19:$G$249,3,FALSE)</f>
        <v>#N/A</v>
      </c>
      <c r="I105" s="172" t="e">
        <f>VLOOKUP(A105,'Power Summary by Day '!$Y$19:$AB$251,4,FALSE)</f>
        <v>#N/A</v>
      </c>
      <c r="J105" s="177" t="e">
        <f t="shared" si="6"/>
        <v>#N/A</v>
      </c>
      <c r="K105" s="172" t="e">
        <f>VLOOKUP(A105,'Power Summary by Day '!$A$19:$G$249,7,FALSE)</f>
        <v>#N/A</v>
      </c>
      <c r="L105" s="187" t="e">
        <f t="shared" si="7"/>
        <v>#N/A</v>
      </c>
      <c r="M105" s="35"/>
      <c r="N105" s="161"/>
      <c r="O105" s="168"/>
      <c r="P105" s="168"/>
      <c r="Q105" s="168"/>
      <c r="R105" s="168"/>
      <c r="S105" s="167"/>
      <c r="T105" s="168"/>
      <c r="U105" s="168"/>
      <c r="V105" s="168"/>
      <c r="W105" s="171"/>
      <c r="Y105" s="168"/>
      <c r="Z105" s="168"/>
      <c r="AA105" s="171"/>
      <c r="AB105" s="168"/>
      <c r="AC105" s="167"/>
      <c r="AD105" s="168"/>
      <c r="AE105" s="168"/>
      <c r="AF105" s="168"/>
      <c r="AG105" s="171"/>
    </row>
    <row r="106" spans="1:33" x14ac:dyDescent="0.2">
      <c r="A106" s="151">
        <v>36677</v>
      </c>
      <c r="B106" s="176">
        <f>VLOOKUP($A106,'NG Summary by Day'!$A$22:$F$480,4,FALSE)*1000</f>
        <v>-8089095.3836880475</v>
      </c>
      <c r="C106" s="172">
        <f>VLOOKUP(A106,'NG Summary by Day'!$T$21:$W$486,4,FALSE)</f>
        <v>-7793264.6525999997</v>
      </c>
      <c r="D106" s="177">
        <f t="shared" si="4"/>
        <v>-295830.73108804785</v>
      </c>
      <c r="E106" s="176">
        <f>VLOOKUP(A106,'NG Summary by Day'!$A$22:$F$480,6,FALSE)*1000</f>
        <v>-8089095.3836880475</v>
      </c>
      <c r="F106" s="177">
        <f t="shared" si="5"/>
        <v>-295830.73108804785</v>
      </c>
      <c r="G106" s="35"/>
      <c r="H106" s="186" t="e">
        <f>VLOOKUP(A106,'Power Summary by Day '!$A$19:$G$249,3,FALSE)</f>
        <v>#N/A</v>
      </c>
      <c r="I106" s="172" t="e">
        <f>VLOOKUP(A106,'Power Summary by Day '!$Y$19:$AB$251,4,FALSE)</f>
        <v>#N/A</v>
      </c>
      <c r="J106" s="177" t="e">
        <f t="shared" si="6"/>
        <v>#N/A</v>
      </c>
      <c r="K106" s="172" t="e">
        <f>VLOOKUP(A106,'Power Summary by Day '!$A$19:$G$249,7,FALSE)</f>
        <v>#N/A</v>
      </c>
      <c r="L106" s="187" t="e">
        <f t="shared" si="7"/>
        <v>#N/A</v>
      </c>
      <c r="M106" s="35"/>
      <c r="N106" s="161"/>
      <c r="O106" s="168"/>
      <c r="P106" s="168"/>
      <c r="Q106" s="168"/>
      <c r="R106" s="168"/>
      <c r="S106" s="167"/>
      <c r="T106" s="168"/>
      <c r="U106" s="168"/>
      <c r="V106" s="168"/>
      <c r="W106" s="171"/>
      <c r="Y106" s="168"/>
      <c r="Z106" s="168"/>
      <c r="AA106" s="171"/>
      <c r="AB106" s="168"/>
      <c r="AC106" s="167"/>
      <c r="AD106" s="168"/>
      <c r="AE106" s="168"/>
      <c r="AF106" s="168"/>
      <c r="AG106" s="171"/>
    </row>
    <row r="107" spans="1:33" x14ac:dyDescent="0.2">
      <c r="A107" s="151">
        <v>36678</v>
      </c>
      <c r="B107" s="176">
        <f>VLOOKUP($A107,'NG Summary by Day'!$A$22:$F$480,4,FALSE)*1000</f>
        <v>-17072956.359433215</v>
      </c>
      <c r="C107" s="172" t="e">
        <f>VLOOKUP(A107,'NG Summary by Day'!$T$21:$W$486,4,FALSE)</f>
        <v>#N/A</v>
      </c>
      <c r="D107" s="177" t="e">
        <f t="shared" si="4"/>
        <v>#N/A</v>
      </c>
      <c r="E107" s="176">
        <f>VLOOKUP(A107,'NG Summary by Day'!$A$22:$F$480,6,FALSE)*1000</f>
        <v>-17072956.359433215</v>
      </c>
      <c r="F107" s="177" t="e">
        <f t="shared" si="5"/>
        <v>#N/A</v>
      </c>
      <c r="G107" s="35"/>
      <c r="H107" s="186" t="e">
        <f>VLOOKUP(A107,'Power Summary by Day '!$A$19:$G$249,3,FALSE)</f>
        <v>#N/A</v>
      </c>
      <c r="I107" s="172" t="e">
        <f>VLOOKUP(A107,'Power Summary by Day '!$Y$19:$AB$251,4,FALSE)</f>
        <v>#N/A</v>
      </c>
      <c r="J107" s="177" t="e">
        <f t="shared" si="6"/>
        <v>#N/A</v>
      </c>
      <c r="K107" s="172" t="e">
        <f>VLOOKUP(A107,'Power Summary by Day '!$A$19:$G$249,7,FALSE)</f>
        <v>#N/A</v>
      </c>
      <c r="L107" s="187" t="e">
        <f t="shared" si="7"/>
        <v>#N/A</v>
      </c>
      <c r="M107" s="35"/>
      <c r="N107" s="161"/>
      <c r="O107" s="168"/>
      <c r="P107" s="168"/>
      <c r="Q107" s="168"/>
      <c r="R107" s="168"/>
      <c r="S107" s="167"/>
      <c r="T107" s="168"/>
      <c r="U107" s="168"/>
      <c r="V107" s="168"/>
      <c r="W107" s="171"/>
      <c r="Y107" s="168"/>
      <c r="Z107" s="168"/>
      <c r="AA107" s="171"/>
      <c r="AB107" s="168"/>
      <c r="AC107" s="167"/>
      <c r="AD107" s="168"/>
      <c r="AE107" s="168"/>
      <c r="AF107" s="168"/>
      <c r="AG107" s="171"/>
    </row>
    <row r="108" spans="1:33" x14ac:dyDescent="0.2">
      <c r="A108" s="151">
        <v>36679</v>
      </c>
      <c r="B108" s="176">
        <f>VLOOKUP($A108,'NG Summary by Day'!$A$22:$F$480,4,FALSE)*1000</f>
        <v>-5347707.6057394929</v>
      </c>
      <c r="C108" s="172" t="e">
        <f>VLOOKUP(A108,'NG Summary by Day'!$T$21:$W$486,4,FALSE)</f>
        <v>#N/A</v>
      </c>
      <c r="D108" s="177" t="e">
        <f t="shared" si="4"/>
        <v>#N/A</v>
      </c>
      <c r="E108" s="176">
        <f>VLOOKUP(A108,'NG Summary by Day'!$A$22:$F$480,6,FALSE)*1000</f>
        <v>-5347707.6057394929</v>
      </c>
      <c r="F108" s="177" t="e">
        <f t="shared" si="5"/>
        <v>#N/A</v>
      </c>
      <c r="G108" s="35"/>
      <c r="H108" s="186" t="e">
        <f>VLOOKUP(A108,'Power Summary by Day '!$A$19:$G$249,3,FALSE)</f>
        <v>#N/A</v>
      </c>
      <c r="I108" s="172" t="e">
        <f>VLOOKUP(A108,'Power Summary by Day '!$Y$19:$AB$251,4,FALSE)</f>
        <v>#N/A</v>
      </c>
      <c r="J108" s="177" t="e">
        <f t="shared" si="6"/>
        <v>#N/A</v>
      </c>
      <c r="K108" s="172" t="e">
        <f>VLOOKUP(A108,'Power Summary by Day '!$A$19:$G$249,7,FALSE)</f>
        <v>#N/A</v>
      </c>
      <c r="L108" s="187" t="e">
        <f t="shared" si="7"/>
        <v>#N/A</v>
      </c>
      <c r="M108" s="35"/>
      <c r="N108" s="161"/>
      <c r="O108" s="168"/>
      <c r="P108" s="168"/>
      <c r="Q108" s="168"/>
      <c r="R108" s="168"/>
      <c r="S108" s="167"/>
      <c r="T108" s="168"/>
      <c r="U108" s="168"/>
      <c r="V108" s="168"/>
      <c r="W108" s="171"/>
      <c r="Y108" s="168"/>
      <c r="Z108" s="168"/>
      <c r="AA108" s="171"/>
      <c r="AB108" s="168"/>
      <c r="AC108" s="167"/>
      <c r="AD108" s="168"/>
      <c r="AE108" s="168"/>
      <c r="AF108" s="168"/>
      <c r="AG108" s="171"/>
    </row>
    <row r="109" spans="1:33" x14ac:dyDescent="0.2">
      <c r="A109" s="151">
        <v>36682</v>
      </c>
      <c r="B109" s="176">
        <f>VLOOKUP($A109,'NG Summary by Day'!$A$22:$F$480,4,FALSE)*1000</f>
        <v>53986170.419691391</v>
      </c>
      <c r="C109" s="172" t="e">
        <f>VLOOKUP(A109,'NG Summary by Day'!$T$21:$W$486,4,FALSE)</f>
        <v>#N/A</v>
      </c>
      <c r="D109" s="177" t="e">
        <f t="shared" si="4"/>
        <v>#N/A</v>
      </c>
      <c r="E109" s="176">
        <f>VLOOKUP(A109,'NG Summary by Day'!$A$22:$F$480,6,FALSE)*1000</f>
        <v>53986170.419691391</v>
      </c>
      <c r="F109" s="177" t="e">
        <f t="shared" si="5"/>
        <v>#N/A</v>
      </c>
      <c r="G109" s="35"/>
      <c r="H109" s="186" t="e">
        <f>VLOOKUP(A109,'Power Summary by Day '!$A$19:$G$249,3,FALSE)</f>
        <v>#N/A</v>
      </c>
      <c r="I109" s="172" t="e">
        <f>VLOOKUP(A109,'Power Summary by Day '!$Y$19:$AB$251,4,FALSE)</f>
        <v>#N/A</v>
      </c>
      <c r="J109" s="177" t="e">
        <f t="shared" si="6"/>
        <v>#N/A</v>
      </c>
      <c r="K109" s="172" t="e">
        <f>VLOOKUP(A109,'Power Summary by Day '!$A$19:$G$249,7,FALSE)</f>
        <v>#N/A</v>
      </c>
      <c r="L109" s="187" t="e">
        <f t="shared" si="7"/>
        <v>#N/A</v>
      </c>
      <c r="M109" s="35"/>
      <c r="N109" s="161"/>
      <c r="O109" s="168"/>
      <c r="P109" s="168"/>
      <c r="Q109" s="168"/>
      <c r="R109" s="168"/>
      <c r="S109" s="167"/>
      <c r="T109" s="168"/>
      <c r="U109" s="168"/>
      <c r="V109" s="168"/>
      <c r="W109" s="171"/>
      <c r="Y109" s="168"/>
      <c r="Z109" s="168"/>
      <c r="AA109" s="171"/>
      <c r="AB109" s="168"/>
      <c r="AC109" s="167"/>
      <c r="AD109" s="168"/>
      <c r="AE109" s="168"/>
      <c r="AF109" s="168"/>
      <c r="AG109" s="171"/>
    </row>
    <row r="110" spans="1:33" x14ac:dyDescent="0.2">
      <c r="A110" s="151">
        <v>36683</v>
      </c>
      <c r="B110" s="176">
        <f>VLOOKUP($A110,'NG Summary by Day'!$A$22:$F$480,4,FALSE)*1000</f>
        <v>-17300512.277105149</v>
      </c>
      <c r="C110" s="172" t="e">
        <f>VLOOKUP(A110,'NG Summary by Day'!$T$21:$W$486,4,FALSE)</f>
        <v>#N/A</v>
      </c>
      <c r="D110" s="177" t="e">
        <f t="shared" si="4"/>
        <v>#N/A</v>
      </c>
      <c r="E110" s="176">
        <f>VLOOKUP(A110,'NG Summary by Day'!$A$22:$F$480,6,FALSE)*1000</f>
        <v>-17300512.277105149</v>
      </c>
      <c r="F110" s="177" t="e">
        <f t="shared" si="5"/>
        <v>#N/A</v>
      </c>
      <c r="G110" s="35"/>
      <c r="H110" s="186" t="e">
        <f>VLOOKUP(A110,'Power Summary by Day '!$A$19:$G$249,3,FALSE)</f>
        <v>#N/A</v>
      </c>
      <c r="I110" s="172" t="e">
        <f>VLOOKUP(A110,'Power Summary by Day '!$Y$19:$AB$251,4,FALSE)</f>
        <v>#N/A</v>
      </c>
      <c r="J110" s="177" t="e">
        <f t="shared" si="6"/>
        <v>#N/A</v>
      </c>
      <c r="K110" s="172" t="e">
        <f>VLOOKUP(A110,'Power Summary by Day '!$A$19:$G$249,7,FALSE)</f>
        <v>#N/A</v>
      </c>
      <c r="L110" s="187" t="e">
        <f t="shared" si="7"/>
        <v>#N/A</v>
      </c>
      <c r="M110" s="35"/>
      <c r="N110" s="161"/>
      <c r="O110" s="168"/>
      <c r="P110" s="168"/>
      <c r="Q110" s="168"/>
      <c r="R110" s="168"/>
      <c r="S110" s="167"/>
      <c r="T110" s="168"/>
      <c r="U110" s="168"/>
      <c r="V110" s="168"/>
      <c r="W110" s="171"/>
      <c r="Y110" s="168"/>
      <c r="Z110" s="168"/>
      <c r="AA110" s="171"/>
      <c r="AB110" s="168"/>
      <c r="AC110" s="167"/>
      <c r="AD110" s="168"/>
      <c r="AE110" s="168"/>
      <c r="AF110" s="168"/>
      <c r="AG110" s="171"/>
    </row>
    <row r="111" spans="1:33" x14ac:dyDescent="0.2">
      <c r="A111" s="151">
        <v>36684</v>
      </c>
      <c r="B111" s="176">
        <f>VLOOKUP($A111,'NG Summary by Day'!$A$22:$F$480,4,FALSE)*1000</f>
        <v>-41228975.289375633</v>
      </c>
      <c r="C111" s="172" t="e">
        <f>VLOOKUP(A111,'NG Summary by Day'!$T$21:$W$486,4,FALSE)</f>
        <v>#N/A</v>
      </c>
      <c r="D111" s="177" t="e">
        <f t="shared" si="4"/>
        <v>#N/A</v>
      </c>
      <c r="E111" s="176">
        <f>VLOOKUP(A111,'NG Summary by Day'!$A$22:$F$480,6,FALSE)*1000</f>
        <v>-41228975.289375633</v>
      </c>
      <c r="F111" s="177" t="e">
        <f t="shared" si="5"/>
        <v>#N/A</v>
      </c>
      <c r="G111" s="35"/>
      <c r="H111" s="186" t="e">
        <f>VLOOKUP(A111,'Power Summary by Day '!$A$19:$G$249,3,FALSE)</f>
        <v>#N/A</v>
      </c>
      <c r="I111" s="172" t="e">
        <f>VLOOKUP(A111,'Power Summary by Day '!$Y$19:$AB$251,4,FALSE)</f>
        <v>#N/A</v>
      </c>
      <c r="J111" s="177" t="e">
        <f t="shared" si="6"/>
        <v>#N/A</v>
      </c>
      <c r="K111" s="172" t="e">
        <f>VLOOKUP(A111,'Power Summary by Day '!$A$19:$G$249,7,FALSE)</f>
        <v>#N/A</v>
      </c>
      <c r="L111" s="187" t="e">
        <f t="shared" si="7"/>
        <v>#N/A</v>
      </c>
      <c r="M111" s="35"/>
      <c r="N111" s="161"/>
      <c r="O111" s="168"/>
      <c r="P111" s="168"/>
      <c r="Q111" s="168"/>
      <c r="R111" s="168"/>
      <c r="S111" s="167"/>
      <c r="T111" s="168"/>
      <c r="U111" s="168"/>
      <c r="V111" s="168"/>
      <c r="W111" s="171"/>
      <c r="Y111" s="168"/>
      <c r="Z111" s="168"/>
      <c r="AA111" s="171"/>
      <c r="AB111" s="168"/>
      <c r="AC111" s="167"/>
      <c r="AD111" s="168"/>
      <c r="AE111" s="168"/>
      <c r="AF111" s="168"/>
      <c r="AG111" s="171"/>
    </row>
    <row r="112" spans="1:33" x14ac:dyDescent="0.2">
      <c r="A112" s="151">
        <v>36685</v>
      </c>
      <c r="B112" s="176">
        <f>VLOOKUP($A112,'NG Summary by Day'!$A$22:$F$480,4,FALSE)*1000</f>
        <v>13597785.621392589</v>
      </c>
      <c r="C112" s="172" t="e">
        <f>VLOOKUP(A112,'NG Summary by Day'!$T$21:$W$486,4,FALSE)</f>
        <v>#N/A</v>
      </c>
      <c r="D112" s="177" t="e">
        <f t="shared" si="4"/>
        <v>#N/A</v>
      </c>
      <c r="E112" s="176">
        <f>VLOOKUP(A112,'NG Summary by Day'!$A$22:$F$480,6,FALSE)*1000</f>
        <v>13597785.621392589</v>
      </c>
      <c r="F112" s="177" t="e">
        <f t="shared" si="5"/>
        <v>#N/A</v>
      </c>
      <c r="G112" s="35"/>
      <c r="H112" s="186" t="e">
        <f>VLOOKUP(A112,'Power Summary by Day '!$A$19:$G$249,3,FALSE)</f>
        <v>#N/A</v>
      </c>
      <c r="I112" s="172" t="e">
        <f>VLOOKUP(A112,'Power Summary by Day '!$Y$19:$AB$251,4,FALSE)</f>
        <v>#N/A</v>
      </c>
      <c r="J112" s="177" t="e">
        <f t="shared" si="6"/>
        <v>#N/A</v>
      </c>
      <c r="K112" s="172" t="e">
        <f>VLOOKUP(A112,'Power Summary by Day '!$A$19:$G$249,7,FALSE)</f>
        <v>#N/A</v>
      </c>
      <c r="L112" s="187" t="e">
        <f t="shared" si="7"/>
        <v>#N/A</v>
      </c>
      <c r="M112" s="35"/>
      <c r="N112" s="161"/>
      <c r="O112" s="168"/>
      <c r="P112" s="168"/>
      <c r="Q112" s="168"/>
      <c r="R112" s="168"/>
      <c r="S112" s="167"/>
      <c r="T112" s="168"/>
      <c r="U112" s="168"/>
      <c r="V112" s="168"/>
      <c r="W112" s="171"/>
      <c r="Y112" s="168"/>
      <c r="Z112" s="168"/>
      <c r="AA112" s="171"/>
      <c r="AB112" s="168"/>
      <c r="AC112" s="167"/>
      <c r="AD112" s="168"/>
      <c r="AE112" s="168"/>
      <c r="AF112" s="168"/>
      <c r="AG112" s="171"/>
    </row>
    <row r="113" spans="1:33" x14ac:dyDescent="0.2">
      <c r="A113" s="151">
        <v>36686</v>
      </c>
      <c r="B113" s="176">
        <f>VLOOKUP($A113,'NG Summary by Day'!$A$22:$F$480,4,FALSE)*1000</f>
        <v>15496548.626513273</v>
      </c>
      <c r="C113" s="172" t="e">
        <f>VLOOKUP(A113,'NG Summary by Day'!$T$21:$W$486,4,FALSE)</f>
        <v>#N/A</v>
      </c>
      <c r="D113" s="177" t="e">
        <f t="shared" si="4"/>
        <v>#N/A</v>
      </c>
      <c r="E113" s="176">
        <f>VLOOKUP(A113,'NG Summary by Day'!$A$22:$F$480,6,FALSE)*1000</f>
        <v>15496548.626513273</v>
      </c>
      <c r="F113" s="177" t="e">
        <f t="shared" si="5"/>
        <v>#N/A</v>
      </c>
      <c r="G113" s="35"/>
      <c r="H113" s="186" t="e">
        <f>VLOOKUP(A113,'Power Summary by Day '!$A$19:$G$249,3,FALSE)</f>
        <v>#N/A</v>
      </c>
      <c r="I113" s="172" t="e">
        <f>VLOOKUP(A113,'Power Summary by Day '!$Y$19:$AB$251,4,FALSE)</f>
        <v>#N/A</v>
      </c>
      <c r="J113" s="177" t="e">
        <f t="shared" si="6"/>
        <v>#N/A</v>
      </c>
      <c r="K113" s="172" t="e">
        <f>VLOOKUP(A113,'Power Summary by Day '!$A$19:$G$249,7,FALSE)</f>
        <v>#N/A</v>
      </c>
      <c r="L113" s="187" t="e">
        <f t="shared" si="7"/>
        <v>#N/A</v>
      </c>
      <c r="M113" s="35"/>
      <c r="N113" s="161"/>
      <c r="O113" s="168"/>
      <c r="P113" s="168"/>
      <c r="Q113" s="168"/>
      <c r="R113" s="168"/>
      <c r="S113" s="167"/>
      <c r="T113" s="168"/>
      <c r="U113" s="168"/>
      <c r="V113" s="168"/>
      <c r="W113" s="171"/>
      <c r="Y113" s="168"/>
      <c r="Z113" s="168"/>
      <c r="AA113" s="171"/>
      <c r="AB113" s="168"/>
      <c r="AC113" s="167"/>
      <c r="AD113" s="168"/>
      <c r="AE113" s="168"/>
      <c r="AF113" s="168"/>
      <c r="AG113" s="171"/>
    </row>
    <row r="114" spans="1:33" x14ac:dyDescent="0.2">
      <c r="A114" s="151">
        <v>36689</v>
      </c>
      <c r="B114" s="176">
        <f>VLOOKUP($A114,'NG Summary by Day'!$A$22:$F$480,4,FALSE)*1000</f>
        <v>32794629.014883008</v>
      </c>
      <c r="C114" s="172" t="e">
        <f>VLOOKUP(A114,'NG Summary by Day'!$T$21:$W$486,4,FALSE)</f>
        <v>#N/A</v>
      </c>
      <c r="D114" s="177" t="e">
        <f t="shared" si="4"/>
        <v>#N/A</v>
      </c>
      <c r="E114" s="176">
        <f>VLOOKUP(A114,'NG Summary by Day'!$A$22:$F$480,6,FALSE)*1000</f>
        <v>32794629.014883008</v>
      </c>
      <c r="F114" s="177" t="e">
        <f t="shared" si="5"/>
        <v>#N/A</v>
      </c>
      <c r="G114" s="35"/>
      <c r="H114" s="186" t="e">
        <f>VLOOKUP(A114,'Power Summary by Day '!$A$19:$G$249,3,FALSE)</f>
        <v>#N/A</v>
      </c>
      <c r="I114" s="172" t="e">
        <f>VLOOKUP(A114,'Power Summary by Day '!$Y$19:$AB$251,4,FALSE)</f>
        <v>#N/A</v>
      </c>
      <c r="J114" s="177" t="e">
        <f t="shared" si="6"/>
        <v>#N/A</v>
      </c>
      <c r="K114" s="172" t="e">
        <f>VLOOKUP(A114,'Power Summary by Day '!$A$19:$G$249,7,FALSE)</f>
        <v>#N/A</v>
      </c>
      <c r="L114" s="187" t="e">
        <f t="shared" si="7"/>
        <v>#N/A</v>
      </c>
      <c r="M114" s="35"/>
      <c r="N114" s="161"/>
      <c r="O114" s="168"/>
      <c r="P114" s="168"/>
      <c r="Q114" s="168"/>
      <c r="R114" s="168"/>
      <c r="S114" s="167"/>
      <c r="T114" s="168"/>
      <c r="U114" s="168"/>
      <c r="V114" s="168"/>
      <c r="W114" s="171"/>
      <c r="Y114" s="168"/>
      <c r="Z114" s="168"/>
      <c r="AA114" s="171"/>
      <c r="AB114" s="168"/>
      <c r="AC114" s="167"/>
      <c r="AD114" s="168"/>
      <c r="AE114" s="168"/>
      <c r="AF114" s="168"/>
      <c r="AG114" s="171"/>
    </row>
    <row r="115" spans="1:33" x14ac:dyDescent="0.2">
      <c r="A115" s="151">
        <v>36690</v>
      </c>
      <c r="B115" s="176">
        <f>VLOOKUP($A115,'NG Summary by Day'!$A$22:$F$480,4,FALSE)*1000</f>
        <v>3676180.6681271018</v>
      </c>
      <c r="C115" s="172">
        <f>VLOOKUP(A115,'NG Summary by Day'!$T$21:$W$486,4,FALSE)</f>
        <v>98172617.801599994</v>
      </c>
      <c r="D115" s="177">
        <f t="shared" si="4"/>
        <v>-94496437.13347289</v>
      </c>
      <c r="E115" s="176">
        <f>VLOOKUP(A115,'NG Summary by Day'!$A$22:$F$480,6,FALSE)*1000</f>
        <v>3676180.6681271018</v>
      </c>
      <c r="F115" s="177">
        <f t="shared" si="5"/>
        <v>-94496437.13347289</v>
      </c>
      <c r="G115" s="35"/>
      <c r="H115" s="186" t="e">
        <f>VLOOKUP(A115,'Power Summary by Day '!$A$19:$G$249,3,FALSE)</f>
        <v>#N/A</v>
      </c>
      <c r="I115" s="172" t="e">
        <f>VLOOKUP(A115,'Power Summary by Day '!$Y$19:$AB$251,4,FALSE)</f>
        <v>#N/A</v>
      </c>
      <c r="J115" s="177" t="e">
        <f t="shared" si="6"/>
        <v>#N/A</v>
      </c>
      <c r="K115" s="172" t="e">
        <f>VLOOKUP(A115,'Power Summary by Day '!$A$19:$G$249,7,FALSE)</f>
        <v>#N/A</v>
      </c>
      <c r="L115" s="187" t="e">
        <f t="shared" si="7"/>
        <v>#N/A</v>
      </c>
      <c r="M115" s="35"/>
      <c r="N115" s="161"/>
      <c r="O115" s="168"/>
      <c r="P115" s="168"/>
      <c r="Q115" s="168"/>
      <c r="R115" s="168"/>
      <c r="S115" s="167"/>
      <c r="T115" s="168"/>
      <c r="U115" s="168"/>
      <c r="V115" s="168"/>
      <c r="W115" s="171"/>
      <c r="Y115" s="168"/>
      <c r="Z115" s="168"/>
      <c r="AA115" s="171"/>
      <c r="AB115" s="168"/>
      <c r="AC115" s="167"/>
      <c r="AD115" s="168"/>
      <c r="AE115" s="168"/>
      <c r="AF115" s="168"/>
      <c r="AG115" s="171"/>
    </row>
    <row r="116" spans="1:33" x14ac:dyDescent="0.2">
      <c r="A116" s="151">
        <v>36691</v>
      </c>
      <c r="B116" s="176">
        <f>VLOOKUP($A116,'NG Summary by Day'!$A$22:$F$480,4,FALSE)*1000</f>
        <v>-8796190.1131630577</v>
      </c>
      <c r="C116" s="172">
        <f>VLOOKUP(A116,'NG Summary by Day'!$T$21:$W$486,4,FALSE)</f>
        <v>22500663.1369</v>
      </c>
      <c r="D116" s="177">
        <f t="shared" si="4"/>
        <v>-31296853.250063058</v>
      </c>
      <c r="E116" s="176">
        <f>VLOOKUP(A116,'NG Summary by Day'!$A$22:$F$480,6,FALSE)*1000</f>
        <v>-8796190.1131630577</v>
      </c>
      <c r="F116" s="177">
        <f t="shared" si="5"/>
        <v>-31296853.250063058</v>
      </c>
      <c r="G116" s="35"/>
      <c r="H116" s="186" t="e">
        <f>VLOOKUP(A116,'Power Summary by Day '!$A$19:$G$249,3,FALSE)</f>
        <v>#N/A</v>
      </c>
      <c r="I116" s="172" t="e">
        <f>VLOOKUP(A116,'Power Summary by Day '!$Y$19:$AB$251,4,FALSE)</f>
        <v>#N/A</v>
      </c>
      <c r="J116" s="177" t="e">
        <f t="shared" si="6"/>
        <v>#N/A</v>
      </c>
      <c r="K116" s="172" t="e">
        <f>VLOOKUP(A116,'Power Summary by Day '!$A$19:$G$249,7,FALSE)</f>
        <v>#N/A</v>
      </c>
      <c r="L116" s="187" t="e">
        <f t="shared" si="7"/>
        <v>#N/A</v>
      </c>
      <c r="M116" s="35"/>
      <c r="N116" s="161"/>
      <c r="O116" s="168"/>
      <c r="P116" s="168"/>
      <c r="Q116" s="168"/>
      <c r="R116" s="168"/>
      <c r="S116" s="167"/>
      <c r="T116" s="168"/>
      <c r="U116" s="168"/>
      <c r="V116" s="168"/>
      <c r="W116" s="171"/>
      <c r="Y116" s="168"/>
      <c r="Z116" s="168"/>
      <c r="AA116" s="171"/>
      <c r="AB116" s="168"/>
      <c r="AC116" s="167"/>
      <c r="AD116" s="168"/>
      <c r="AE116" s="168"/>
      <c r="AF116" s="168"/>
      <c r="AG116" s="171"/>
    </row>
    <row r="117" spans="1:33" x14ac:dyDescent="0.2">
      <c r="A117" s="151">
        <v>36692</v>
      </c>
      <c r="B117" s="176">
        <f>VLOOKUP($A117,'NG Summary by Day'!$A$22:$F$480,4,FALSE)*1000</f>
        <v>1661770.4522493714</v>
      </c>
      <c r="C117" s="172" t="e">
        <f>VLOOKUP(A117,'NG Summary by Day'!$T$21:$W$486,4,FALSE)</f>
        <v>#N/A</v>
      </c>
      <c r="D117" s="177" t="e">
        <f t="shared" si="4"/>
        <v>#N/A</v>
      </c>
      <c r="E117" s="176">
        <f>VLOOKUP(A117,'NG Summary by Day'!$A$22:$F$480,6,FALSE)*1000</f>
        <v>1661770.4522493714</v>
      </c>
      <c r="F117" s="177" t="e">
        <f t="shared" si="5"/>
        <v>#N/A</v>
      </c>
      <c r="G117" s="35"/>
      <c r="H117" s="186" t="e">
        <f>VLOOKUP(A117,'Power Summary by Day '!$A$19:$G$249,3,FALSE)</f>
        <v>#N/A</v>
      </c>
      <c r="I117" s="172" t="e">
        <f>VLOOKUP(A117,'Power Summary by Day '!$Y$19:$AB$251,4,FALSE)</f>
        <v>#N/A</v>
      </c>
      <c r="J117" s="177" t="e">
        <f t="shared" si="6"/>
        <v>#N/A</v>
      </c>
      <c r="K117" s="172" t="e">
        <f>VLOOKUP(A117,'Power Summary by Day '!$A$19:$G$249,7,FALSE)</f>
        <v>#N/A</v>
      </c>
      <c r="L117" s="187" t="e">
        <f t="shared" si="7"/>
        <v>#N/A</v>
      </c>
      <c r="M117" s="35"/>
      <c r="N117" s="161"/>
      <c r="O117" s="168"/>
      <c r="P117" s="168"/>
      <c r="Q117" s="168"/>
      <c r="R117" s="168"/>
      <c r="S117" s="167"/>
      <c r="T117" s="168"/>
      <c r="U117" s="168"/>
      <c r="V117" s="168"/>
      <c r="W117" s="171"/>
      <c r="Y117" s="168"/>
      <c r="Z117" s="168"/>
      <c r="AA117" s="171"/>
      <c r="AB117" s="168"/>
      <c r="AC117" s="167"/>
      <c r="AD117" s="168"/>
      <c r="AE117" s="168"/>
      <c r="AF117" s="168"/>
      <c r="AG117" s="171"/>
    </row>
    <row r="118" spans="1:33" x14ac:dyDescent="0.2">
      <c r="A118" s="151">
        <v>36693</v>
      </c>
      <c r="B118" s="176">
        <f>VLOOKUP($A118,'NG Summary by Day'!$A$22:$F$480,4,FALSE)*1000</f>
        <v>-1748512.3911572779</v>
      </c>
      <c r="C118" s="172">
        <f>VLOOKUP(A118,'NG Summary by Day'!$T$21:$W$486,4,FALSE)</f>
        <v>87451505.575499997</v>
      </c>
      <c r="D118" s="177">
        <f t="shared" si="4"/>
        <v>-89200017.966657281</v>
      </c>
      <c r="E118" s="176">
        <f>VLOOKUP(A118,'NG Summary by Day'!$A$22:$F$480,6,FALSE)*1000</f>
        <v>-1748512.3911572779</v>
      </c>
      <c r="F118" s="177">
        <f t="shared" si="5"/>
        <v>-89200017.966657281</v>
      </c>
      <c r="G118" s="35"/>
      <c r="H118" s="186" t="e">
        <f>VLOOKUP(A118,'Power Summary by Day '!$A$19:$G$249,3,FALSE)</f>
        <v>#N/A</v>
      </c>
      <c r="I118" s="172" t="e">
        <f>VLOOKUP(A118,'Power Summary by Day '!$Y$19:$AB$251,4,FALSE)</f>
        <v>#N/A</v>
      </c>
      <c r="J118" s="177" t="e">
        <f t="shared" si="6"/>
        <v>#N/A</v>
      </c>
      <c r="K118" s="172" t="e">
        <f>VLOOKUP(A118,'Power Summary by Day '!$A$19:$G$249,7,FALSE)</f>
        <v>#N/A</v>
      </c>
      <c r="L118" s="187" t="e">
        <f t="shared" si="7"/>
        <v>#N/A</v>
      </c>
      <c r="M118" s="35"/>
      <c r="N118" s="161"/>
      <c r="O118" s="168"/>
      <c r="P118" s="168"/>
      <c r="Q118" s="168"/>
      <c r="R118" s="168"/>
      <c r="S118" s="167"/>
      <c r="T118" s="168"/>
      <c r="U118" s="168"/>
      <c r="V118" s="168"/>
      <c r="W118" s="171"/>
      <c r="Y118" s="168"/>
      <c r="Z118" s="168"/>
      <c r="AA118" s="171"/>
      <c r="AB118" s="168"/>
      <c r="AC118" s="167"/>
      <c r="AD118" s="168"/>
      <c r="AE118" s="168"/>
      <c r="AF118" s="168"/>
      <c r="AG118" s="171"/>
    </row>
    <row r="119" spans="1:33" x14ac:dyDescent="0.2">
      <c r="A119" s="151">
        <v>36696</v>
      </c>
      <c r="B119" s="176">
        <f>VLOOKUP($A119,'NG Summary by Day'!$A$22:$F$480,4,FALSE)*1000</f>
        <v>-42159453.874300003</v>
      </c>
      <c r="C119" s="172" t="e">
        <f>VLOOKUP(A119,'NG Summary by Day'!$T$21:$W$486,4,FALSE)</f>
        <v>#N/A</v>
      </c>
      <c r="D119" s="177" t="e">
        <f t="shared" si="4"/>
        <v>#N/A</v>
      </c>
      <c r="E119" s="176">
        <f>VLOOKUP(A119,'NG Summary by Day'!$A$22:$F$480,6,FALSE)*1000</f>
        <v>-42159453.874300003</v>
      </c>
      <c r="F119" s="177" t="e">
        <f t="shared" si="5"/>
        <v>#N/A</v>
      </c>
      <c r="G119" s="35"/>
      <c r="H119" s="186" t="e">
        <f>VLOOKUP(A119,'Power Summary by Day '!$A$19:$G$249,3,FALSE)</f>
        <v>#N/A</v>
      </c>
      <c r="I119" s="172" t="e">
        <f>VLOOKUP(A119,'Power Summary by Day '!$Y$19:$AB$251,4,FALSE)</f>
        <v>#N/A</v>
      </c>
      <c r="J119" s="177" t="e">
        <f t="shared" si="6"/>
        <v>#N/A</v>
      </c>
      <c r="K119" s="172" t="e">
        <f>VLOOKUP(A119,'Power Summary by Day '!$A$19:$G$249,7,FALSE)</f>
        <v>#N/A</v>
      </c>
      <c r="L119" s="187" t="e">
        <f t="shared" si="7"/>
        <v>#N/A</v>
      </c>
      <c r="M119" s="35"/>
      <c r="N119" s="161"/>
      <c r="O119" s="168"/>
      <c r="P119" s="168"/>
      <c r="Q119" s="168"/>
      <c r="R119" s="168"/>
      <c r="S119" s="167"/>
      <c r="T119" s="168"/>
      <c r="U119" s="168"/>
      <c r="V119" s="168"/>
      <c r="W119" s="171"/>
      <c r="Y119" s="168"/>
      <c r="Z119" s="168"/>
      <c r="AA119" s="171"/>
      <c r="AB119" s="168"/>
      <c r="AC119" s="167"/>
      <c r="AD119" s="168"/>
      <c r="AE119" s="168"/>
      <c r="AF119" s="168"/>
      <c r="AG119" s="171"/>
    </row>
    <row r="120" spans="1:33" x14ac:dyDescent="0.2">
      <c r="A120" s="151">
        <v>36697</v>
      </c>
      <c r="B120" s="176">
        <f>VLOOKUP($A120,'NG Summary by Day'!$A$22:$F$480,4,FALSE)*1000</f>
        <v>-4275058.3565266989</v>
      </c>
      <c r="C120" s="172">
        <f>VLOOKUP(A120,'NG Summary by Day'!$T$21:$W$486,4,FALSE)</f>
        <v>94762988.804900005</v>
      </c>
      <c r="D120" s="177">
        <f t="shared" si="4"/>
        <v>-99038047.161426708</v>
      </c>
      <c r="E120" s="176">
        <f>VLOOKUP(A120,'NG Summary by Day'!$A$22:$F$480,6,FALSE)*1000</f>
        <v>-4275058.3565266989</v>
      </c>
      <c r="F120" s="177">
        <f t="shared" si="5"/>
        <v>-99038047.161426708</v>
      </c>
      <c r="G120" s="35"/>
      <c r="H120" s="186" t="e">
        <f>VLOOKUP(A120,'Power Summary by Day '!$A$19:$G$249,3,FALSE)</f>
        <v>#N/A</v>
      </c>
      <c r="I120" s="172" t="e">
        <f>VLOOKUP(A120,'Power Summary by Day '!$Y$19:$AB$251,4,FALSE)</f>
        <v>#N/A</v>
      </c>
      <c r="J120" s="177" t="e">
        <f t="shared" si="6"/>
        <v>#N/A</v>
      </c>
      <c r="K120" s="172" t="e">
        <f>VLOOKUP(A120,'Power Summary by Day '!$A$19:$G$249,7,FALSE)</f>
        <v>#N/A</v>
      </c>
      <c r="L120" s="187" t="e">
        <f t="shared" si="7"/>
        <v>#N/A</v>
      </c>
      <c r="M120" s="35"/>
      <c r="N120" s="161"/>
      <c r="O120" s="168"/>
      <c r="P120" s="168"/>
      <c r="Q120" s="168"/>
      <c r="R120" s="168"/>
      <c r="S120" s="167"/>
      <c r="T120" s="168"/>
      <c r="U120" s="168"/>
      <c r="V120" s="168"/>
      <c r="W120" s="171"/>
      <c r="Y120" s="168"/>
      <c r="Z120" s="168"/>
      <c r="AA120" s="171"/>
      <c r="AB120" s="168"/>
      <c r="AC120" s="167"/>
      <c r="AD120" s="168"/>
      <c r="AE120" s="168"/>
      <c r="AF120" s="168"/>
      <c r="AG120" s="171"/>
    </row>
    <row r="121" spans="1:33" x14ac:dyDescent="0.2">
      <c r="A121" s="151">
        <v>36698</v>
      </c>
      <c r="B121" s="176">
        <f>VLOOKUP($A121,'NG Summary by Day'!$A$22:$F$480,4,FALSE)*1000</f>
        <v>6909220.6773923859</v>
      </c>
      <c r="C121" s="172">
        <f>VLOOKUP(A121,'NG Summary by Day'!$T$21:$W$486,4,FALSE)</f>
        <v>75957200.357600003</v>
      </c>
      <c r="D121" s="177">
        <f t="shared" si="4"/>
        <v>-69047979.68020761</v>
      </c>
      <c r="E121" s="176">
        <f>VLOOKUP(A121,'NG Summary by Day'!$A$22:$F$480,6,FALSE)*1000</f>
        <v>6909220.6773923859</v>
      </c>
      <c r="F121" s="177">
        <f t="shared" si="5"/>
        <v>-69047979.68020761</v>
      </c>
      <c r="G121" s="35"/>
      <c r="H121" s="186" t="e">
        <f>VLOOKUP(A121,'Power Summary by Day '!$A$19:$G$249,3,FALSE)</f>
        <v>#N/A</v>
      </c>
      <c r="I121" s="172" t="e">
        <f>VLOOKUP(A121,'Power Summary by Day '!$Y$19:$AB$251,4,FALSE)</f>
        <v>#N/A</v>
      </c>
      <c r="J121" s="177" t="e">
        <f t="shared" si="6"/>
        <v>#N/A</v>
      </c>
      <c r="K121" s="172" t="e">
        <f>VLOOKUP(A121,'Power Summary by Day '!$A$19:$G$249,7,FALSE)</f>
        <v>#N/A</v>
      </c>
      <c r="L121" s="187" t="e">
        <f t="shared" si="7"/>
        <v>#N/A</v>
      </c>
      <c r="M121" s="35"/>
      <c r="N121" s="161"/>
      <c r="O121" s="168"/>
      <c r="P121" s="168"/>
      <c r="Q121" s="168"/>
      <c r="R121" s="168"/>
      <c r="S121" s="167"/>
      <c r="T121" s="168"/>
      <c r="U121" s="168"/>
      <c r="V121" s="168"/>
      <c r="W121" s="171"/>
      <c r="Y121" s="168"/>
      <c r="Z121" s="168"/>
      <c r="AA121" s="171"/>
      <c r="AB121" s="168"/>
      <c r="AC121" s="167"/>
      <c r="AD121" s="168"/>
      <c r="AE121" s="168"/>
      <c r="AF121" s="168"/>
      <c r="AG121" s="171"/>
    </row>
    <row r="122" spans="1:33" x14ac:dyDescent="0.2">
      <c r="A122" s="151">
        <v>36699</v>
      </c>
      <c r="B122" s="176">
        <f>VLOOKUP($A122,'NG Summary by Day'!$A$22:$F$480,4,FALSE)*1000</f>
        <v>5639749.7408016697</v>
      </c>
      <c r="C122" s="172">
        <f>VLOOKUP(A122,'NG Summary by Day'!$T$21:$W$486,4,FALSE)</f>
        <v>-70044201.656200007</v>
      </c>
      <c r="D122" s="177">
        <f t="shared" si="4"/>
        <v>75683951.397001684</v>
      </c>
      <c r="E122" s="176">
        <f>VLOOKUP(A122,'NG Summary by Day'!$A$22:$F$480,6,FALSE)*1000</f>
        <v>5639749.7408016697</v>
      </c>
      <c r="F122" s="177">
        <f t="shared" si="5"/>
        <v>75683951.397001684</v>
      </c>
      <c r="G122" s="35"/>
      <c r="H122" s="186" t="e">
        <f>VLOOKUP(A122,'Power Summary by Day '!$A$19:$G$249,3,FALSE)</f>
        <v>#N/A</v>
      </c>
      <c r="I122" s="172" t="e">
        <f>VLOOKUP(A122,'Power Summary by Day '!$Y$19:$AB$251,4,FALSE)</f>
        <v>#N/A</v>
      </c>
      <c r="J122" s="177" t="e">
        <f t="shared" si="6"/>
        <v>#N/A</v>
      </c>
      <c r="K122" s="172" t="e">
        <f>VLOOKUP(A122,'Power Summary by Day '!$A$19:$G$249,7,FALSE)</f>
        <v>#N/A</v>
      </c>
      <c r="L122" s="187" t="e">
        <f t="shared" si="7"/>
        <v>#N/A</v>
      </c>
      <c r="M122" s="35"/>
      <c r="N122" s="161"/>
      <c r="O122" s="168"/>
      <c r="P122" s="168"/>
      <c r="Q122" s="168"/>
      <c r="R122" s="168"/>
      <c r="S122" s="167"/>
      <c r="T122" s="168"/>
      <c r="U122" s="168"/>
      <c r="V122" s="168"/>
      <c r="W122" s="171"/>
      <c r="Y122" s="168"/>
      <c r="Z122" s="168"/>
      <c r="AA122" s="171"/>
      <c r="AB122" s="168"/>
      <c r="AC122" s="167"/>
      <c r="AD122" s="168"/>
      <c r="AE122" s="168"/>
      <c r="AF122" s="168"/>
      <c r="AG122" s="171"/>
    </row>
    <row r="123" spans="1:33" x14ac:dyDescent="0.2">
      <c r="A123" s="151">
        <v>36700</v>
      </c>
      <c r="B123" s="176">
        <f>VLOOKUP($A123,'NG Summary by Day'!$A$22:$F$480,4,FALSE)*1000</f>
        <v>-6080219.1513056019</v>
      </c>
      <c r="C123" s="172">
        <f>VLOOKUP(A123,'NG Summary by Day'!$T$21:$W$486,4,FALSE)</f>
        <v>19484045.1184</v>
      </c>
      <c r="D123" s="177">
        <f t="shared" si="4"/>
        <v>-25564264.269705601</v>
      </c>
      <c r="E123" s="176">
        <f>VLOOKUP(A123,'NG Summary by Day'!$A$22:$F$480,6,FALSE)*1000</f>
        <v>-6080219.1513056019</v>
      </c>
      <c r="F123" s="177">
        <f t="shared" si="5"/>
        <v>-25564264.269705601</v>
      </c>
      <c r="G123" s="35"/>
      <c r="H123" s="186" t="e">
        <f>VLOOKUP(A123,'Power Summary by Day '!$A$19:$G$249,3,FALSE)</f>
        <v>#N/A</v>
      </c>
      <c r="I123" s="172" t="e">
        <f>VLOOKUP(A123,'Power Summary by Day '!$Y$19:$AB$251,4,FALSE)</f>
        <v>#N/A</v>
      </c>
      <c r="J123" s="177" t="e">
        <f t="shared" si="6"/>
        <v>#N/A</v>
      </c>
      <c r="K123" s="172" t="e">
        <f>VLOOKUP(A123,'Power Summary by Day '!$A$19:$G$249,7,FALSE)</f>
        <v>#N/A</v>
      </c>
      <c r="L123" s="187" t="e">
        <f t="shared" si="7"/>
        <v>#N/A</v>
      </c>
      <c r="M123" s="35"/>
      <c r="N123" s="161"/>
      <c r="O123" s="168"/>
      <c r="P123" s="168"/>
      <c r="Q123" s="168"/>
      <c r="R123" s="168"/>
      <c r="S123" s="167"/>
      <c r="T123" s="168"/>
      <c r="U123" s="168"/>
      <c r="V123" s="168"/>
      <c r="W123" s="171"/>
      <c r="Y123" s="168"/>
      <c r="Z123" s="168"/>
      <c r="AA123" s="171"/>
      <c r="AB123" s="168"/>
      <c r="AC123" s="167"/>
      <c r="AD123" s="168"/>
      <c r="AE123" s="168"/>
      <c r="AF123" s="168"/>
      <c r="AG123" s="171"/>
    </row>
    <row r="124" spans="1:33" x14ac:dyDescent="0.2">
      <c r="A124" s="151">
        <v>36703</v>
      </c>
      <c r="B124" s="176">
        <f>VLOOKUP($A124,'NG Summary by Day'!$A$22:$F$480,4,FALSE)*1000</f>
        <v>6239409.0201528175</v>
      </c>
      <c r="C124" s="172">
        <f>VLOOKUP(A124,'NG Summary by Day'!$T$21:$W$486,4,FALSE)</f>
        <v>10030494.4278</v>
      </c>
      <c r="D124" s="177">
        <f t="shared" si="4"/>
        <v>-3791085.4076471822</v>
      </c>
      <c r="E124" s="176">
        <f>VLOOKUP(A124,'NG Summary by Day'!$A$22:$F$480,6,FALSE)*1000</f>
        <v>6239409.0201528175</v>
      </c>
      <c r="F124" s="177">
        <f t="shared" si="5"/>
        <v>-3791085.4076471822</v>
      </c>
      <c r="G124" s="35"/>
      <c r="H124" s="186" t="e">
        <f>VLOOKUP(A124,'Power Summary by Day '!$A$19:$G$249,3,FALSE)</f>
        <v>#N/A</v>
      </c>
      <c r="I124" s="172" t="e">
        <f>VLOOKUP(A124,'Power Summary by Day '!$Y$19:$AB$251,4,FALSE)</f>
        <v>#N/A</v>
      </c>
      <c r="J124" s="177" t="e">
        <f t="shared" si="6"/>
        <v>#N/A</v>
      </c>
      <c r="K124" s="172" t="e">
        <f>VLOOKUP(A124,'Power Summary by Day '!$A$19:$G$249,7,FALSE)</f>
        <v>#N/A</v>
      </c>
      <c r="L124" s="187" t="e">
        <f t="shared" si="7"/>
        <v>#N/A</v>
      </c>
      <c r="M124" s="35"/>
      <c r="N124" s="161"/>
      <c r="O124" s="168"/>
      <c r="P124" s="168"/>
      <c r="Q124" s="168"/>
      <c r="R124" s="168"/>
      <c r="S124" s="167"/>
      <c r="T124" s="168"/>
      <c r="U124" s="168"/>
      <c r="V124" s="168"/>
      <c r="W124" s="171"/>
      <c r="Y124" s="168"/>
      <c r="Z124" s="168"/>
      <c r="AA124" s="171"/>
      <c r="AB124" s="168"/>
      <c r="AC124" s="167"/>
      <c r="AD124" s="168"/>
      <c r="AE124" s="168"/>
      <c r="AF124" s="168"/>
      <c r="AG124" s="171"/>
    </row>
    <row r="125" spans="1:33" x14ac:dyDescent="0.2">
      <c r="A125" s="151">
        <v>36704</v>
      </c>
      <c r="B125" s="176">
        <f>VLOOKUP($A125,'NG Summary by Day'!$A$22:$F$480,4,FALSE)*1000</f>
        <v>3522825.4205555422</v>
      </c>
      <c r="C125" s="172">
        <f>VLOOKUP(A125,'NG Summary by Day'!$T$21:$W$486,4,FALSE)</f>
        <v>2652627.5504999999</v>
      </c>
      <c r="D125" s="177">
        <f t="shared" si="4"/>
        <v>870197.87005554233</v>
      </c>
      <c r="E125" s="176">
        <f>VLOOKUP(A125,'NG Summary by Day'!$A$22:$F$480,6,FALSE)*1000</f>
        <v>3522825.4205555422</v>
      </c>
      <c r="F125" s="177">
        <f t="shared" si="5"/>
        <v>870197.87005554233</v>
      </c>
      <c r="G125" s="35"/>
      <c r="H125" s="186" t="e">
        <f>VLOOKUP(A125,'Power Summary by Day '!$A$19:$G$249,3,FALSE)</f>
        <v>#N/A</v>
      </c>
      <c r="I125" s="172" t="e">
        <f>VLOOKUP(A125,'Power Summary by Day '!$Y$19:$AB$251,4,FALSE)</f>
        <v>#N/A</v>
      </c>
      <c r="J125" s="177" t="e">
        <f t="shared" si="6"/>
        <v>#N/A</v>
      </c>
      <c r="K125" s="172" t="e">
        <f>VLOOKUP(A125,'Power Summary by Day '!$A$19:$G$249,7,FALSE)</f>
        <v>#N/A</v>
      </c>
      <c r="L125" s="187" t="e">
        <f t="shared" si="7"/>
        <v>#N/A</v>
      </c>
      <c r="M125" s="35"/>
      <c r="N125" s="161"/>
      <c r="O125" s="168"/>
      <c r="P125" s="168"/>
      <c r="Q125" s="168"/>
      <c r="R125" s="168"/>
      <c r="S125" s="167"/>
      <c r="T125" s="168"/>
      <c r="U125" s="168"/>
      <c r="V125" s="168"/>
      <c r="W125" s="171"/>
      <c r="Y125" s="168"/>
      <c r="Z125" s="168"/>
      <c r="AA125" s="171"/>
      <c r="AB125" s="168"/>
      <c r="AC125" s="167"/>
      <c r="AD125" s="168"/>
      <c r="AE125" s="168"/>
      <c r="AF125" s="168"/>
      <c r="AG125" s="171"/>
    </row>
    <row r="126" spans="1:33" x14ac:dyDescent="0.2">
      <c r="A126" s="151">
        <v>36705</v>
      </c>
      <c r="B126" s="176">
        <f>VLOOKUP($A126,'NG Summary by Day'!$A$22:$F$480,4,FALSE)*1000</f>
        <v>-4755502.6298554018</v>
      </c>
      <c r="C126" s="172">
        <f>VLOOKUP(A126,'NG Summary by Day'!$T$21:$W$486,4,FALSE)</f>
        <v>-667557.13902185601</v>
      </c>
      <c r="D126" s="177">
        <f t="shared" si="4"/>
        <v>-4087945.490833546</v>
      </c>
      <c r="E126" s="176">
        <f>VLOOKUP(A126,'NG Summary by Day'!$A$22:$F$480,6,FALSE)*1000</f>
        <v>-4755502.6298554018</v>
      </c>
      <c r="F126" s="177">
        <f t="shared" si="5"/>
        <v>-4087945.490833546</v>
      </c>
      <c r="G126" s="35"/>
      <c r="H126" s="186" t="e">
        <f>VLOOKUP(A126,'Power Summary by Day '!$A$19:$G$249,3,FALSE)</f>
        <v>#N/A</v>
      </c>
      <c r="I126" s="172" t="e">
        <f>VLOOKUP(A126,'Power Summary by Day '!$Y$19:$AB$251,4,FALSE)</f>
        <v>#N/A</v>
      </c>
      <c r="J126" s="177" t="e">
        <f t="shared" si="6"/>
        <v>#N/A</v>
      </c>
      <c r="K126" s="172" t="e">
        <f>VLOOKUP(A126,'Power Summary by Day '!$A$19:$G$249,7,FALSE)</f>
        <v>#N/A</v>
      </c>
      <c r="L126" s="187" t="e">
        <f t="shared" si="7"/>
        <v>#N/A</v>
      </c>
      <c r="M126" s="35"/>
      <c r="N126" s="161"/>
      <c r="O126" s="168"/>
      <c r="P126" s="168"/>
      <c r="Q126" s="168"/>
      <c r="R126" s="168"/>
      <c r="S126" s="168"/>
      <c r="T126" s="168"/>
      <c r="U126" s="168"/>
      <c r="V126" s="168"/>
      <c r="W126" s="171"/>
      <c r="Y126" s="168"/>
      <c r="Z126" s="168"/>
      <c r="AA126" s="171"/>
      <c r="AB126" s="168"/>
      <c r="AC126" s="168"/>
      <c r="AD126" s="168"/>
      <c r="AE126" s="168"/>
      <c r="AF126" s="168"/>
      <c r="AG126" s="171"/>
    </row>
    <row r="127" spans="1:33" x14ac:dyDescent="0.2">
      <c r="A127" s="151">
        <v>36706</v>
      </c>
      <c r="B127" s="176">
        <f>VLOOKUP($A127,'NG Summary by Day'!$A$22:$F$480,4,FALSE)*1000</f>
        <v>11123860.836590193</v>
      </c>
      <c r="C127" s="172">
        <f>VLOOKUP(A127,'NG Summary by Day'!$T$21:$W$486,4,FALSE)</f>
        <v>9474009.8109949995</v>
      </c>
      <c r="D127" s="177">
        <f t="shared" si="4"/>
        <v>1649851.0255951937</v>
      </c>
      <c r="E127" s="176">
        <f>VLOOKUP(A127,'NG Summary by Day'!$A$22:$F$480,6,FALSE)*1000</f>
        <v>11123860.836590193</v>
      </c>
      <c r="F127" s="177">
        <f t="shared" si="5"/>
        <v>1649851.0255951937</v>
      </c>
      <c r="G127" s="35"/>
      <c r="H127" s="186" t="e">
        <f>VLOOKUP(A127,'Power Summary by Day '!$A$19:$G$249,3,FALSE)</f>
        <v>#N/A</v>
      </c>
      <c r="I127" s="172" t="e">
        <f>VLOOKUP(A127,'Power Summary by Day '!$Y$19:$AB$251,4,FALSE)</f>
        <v>#N/A</v>
      </c>
      <c r="J127" s="177" t="e">
        <f t="shared" si="6"/>
        <v>#N/A</v>
      </c>
      <c r="K127" s="172" t="e">
        <f>VLOOKUP(A127,'Power Summary by Day '!$A$19:$G$249,7,FALSE)</f>
        <v>#N/A</v>
      </c>
      <c r="L127" s="187" t="e">
        <f t="shared" si="7"/>
        <v>#N/A</v>
      </c>
      <c r="M127" s="35"/>
      <c r="N127" s="161"/>
      <c r="O127" s="168"/>
      <c r="P127" s="168"/>
      <c r="Q127" s="168"/>
      <c r="R127" s="168"/>
      <c r="S127" s="168"/>
      <c r="T127" s="168"/>
      <c r="U127" s="168"/>
      <c r="V127" s="168"/>
      <c r="W127" s="171"/>
      <c r="Y127" s="168"/>
      <c r="Z127" s="168"/>
      <c r="AA127" s="171"/>
      <c r="AB127" s="168"/>
      <c r="AC127" s="168"/>
      <c r="AD127" s="168"/>
      <c r="AE127" s="168"/>
      <c r="AF127" s="168"/>
      <c r="AG127" s="171"/>
    </row>
    <row r="128" spans="1:33" x14ac:dyDescent="0.2">
      <c r="A128" s="151">
        <v>36707</v>
      </c>
      <c r="B128" s="176">
        <f>VLOOKUP($A128,'NG Summary by Day'!$A$22:$F$480,4,FALSE)*1000</f>
        <v>10879484.651032893</v>
      </c>
      <c r="C128" s="172">
        <f>VLOOKUP(A128,'NG Summary by Day'!$T$21:$W$486,4,FALSE)</f>
        <v>9976829.6615747195</v>
      </c>
      <c r="D128" s="177">
        <f t="shared" si="4"/>
        <v>902654.98945817351</v>
      </c>
      <c r="E128" s="176">
        <f>VLOOKUP(A128,'NG Summary by Day'!$A$22:$F$480,6,FALSE)*1000</f>
        <v>10879484.651032893</v>
      </c>
      <c r="F128" s="177">
        <f t="shared" si="5"/>
        <v>902654.98945817351</v>
      </c>
      <c r="G128" s="35"/>
      <c r="H128" s="186" t="e">
        <f>VLOOKUP(A128,'Power Summary by Day '!$A$19:$G$249,3,FALSE)</f>
        <v>#N/A</v>
      </c>
      <c r="I128" s="172" t="e">
        <f>VLOOKUP(A128,'Power Summary by Day '!$Y$19:$AB$251,4,FALSE)</f>
        <v>#N/A</v>
      </c>
      <c r="J128" s="177" t="e">
        <f t="shared" si="6"/>
        <v>#N/A</v>
      </c>
      <c r="K128" s="172" t="e">
        <f>VLOOKUP(A128,'Power Summary by Day '!$A$19:$G$249,7,FALSE)</f>
        <v>#N/A</v>
      </c>
      <c r="L128" s="187" t="e">
        <f t="shared" si="7"/>
        <v>#N/A</v>
      </c>
      <c r="M128" s="35"/>
      <c r="N128" s="161"/>
      <c r="O128" s="168"/>
      <c r="P128" s="168"/>
      <c r="Q128" s="168"/>
      <c r="R128" s="168"/>
      <c r="S128" s="168"/>
      <c r="T128" s="168"/>
      <c r="U128" s="168"/>
      <c r="V128" s="168"/>
      <c r="W128" s="171"/>
      <c r="Y128" s="168"/>
      <c r="Z128" s="168"/>
      <c r="AA128" s="171"/>
      <c r="AB128" s="168"/>
      <c r="AC128" s="168"/>
      <c r="AD128" s="168"/>
      <c r="AE128" s="168"/>
      <c r="AF128" s="168"/>
      <c r="AG128" s="171"/>
    </row>
    <row r="129" spans="1:33" x14ac:dyDescent="0.2">
      <c r="A129" s="151">
        <v>36712</v>
      </c>
      <c r="B129" s="176">
        <f>VLOOKUP($A129,'NG Summary by Day'!$A$22:$F$480,4,FALSE)*1000</f>
        <v>-22001000</v>
      </c>
      <c r="C129" s="172">
        <f>VLOOKUP(A129,'NG Summary by Day'!$T$21:$W$486,4,FALSE)</f>
        <v>-1194417.8261609101</v>
      </c>
      <c r="D129" s="177">
        <f t="shared" si="4"/>
        <v>-20806582.173839089</v>
      </c>
      <c r="E129" s="176">
        <f>VLOOKUP(A129,'NG Summary by Day'!$A$22:$F$480,6,FALSE)*1000</f>
        <v>-22001000</v>
      </c>
      <c r="F129" s="177">
        <f t="shared" si="5"/>
        <v>-20806582.173839089</v>
      </c>
      <c r="G129" s="35"/>
      <c r="H129" s="186" t="e">
        <f>VLOOKUP(A129,'Power Summary by Day '!$A$19:$G$249,3,FALSE)</f>
        <v>#N/A</v>
      </c>
      <c r="I129" s="172" t="e">
        <f>VLOOKUP(A129,'Power Summary by Day '!$Y$19:$AB$251,4,FALSE)</f>
        <v>#N/A</v>
      </c>
      <c r="J129" s="177" t="e">
        <f t="shared" si="6"/>
        <v>#N/A</v>
      </c>
      <c r="K129" s="172" t="e">
        <f>VLOOKUP(A129,'Power Summary by Day '!$A$19:$G$249,7,FALSE)</f>
        <v>#N/A</v>
      </c>
      <c r="L129" s="187" t="e">
        <f t="shared" si="7"/>
        <v>#N/A</v>
      </c>
      <c r="M129" s="35"/>
      <c r="N129" s="161"/>
      <c r="O129" s="168"/>
      <c r="P129" s="168"/>
      <c r="Q129" s="168"/>
      <c r="R129" s="168"/>
      <c r="S129" s="168"/>
      <c r="T129" s="168"/>
      <c r="U129" s="168"/>
      <c r="V129" s="168"/>
      <c r="W129" s="171"/>
      <c r="Y129" s="168"/>
      <c r="Z129" s="168"/>
      <c r="AA129" s="171"/>
      <c r="AB129" s="168"/>
      <c r="AC129" s="168"/>
      <c r="AD129" s="168"/>
      <c r="AE129" s="168"/>
      <c r="AF129" s="168"/>
      <c r="AG129" s="171"/>
    </row>
    <row r="130" spans="1:33" x14ac:dyDescent="0.2">
      <c r="A130" s="151">
        <v>36713</v>
      </c>
      <c r="B130" s="176">
        <f>VLOOKUP($A130,'NG Summary by Day'!$A$22:$F$480,4,FALSE)*1000</f>
        <v>-8061000</v>
      </c>
      <c r="C130" s="172">
        <f>VLOOKUP(A130,'NG Summary by Day'!$T$21:$W$486,4,FALSE)</f>
        <v>-5781542.5484145498</v>
      </c>
      <c r="D130" s="177">
        <f t="shared" si="4"/>
        <v>-2279457.4515854502</v>
      </c>
      <c r="E130" s="176">
        <f>VLOOKUP(A130,'NG Summary by Day'!$A$22:$F$480,6,FALSE)*1000</f>
        <v>-8061000</v>
      </c>
      <c r="F130" s="177">
        <f t="shared" si="5"/>
        <v>-2279457.4515854502</v>
      </c>
      <c r="G130" s="35"/>
      <c r="H130" s="186" t="e">
        <f>VLOOKUP(A130,'Power Summary by Day '!$A$19:$G$249,3,FALSE)</f>
        <v>#N/A</v>
      </c>
      <c r="I130" s="172" t="e">
        <f>VLOOKUP(A130,'Power Summary by Day '!$Y$19:$AB$251,4,FALSE)</f>
        <v>#N/A</v>
      </c>
      <c r="J130" s="177" t="e">
        <f t="shared" si="6"/>
        <v>#N/A</v>
      </c>
      <c r="K130" s="172" t="e">
        <f>VLOOKUP(A130,'Power Summary by Day '!$A$19:$G$249,7,FALSE)</f>
        <v>#N/A</v>
      </c>
      <c r="L130" s="187" t="e">
        <f t="shared" si="7"/>
        <v>#N/A</v>
      </c>
      <c r="M130" s="35"/>
      <c r="N130" s="161"/>
      <c r="O130" s="168"/>
      <c r="P130" s="168"/>
      <c r="Q130" s="168"/>
      <c r="R130" s="168"/>
      <c r="S130" s="168"/>
      <c r="T130" s="168"/>
      <c r="U130" s="168"/>
      <c r="V130" s="168"/>
      <c r="W130" s="171"/>
      <c r="Y130" s="168"/>
      <c r="Z130" s="168"/>
      <c r="AA130" s="171"/>
      <c r="AB130" s="168"/>
      <c r="AC130" s="168"/>
      <c r="AD130" s="168"/>
      <c r="AE130" s="168"/>
      <c r="AF130" s="168"/>
      <c r="AG130" s="171"/>
    </row>
    <row r="131" spans="1:33" x14ac:dyDescent="0.2">
      <c r="A131" s="151">
        <v>36714</v>
      </c>
      <c r="B131" s="176">
        <f>VLOOKUP($A131,'NG Summary by Day'!$A$22:$F$480,4,FALSE)*1000</f>
        <v>10565116.298444111</v>
      </c>
      <c r="C131" s="172">
        <f>VLOOKUP(A131,'NG Summary by Day'!$T$21:$W$486,4,FALSE)</f>
        <v>5479485.0115582598</v>
      </c>
      <c r="D131" s="177">
        <f t="shared" si="4"/>
        <v>5085631.2868858511</v>
      </c>
      <c r="E131" s="176">
        <f>VLOOKUP(A131,'NG Summary by Day'!$A$22:$F$480,6,FALSE)*1000</f>
        <v>10565116.298444111</v>
      </c>
      <c r="F131" s="177">
        <f t="shared" si="5"/>
        <v>5085631.2868858511</v>
      </c>
      <c r="G131" s="35"/>
      <c r="H131" s="186" t="e">
        <f>VLOOKUP(A131,'Power Summary by Day '!$A$19:$G$249,3,FALSE)</f>
        <v>#N/A</v>
      </c>
      <c r="I131" s="172" t="e">
        <f>VLOOKUP(A131,'Power Summary by Day '!$Y$19:$AB$251,4,FALSE)</f>
        <v>#N/A</v>
      </c>
      <c r="J131" s="177" t="e">
        <f t="shared" si="6"/>
        <v>#N/A</v>
      </c>
      <c r="K131" s="172" t="e">
        <f>VLOOKUP(A131,'Power Summary by Day '!$A$19:$G$249,7,FALSE)</f>
        <v>#N/A</v>
      </c>
      <c r="L131" s="187" t="e">
        <f t="shared" si="7"/>
        <v>#N/A</v>
      </c>
      <c r="M131" s="35"/>
      <c r="N131" s="161"/>
      <c r="O131" s="168"/>
      <c r="P131" s="168"/>
      <c r="Q131" s="168"/>
      <c r="R131" s="168"/>
      <c r="S131" s="168"/>
      <c r="T131" s="168"/>
      <c r="U131" s="168"/>
      <c r="V131" s="168"/>
      <c r="W131" s="171"/>
      <c r="Y131" s="168"/>
      <c r="Z131" s="168"/>
      <c r="AA131" s="171"/>
      <c r="AB131" s="168"/>
      <c r="AC131" s="168"/>
      <c r="AD131" s="168"/>
      <c r="AE131" s="168"/>
      <c r="AF131" s="168"/>
      <c r="AG131" s="171"/>
    </row>
    <row r="132" spans="1:33" x14ac:dyDescent="0.2">
      <c r="A132" s="151">
        <v>36717</v>
      </c>
      <c r="B132" s="176">
        <f>VLOOKUP($A132,'NG Summary by Day'!$A$22:$F$480,4,FALSE)*1000</f>
        <v>-5292052.9535787683</v>
      </c>
      <c r="C132" s="172">
        <f>VLOOKUP(A132,'NG Summary by Day'!$T$21:$W$486,4,FALSE)</f>
        <v>-3315972.8462127098</v>
      </c>
      <c r="D132" s="177">
        <f t="shared" si="4"/>
        <v>-1976080.1073660585</v>
      </c>
      <c r="E132" s="176">
        <f>VLOOKUP(A132,'NG Summary by Day'!$A$22:$F$480,6,FALSE)*1000</f>
        <v>-5292052.9535787683</v>
      </c>
      <c r="F132" s="177">
        <f t="shared" si="5"/>
        <v>-1976080.1073660585</v>
      </c>
      <c r="G132" s="35"/>
      <c r="H132" s="186" t="e">
        <f>VLOOKUP(A132,'Power Summary by Day '!$A$19:$G$249,3,FALSE)</f>
        <v>#N/A</v>
      </c>
      <c r="I132" s="172" t="e">
        <f>VLOOKUP(A132,'Power Summary by Day '!$Y$19:$AB$251,4,FALSE)</f>
        <v>#N/A</v>
      </c>
      <c r="J132" s="177" t="e">
        <f t="shared" si="6"/>
        <v>#N/A</v>
      </c>
      <c r="K132" s="172" t="e">
        <f>VLOOKUP(A132,'Power Summary by Day '!$A$19:$G$249,7,FALSE)</f>
        <v>#N/A</v>
      </c>
      <c r="L132" s="187" t="e">
        <f t="shared" si="7"/>
        <v>#N/A</v>
      </c>
      <c r="M132" s="35"/>
      <c r="N132" s="161"/>
      <c r="O132" s="168"/>
      <c r="P132" s="168"/>
      <c r="Q132" s="168"/>
      <c r="R132" s="168"/>
      <c r="S132" s="168"/>
      <c r="T132" s="168"/>
      <c r="U132" s="168"/>
      <c r="V132" s="168"/>
      <c r="W132" s="171"/>
      <c r="Y132" s="168"/>
      <c r="Z132" s="168"/>
      <c r="AA132" s="171"/>
      <c r="AB132" s="168"/>
      <c r="AC132" s="168"/>
      <c r="AD132" s="168"/>
      <c r="AE132" s="168"/>
      <c r="AF132" s="168"/>
      <c r="AG132" s="171"/>
    </row>
    <row r="133" spans="1:33" x14ac:dyDescent="0.2">
      <c r="A133" s="151">
        <v>36718</v>
      </c>
      <c r="B133" s="176">
        <f>VLOOKUP($A133,'NG Summary by Day'!$A$22:$F$480,4,FALSE)*1000</f>
        <v>2163861.7832848523</v>
      </c>
      <c r="C133" s="172">
        <f>VLOOKUP(A133,'NG Summary by Day'!$T$21:$W$486,4,FALSE)</f>
        <v>-5179714.4521972304</v>
      </c>
      <c r="D133" s="177">
        <f t="shared" ref="D133:D196" si="8">B133-C133</f>
        <v>7343576.2354820827</v>
      </c>
      <c r="E133" s="176">
        <f>VLOOKUP(A133,'NG Summary by Day'!$A$22:$F$480,6,FALSE)*1000</f>
        <v>2163861.7832848523</v>
      </c>
      <c r="F133" s="177">
        <f t="shared" ref="F133:F196" si="9">E133-C133</f>
        <v>7343576.2354820827</v>
      </c>
      <c r="G133" s="35"/>
      <c r="H133" s="186" t="e">
        <f>VLOOKUP(A133,'Power Summary by Day '!$A$19:$G$249,3,FALSE)</f>
        <v>#N/A</v>
      </c>
      <c r="I133" s="172" t="e">
        <f>VLOOKUP(A133,'Power Summary by Day '!$Y$19:$AB$251,4,FALSE)</f>
        <v>#N/A</v>
      </c>
      <c r="J133" s="177" t="e">
        <f t="shared" ref="J133:J196" si="10">H133-I133</f>
        <v>#N/A</v>
      </c>
      <c r="K133" s="172" t="e">
        <f>VLOOKUP(A133,'Power Summary by Day '!$A$19:$G$249,7,FALSE)</f>
        <v>#N/A</v>
      </c>
      <c r="L133" s="187" t="e">
        <f t="shared" ref="L133:L196" si="11">K133-I133</f>
        <v>#N/A</v>
      </c>
      <c r="M133" s="35"/>
      <c r="N133" s="161"/>
      <c r="O133" s="168"/>
      <c r="P133" s="168"/>
      <c r="Q133" s="168"/>
      <c r="R133" s="168"/>
      <c r="S133" s="168"/>
      <c r="T133" s="168"/>
      <c r="U133" s="168"/>
      <c r="V133" s="168"/>
      <c r="W133" s="171"/>
      <c r="Y133" s="168"/>
      <c r="Z133" s="168"/>
      <c r="AA133" s="171"/>
      <c r="AB133" s="168"/>
      <c r="AC133" s="168"/>
      <c r="AD133" s="168"/>
      <c r="AE133" s="168"/>
      <c r="AF133" s="168"/>
      <c r="AG133" s="171"/>
    </row>
    <row r="134" spans="1:33" x14ac:dyDescent="0.2">
      <c r="A134" s="151">
        <v>36719</v>
      </c>
      <c r="B134" s="176">
        <f>VLOOKUP($A134,'NG Summary by Day'!$A$22:$F$480,4,FALSE)*1000</f>
        <v>-16868330.279226888</v>
      </c>
      <c r="C134" s="172">
        <f>VLOOKUP(A134,'NG Summary by Day'!$T$21:$W$486,4,FALSE)</f>
        <v>-8595077.9753125589</v>
      </c>
      <c r="D134" s="177">
        <f t="shared" si="8"/>
        <v>-8273252.303914329</v>
      </c>
      <c r="E134" s="176">
        <f>VLOOKUP(A134,'NG Summary by Day'!$A$22:$F$480,6,FALSE)*1000</f>
        <v>-16868330.279226888</v>
      </c>
      <c r="F134" s="177">
        <f t="shared" si="9"/>
        <v>-8273252.303914329</v>
      </c>
      <c r="G134" s="35"/>
      <c r="H134" s="186" t="e">
        <f>VLOOKUP(A134,'Power Summary by Day '!$A$19:$G$249,3,FALSE)</f>
        <v>#N/A</v>
      </c>
      <c r="I134" s="172" t="e">
        <f>VLOOKUP(A134,'Power Summary by Day '!$Y$19:$AB$251,4,FALSE)</f>
        <v>#N/A</v>
      </c>
      <c r="J134" s="177" t="e">
        <f t="shared" si="10"/>
        <v>#N/A</v>
      </c>
      <c r="K134" s="172" t="e">
        <f>VLOOKUP(A134,'Power Summary by Day '!$A$19:$G$249,7,FALSE)</f>
        <v>#N/A</v>
      </c>
      <c r="L134" s="187" t="e">
        <f t="shared" si="11"/>
        <v>#N/A</v>
      </c>
      <c r="M134" s="35"/>
      <c r="N134" s="161"/>
      <c r="O134" s="168"/>
      <c r="P134" s="168"/>
      <c r="Q134" s="168"/>
      <c r="R134" s="168"/>
      <c r="S134" s="168"/>
      <c r="T134" s="168"/>
      <c r="U134" s="168"/>
      <c r="V134" s="168"/>
      <c r="W134" s="171"/>
      <c r="Y134" s="168"/>
      <c r="Z134" s="168"/>
      <c r="AA134" s="171"/>
      <c r="AB134" s="168"/>
      <c r="AC134" s="168"/>
      <c r="AD134" s="168"/>
      <c r="AE134" s="168"/>
      <c r="AF134" s="168"/>
      <c r="AG134" s="171"/>
    </row>
    <row r="135" spans="1:33" x14ac:dyDescent="0.2">
      <c r="A135" s="151">
        <v>36720</v>
      </c>
      <c r="B135" s="176">
        <f>VLOOKUP($A135,'NG Summary by Day'!$A$22:$F$480,4,FALSE)*1000</f>
        <v>9261278.1321067419</v>
      </c>
      <c r="C135" s="172">
        <f>VLOOKUP(A135,'NG Summary by Day'!$T$21:$W$486,4,FALSE)</f>
        <v>8254745.1760607501</v>
      </c>
      <c r="D135" s="177">
        <f t="shared" si="8"/>
        <v>1006532.9560459917</v>
      </c>
      <c r="E135" s="176">
        <f>VLOOKUP(A135,'NG Summary by Day'!$A$22:$F$480,6,FALSE)*1000</f>
        <v>9261278.1321067419</v>
      </c>
      <c r="F135" s="177">
        <f t="shared" si="9"/>
        <v>1006532.9560459917</v>
      </c>
      <c r="G135" s="35"/>
      <c r="H135" s="186" t="e">
        <f>VLOOKUP(A135,'Power Summary by Day '!$A$19:$G$249,3,FALSE)</f>
        <v>#N/A</v>
      </c>
      <c r="I135" s="172" t="e">
        <f>VLOOKUP(A135,'Power Summary by Day '!$Y$19:$AB$251,4,FALSE)</f>
        <v>#N/A</v>
      </c>
      <c r="J135" s="177" t="e">
        <f t="shared" si="10"/>
        <v>#N/A</v>
      </c>
      <c r="K135" s="172" t="e">
        <f>VLOOKUP(A135,'Power Summary by Day '!$A$19:$G$249,7,FALSE)</f>
        <v>#N/A</v>
      </c>
      <c r="L135" s="187" t="e">
        <f t="shared" si="11"/>
        <v>#N/A</v>
      </c>
      <c r="M135" s="35"/>
      <c r="N135" s="161"/>
      <c r="O135" s="168"/>
      <c r="P135" s="168"/>
      <c r="Q135" s="168"/>
      <c r="R135" s="168"/>
      <c r="S135" s="168"/>
      <c r="T135" s="168"/>
      <c r="U135" s="168"/>
      <c r="V135" s="168"/>
      <c r="W135" s="171"/>
      <c r="Y135" s="168"/>
      <c r="Z135" s="168"/>
      <c r="AA135" s="171"/>
      <c r="AB135" s="168"/>
      <c r="AC135" s="168"/>
      <c r="AD135" s="168"/>
      <c r="AE135" s="168"/>
      <c r="AF135" s="168"/>
      <c r="AG135" s="171"/>
    </row>
    <row r="136" spans="1:33" x14ac:dyDescent="0.2">
      <c r="A136" s="151">
        <v>36721</v>
      </c>
      <c r="B136" s="176">
        <f>VLOOKUP($A136,'NG Summary by Day'!$A$22:$F$480,4,FALSE)*1000</f>
        <v>12562640.879432099</v>
      </c>
      <c r="C136" s="172">
        <f>VLOOKUP(A136,'NG Summary by Day'!$T$21:$W$486,4,FALSE)</f>
        <v>7032819.4909705603</v>
      </c>
      <c r="D136" s="177">
        <f t="shared" si="8"/>
        <v>5529821.3884615386</v>
      </c>
      <c r="E136" s="176">
        <f>VLOOKUP(A136,'NG Summary by Day'!$A$22:$F$480,6,FALSE)*1000</f>
        <v>12562640.879432099</v>
      </c>
      <c r="F136" s="177">
        <f t="shared" si="9"/>
        <v>5529821.3884615386</v>
      </c>
      <c r="G136" s="35"/>
      <c r="H136" s="186" t="e">
        <f>VLOOKUP(A136,'Power Summary by Day '!$A$19:$G$249,3,FALSE)</f>
        <v>#N/A</v>
      </c>
      <c r="I136" s="172" t="e">
        <f>VLOOKUP(A136,'Power Summary by Day '!$Y$19:$AB$251,4,FALSE)</f>
        <v>#N/A</v>
      </c>
      <c r="J136" s="177" t="e">
        <f t="shared" si="10"/>
        <v>#N/A</v>
      </c>
      <c r="K136" s="172" t="e">
        <f>VLOOKUP(A136,'Power Summary by Day '!$A$19:$G$249,7,FALSE)</f>
        <v>#N/A</v>
      </c>
      <c r="L136" s="187" t="e">
        <f t="shared" si="11"/>
        <v>#N/A</v>
      </c>
      <c r="M136" s="35"/>
      <c r="N136" s="161"/>
      <c r="O136" s="168"/>
      <c r="P136" s="168"/>
      <c r="Q136" s="168"/>
      <c r="R136" s="168"/>
      <c r="S136" s="168"/>
      <c r="T136" s="168"/>
      <c r="U136" s="168"/>
      <c r="V136" s="168"/>
      <c r="W136" s="171"/>
      <c r="Y136" s="168"/>
      <c r="Z136" s="168"/>
      <c r="AA136" s="171"/>
      <c r="AB136" s="168"/>
      <c r="AC136" s="168"/>
      <c r="AD136" s="168"/>
      <c r="AE136" s="168"/>
      <c r="AF136" s="168"/>
      <c r="AG136" s="171"/>
    </row>
    <row r="137" spans="1:33" x14ac:dyDescent="0.2">
      <c r="A137" s="151">
        <v>36724</v>
      </c>
      <c r="B137" s="176">
        <f>VLOOKUP($A137,'NG Summary by Day'!$A$22:$F$480,4,FALSE)*1000</f>
        <v>-14185758.596388185</v>
      </c>
      <c r="C137" s="172">
        <f>VLOOKUP(A137,'NG Summary by Day'!$T$21:$W$486,4,FALSE)</f>
        <v>-8767668.0499858502</v>
      </c>
      <c r="D137" s="177">
        <f t="shared" si="8"/>
        <v>-5418090.5464023352</v>
      </c>
      <c r="E137" s="176">
        <f>VLOOKUP(A137,'NG Summary by Day'!$A$22:$F$480,6,FALSE)*1000</f>
        <v>-14185758.596388185</v>
      </c>
      <c r="F137" s="177">
        <f t="shared" si="9"/>
        <v>-5418090.5464023352</v>
      </c>
      <c r="G137" s="35"/>
      <c r="H137" s="186" t="e">
        <f>VLOOKUP(A137,'Power Summary by Day '!$A$19:$G$249,3,FALSE)</f>
        <v>#N/A</v>
      </c>
      <c r="I137" s="172" t="e">
        <f>VLOOKUP(A137,'Power Summary by Day '!$Y$19:$AB$251,4,FALSE)</f>
        <v>#N/A</v>
      </c>
      <c r="J137" s="177" t="e">
        <f t="shared" si="10"/>
        <v>#N/A</v>
      </c>
      <c r="K137" s="172" t="e">
        <f>VLOOKUP(A137,'Power Summary by Day '!$A$19:$G$249,7,FALSE)</f>
        <v>#N/A</v>
      </c>
      <c r="L137" s="187" t="e">
        <f t="shared" si="11"/>
        <v>#N/A</v>
      </c>
      <c r="M137" s="35"/>
      <c r="N137" s="161"/>
      <c r="O137" s="168"/>
      <c r="P137" s="168"/>
      <c r="Q137" s="168"/>
      <c r="R137" s="168"/>
      <c r="S137" s="168"/>
      <c r="T137" s="168"/>
      <c r="U137" s="168"/>
      <c r="V137" s="168"/>
      <c r="W137" s="171"/>
      <c r="Y137" s="168"/>
      <c r="Z137" s="168"/>
      <c r="AA137" s="171"/>
      <c r="AB137" s="168"/>
      <c r="AC137" s="168"/>
      <c r="AD137" s="168"/>
      <c r="AE137" s="168"/>
      <c r="AF137" s="168"/>
      <c r="AG137" s="171"/>
    </row>
    <row r="138" spans="1:33" x14ac:dyDescent="0.2">
      <c r="A138" s="151">
        <v>36725</v>
      </c>
      <c r="B138" s="176">
        <f>VLOOKUP($A138,'NG Summary by Day'!$A$22:$F$480,4,FALSE)*1000</f>
        <v>26620823.213274676</v>
      </c>
      <c r="C138" s="172">
        <f>VLOOKUP(A138,'NG Summary by Day'!$T$21:$W$486,4,FALSE)</f>
        <v>24217532.462197397</v>
      </c>
      <c r="D138" s="177">
        <f t="shared" si="8"/>
        <v>2403290.7510772794</v>
      </c>
      <c r="E138" s="176">
        <f>VLOOKUP(A138,'NG Summary by Day'!$A$22:$F$480,6,FALSE)*1000</f>
        <v>26620823.213274676</v>
      </c>
      <c r="F138" s="177">
        <f t="shared" si="9"/>
        <v>2403290.7510772794</v>
      </c>
      <c r="G138" s="35"/>
      <c r="H138" s="186" t="e">
        <f>VLOOKUP(A138,'Power Summary by Day '!$A$19:$G$249,3,FALSE)</f>
        <v>#N/A</v>
      </c>
      <c r="I138" s="172" t="e">
        <f>VLOOKUP(A138,'Power Summary by Day '!$Y$19:$AB$251,4,FALSE)</f>
        <v>#N/A</v>
      </c>
      <c r="J138" s="177" t="e">
        <f t="shared" si="10"/>
        <v>#N/A</v>
      </c>
      <c r="K138" s="172" t="e">
        <f>VLOOKUP(A138,'Power Summary by Day '!$A$19:$G$249,7,FALSE)</f>
        <v>#N/A</v>
      </c>
      <c r="L138" s="187" t="e">
        <f t="shared" si="11"/>
        <v>#N/A</v>
      </c>
      <c r="M138" s="35"/>
      <c r="N138" s="161"/>
      <c r="O138" s="168"/>
      <c r="P138" s="168"/>
      <c r="Q138" s="168"/>
      <c r="R138" s="168"/>
      <c r="S138" s="168"/>
      <c r="T138" s="168"/>
      <c r="U138" s="168"/>
      <c r="V138" s="168"/>
      <c r="W138" s="171"/>
      <c r="Y138" s="168"/>
      <c r="Z138" s="168"/>
      <c r="AA138" s="171"/>
      <c r="AB138" s="168"/>
      <c r="AC138" s="168"/>
      <c r="AD138" s="168"/>
      <c r="AE138" s="168"/>
      <c r="AF138" s="168"/>
      <c r="AG138" s="171"/>
    </row>
    <row r="139" spans="1:33" x14ac:dyDescent="0.2">
      <c r="A139" s="151">
        <v>36726</v>
      </c>
      <c r="B139" s="176">
        <f>VLOOKUP($A139,'NG Summary by Day'!$A$22:$F$480,4,FALSE)*1000</f>
        <v>-10988676.411114512</v>
      </c>
      <c r="C139" s="172">
        <f>VLOOKUP(A139,'NG Summary by Day'!$T$21:$W$486,4,FALSE)</f>
        <v>-4179825.8370610196</v>
      </c>
      <c r="D139" s="177">
        <f t="shared" si="8"/>
        <v>-6808850.5740534924</v>
      </c>
      <c r="E139" s="176">
        <f>VLOOKUP(A139,'NG Summary by Day'!$A$22:$F$480,6,FALSE)*1000</f>
        <v>-10988676.411114512</v>
      </c>
      <c r="F139" s="177">
        <f t="shared" si="9"/>
        <v>-6808850.5740534924</v>
      </c>
      <c r="G139" s="35"/>
      <c r="H139" s="186" t="e">
        <f>VLOOKUP(A139,'Power Summary by Day '!$A$19:$G$249,3,FALSE)</f>
        <v>#N/A</v>
      </c>
      <c r="I139" s="172" t="e">
        <f>VLOOKUP(A139,'Power Summary by Day '!$Y$19:$AB$251,4,FALSE)</f>
        <v>#N/A</v>
      </c>
      <c r="J139" s="177" t="e">
        <f t="shared" si="10"/>
        <v>#N/A</v>
      </c>
      <c r="K139" s="172" t="e">
        <f>VLOOKUP(A139,'Power Summary by Day '!$A$19:$G$249,7,FALSE)</f>
        <v>#N/A</v>
      </c>
      <c r="L139" s="187" t="e">
        <f t="shared" si="11"/>
        <v>#N/A</v>
      </c>
      <c r="M139" s="35"/>
      <c r="N139" s="161"/>
      <c r="O139" s="168"/>
      <c r="P139" s="168"/>
      <c r="Q139" s="168"/>
      <c r="R139" s="168"/>
      <c r="S139" s="168"/>
      <c r="T139" s="168"/>
      <c r="U139" s="168"/>
      <c r="V139" s="168"/>
      <c r="W139" s="171"/>
      <c r="Y139" s="168"/>
      <c r="Z139" s="168"/>
      <c r="AA139" s="171"/>
      <c r="AB139" s="168"/>
      <c r="AC139" s="168"/>
      <c r="AD139" s="168"/>
      <c r="AE139" s="168"/>
      <c r="AF139" s="168"/>
      <c r="AG139" s="171"/>
    </row>
    <row r="140" spans="1:33" x14ac:dyDescent="0.2">
      <c r="A140" s="151">
        <v>36727</v>
      </c>
      <c r="B140" s="176">
        <f>VLOOKUP($A140,'NG Summary by Day'!$A$22:$F$480,4,FALSE)*1000</f>
        <v>-7513235.0852395846</v>
      </c>
      <c r="C140" s="172">
        <f>VLOOKUP(A140,'NG Summary by Day'!$T$21:$W$486,4,FALSE)</f>
        <v>-8530562.3804157209</v>
      </c>
      <c r="D140" s="177">
        <f t="shared" si="8"/>
        <v>1017327.2951761363</v>
      </c>
      <c r="E140" s="176">
        <f>VLOOKUP(A140,'NG Summary by Day'!$A$22:$F$480,6,FALSE)*1000</f>
        <v>-7513235.0852395846</v>
      </c>
      <c r="F140" s="177">
        <f t="shared" si="9"/>
        <v>1017327.2951761363</v>
      </c>
      <c r="G140" s="35"/>
      <c r="H140" s="186" t="e">
        <f>VLOOKUP(A140,'Power Summary by Day '!$A$19:$G$249,3,FALSE)</f>
        <v>#N/A</v>
      </c>
      <c r="I140" s="172" t="e">
        <f>VLOOKUP(A140,'Power Summary by Day '!$Y$19:$AB$251,4,FALSE)</f>
        <v>#N/A</v>
      </c>
      <c r="J140" s="177" t="e">
        <f t="shared" si="10"/>
        <v>#N/A</v>
      </c>
      <c r="K140" s="172" t="e">
        <f>VLOOKUP(A140,'Power Summary by Day '!$A$19:$G$249,7,FALSE)</f>
        <v>#N/A</v>
      </c>
      <c r="L140" s="187" t="e">
        <f t="shared" si="11"/>
        <v>#N/A</v>
      </c>
      <c r="M140" s="35"/>
      <c r="N140" s="161"/>
      <c r="O140" s="168"/>
      <c r="P140" s="168"/>
      <c r="Q140" s="168"/>
      <c r="R140" s="168"/>
      <c r="S140" s="168"/>
      <c r="T140" s="168"/>
      <c r="U140" s="168"/>
      <c r="V140" s="168"/>
      <c r="W140" s="171"/>
      <c r="Y140" s="168"/>
      <c r="Z140" s="168"/>
      <c r="AA140" s="171"/>
      <c r="AB140" s="168"/>
      <c r="AC140" s="168"/>
      <c r="AD140" s="168"/>
      <c r="AE140" s="168"/>
      <c r="AF140" s="168"/>
      <c r="AG140" s="171"/>
    </row>
    <row r="141" spans="1:33" x14ac:dyDescent="0.2">
      <c r="A141" s="151">
        <v>36728</v>
      </c>
      <c r="B141" s="176">
        <f>VLOOKUP($A141,'NG Summary by Day'!$A$22:$F$480,4,FALSE)*1000</f>
        <v>8180583.5520670647</v>
      </c>
      <c r="C141" s="172">
        <f>VLOOKUP(A141,'NG Summary by Day'!$T$21:$W$486,4,FALSE)</f>
        <v>9939274.2957904506</v>
      </c>
      <c r="D141" s="177">
        <f t="shared" si="8"/>
        <v>-1758690.743723386</v>
      </c>
      <c r="E141" s="176">
        <f>VLOOKUP(A141,'NG Summary by Day'!$A$22:$F$480,6,FALSE)*1000</f>
        <v>8180583.5520670647</v>
      </c>
      <c r="F141" s="177">
        <f t="shared" si="9"/>
        <v>-1758690.743723386</v>
      </c>
      <c r="G141" s="35"/>
      <c r="H141" s="186" t="e">
        <f>VLOOKUP(A141,'Power Summary by Day '!$A$19:$G$249,3,FALSE)</f>
        <v>#N/A</v>
      </c>
      <c r="I141" s="172" t="e">
        <f>VLOOKUP(A141,'Power Summary by Day '!$Y$19:$AB$251,4,FALSE)</f>
        <v>#N/A</v>
      </c>
      <c r="J141" s="177" t="e">
        <f t="shared" si="10"/>
        <v>#N/A</v>
      </c>
      <c r="K141" s="172" t="e">
        <f>VLOOKUP(A141,'Power Summary by Day '!$A$19:$G$249,7,FALSE)</f>
        <v>#N/A</v>
      </c>
      <c r="L141" s="187" t="e">
        <f t="shared" si="11"/>
        <v>#N/A</v>
      </c>
      <c r="M141" s="35"/>
      <c r="N141" s="161"/>
      <c r="O141" s="168"/>
      <c r="P141" s="168"/>
      <c r="Q141" s="168"/>
      <c r="R141" s="168"/>
      <c r="S141" s="168"/>
      <c r="T141" s="168"/>
      <c r="U141" s="168"/>
      <c r="V141" s="168"/>
      <c r="W141" s="171"/>
      <c r="Y141" s="168"/>
      <c r="Z141" s="168"/>
      <c r="AA141" s="171"/>
      <c r="AB141" s="168"/>
      <c r="AC141" s="168"/>
      <c r="AD141" s="168"/>
      <c r="AE141" s="168"/>
      <c r="AF141" s="168"/>
      <c r="AG141" s="171"/>
    </row>
    <row r="142" spans="1:33" x14ac:dyDescent="0.2">
      <c r="A142" s="151">
        <v>36731</v>
      </c>
      <c r="B142" s="176">
        <f>VLOOKUP($A142,'NG Summary by Day'!$A$22:$F$480,4,FALSE)*1000</f>
        <v>4520599.0869583199</v>
      </c>
      <c r="C142" s="172">
        <f>VLOOKUP(A142,'NG Summary by Day'!$T$21:$W$486,4,FALSE)</f>
        <v>7874050.15999447</v>
      </c>
      <c r="D142" s="177">
        <f t="shared" si="8"/>
        <v>-3353451.0730361501</v>
      </c>
      <c r="E142" s="176">
        <f>VLOOKUP(A142,'NG Summary by Day'!$A$22:$F$480,6,FALSE)*1000</f>
        <v>4520599.0869583199</v>
      </c>
      <c r="F142" s="177">
        <f t="shared" si="9"/>
        <v>-3353451.0730361501</v>
      </c>
      <c r="G142" s="35"/>
      <c r="H142" s="186" t="e">
        <f>VLOOKUP(A142,'Power Summary by Day '!$A$19:$G$249,3,FALSE)</f>
        <v>#N/A</v>
      </c>
      <c r="I142" s="172" t="e">
        <f>VLOOKUP(A142,'Power Summary by Day '!$Y$19:$AB$251,4,FALSE)</f>
        <v>#N/A</v>
      </c>
      <c r="J142" s="177" t="e">
        <f t="shared" si="10"/>
        <v>#N/A</v>
      </c>
      <c r="K142" s="172" t="e">
        <f>VLOOKUP(A142,'Power Summary by Day '!$A$19:$G$249,7,FALSE)</f>
        <v>#N/A</v>
      </c>
      <c r="L142" s="187" t="e">
        <f t="shared" si="11"/>
        <v>#N/A</v>
      </c>
      <c r="M142" s="35"/>
      <c r="N142" s="161"/>
      <c r="O142" s="168"/>
      <c r="P142" s="168"/>
      <c r="Q142" s="168"/>
      <c r="R142" s="168"/>
      <c r="S142" s="168"/>
      <c r="T142" s="168"/>
      <c r="U142" s="168"/>
      <c r="V142" s="168"/>
      <c r="W142" s="171"/>
      <c r="Y142" s="168"/>
      <c r="Z142" s="168"/>
      <c r="AA142" s="171"/>
      <c r="AB142" s="168"/>
      <c r="AC142" s="168"/>
      <c r="AD142" s="168"/>
      <c r="AE142" s="168"/>
      <c r="AF142" s="168"/>
      <c r="AG142" s="171"/>
    </row>
    <row r="143" spans="1:33" x14ac:dyDescent="0.2">
      <c r="A143" s="151">
        <v>36732</v>
      </c>
      <c r="B143" s="176">
        <f>VLOOKUP($A143,'NG Summary by Day'!$A$22:$F$480,4,FALSE)*1000</f>
        <v>-9656018.1745481379</v>
      </c>
      <c r="C143" s="172">
        <f>VLOOKUP(A143,'NG Summary by Day'!$T$21:$W$486,4,FALSE)</f>
        <v>-9876592.1663811896</v>
      </c>
      <c r="D143" s="177">
        <f t="shared" si="8"/>
        <v>220573.99183305167</v>
      </c>
      <c r="E143" s="176">
        <f>VLOOKUP(A143,'NG Summary by Day'!$A$22:$F$480,6,FALSE)*1000</f>
        <v>-9656018.1745481379</v>
      </c>
      <c r="F143" s="177">
        <f t="shared" si="9"/>
        <v>220573.99183305167</v>
      </c>
      <c r="G143" s="35"/>
      <c r="H143" s="186" t="e">
        <f>VLOOKUP(A143,'Power Summary by Day '!$A$19:$G$249,3,FALSE)</f>
        <v>#N/A</v>
      </c>
      <c r="I143" s="172" t="e">
        <f>VLOOKUP(A143,'Power Summary by Day '!$Y$19:$AB$251,4,FALSE)</f>
        <v>#N/A</v>
      </c>
      <c r="J143" s="177" t="e">
        <f t="shared" si="10"/>
        <v>#N/A</v>
      </c>
      <c r="K143" s="172" t="e">
        <f>VLOOKUP(A143,'Power Summary by Day '!$A$19:$G$249,7,FALSE)</f>
        <v>#N/A</v>
      </c>
      <c r="L143" s="187" t="e">
        <f t="shared" si="11"/>
        <v>#N/A</v>
      </c>
      <c r="M143" s="35"/>
      <c r="N143" s="161"/>
      <c r="O143" s="168"/>
      <c r="P143" s="168"/>
      <c r="Q143" s="168"/>
      <c r="R143" s="168"/>
      <c r="S143" s="168"/>
      <c r="T143" s="168"/>
      <c r="U143" s="168"/>
      <c r="V143" s="168"/>
      <c r="W143" s="171"/>
      <c r="Y143" s="168"/>
      <c r="Z143" s="168"/>
      <c r="AA143" s="171"/>
      <c r="AB143" s="168"/>
      <c r="AC143" s="168"/>
      <c r="AD143" s="168"/>
      <c r="AE143" s="168"/>
      <c r="AF143" s="168"/>
      <c r="AG143" s="171"/>
    </row>
    <row r="144" spans="1:33" x14ac:dyDescent="0.2">
      <c r="A144" s="151">
        <v>36733</v>
      </c>
      <c r="B144" s="176">
        <f>VLOOKUP($A144,'NG Summary by Day'!$A$22:$F$480,4,FALSE)*1000</f>
        <v>-1893885.4856927255</v>
      </c>
      <c r="C144" s="172">
        <f>VLOOKUP(A144,'NG Summary by Day'!$T$21:$W$486,4,FALSE)</f>
        <v>-3163931.3834863496</v>
      </c>
      <c r="D144" s="177">
        <f t="shared" si="8"/>
        <v>1270045.8977936241</v>
      </c>
      <c r="E144" s="176">
        <f>VLOOKUP(A144,'NG Summary by Day'!$A$22:$F$480,6,FALSE)*1000</f>
        <v>-1893885.4856927255</v>
      </c>
      <c r="F144" s="177">
        <f t="shared" si="9"/>
        <v>1270045.8977936241</v>
      </c>
      <c r="G144" s="35"/>
      <c r="H144" s="186" t="e">
        <f>VLOOKUP(A144,'Power Summary by Day '!$A$19:$G$249,3,FALSE)</f>
        <v>#N/A</v>
      </c>
      <c r="I144" s="172" t="e">
        <f>VLOOKUP(A144,'Power Summary by Day '!$Y$19:$AB$251,4,FALSE)</f>
        <v>#N/A</v>
      </c>
      <c r="J144" s="177" t="e">
        <f t="shared" si="10"/>
        <v>#N/A</v>
      </c>
      <c r="K144" s="172" t="e">
        <f>VLOOKUP(A144,'Power Summary by Day '!$A$19:$G$249,7,FALSE)</f>
        <v>#N/A</v>
      </c>
      <c r="L144" s="187" t="e">
        <f t="shared" si="11"/>
        <v>#N/A</v>
      </c>
      <c r="M144" s="35"/>
      <c r="N144" s="161"/>
      <c r="O144" s="168"/>
      <c r="P144" s="168"/>
      <c r="Q144" s="168"/>
      <c r="R144" s="168"/>
      <c r="S144" s="168"/>
      <c r="T144" s="168"/>
      <c r="U144" s="168"/>
      <c r="V144" s="168"/>
      <c r="W144" s="171"/>
      <c r="Y144" s="168"/>
      <c r="Z144" s="168"/>
      <c r="AA144" s="171"/>
      <c r="AB144" s="168"/>
      <c r="AC144" s="168"/>
      <c r="AD144" s="168"/>
      <c r="AE144" s="168"/>
      <c r="AF144" s="168"/>
      <c r="AG144" s="171"/>
    </row>
    <row r="145" spans="1:33" x14ac:dyDescent="0.2">
      <c r="A145" s="151">
        <v>36734</v>
      </c>
      <c r="B145" s="176">
        <f>VLOOKUP($A145,'NG Summary by Day'!$A$22:$F$480,4,FALSE)*1000</f>
        <v>-17525795.051999137</v>
      </c>
      <c r="C145" s="172">
        <f>VLOOKUP(A145,'NG Summary by Day'!$T$21:$W$486,4,FALSE)</f>
        <v>-17995771.2359038</v>
      </c>
      <c r="D145" s="177">
        <f t="shared" si="8"/>
        <v>469976.18390466273</v>
      </c>
      <c r="E145" s="176">
        <f>VLOOKUP(A145,'NG Summary by Day'!$A$22:$F$480,6,FALSE)*1000</f>
        <v>-17525795.051999137</v>
      </c>
      <c r="F145" s="177">
        <f t="shared" si="9"/>
        <v>469976.18390466273</v>
      </c>
      <c r="G145" s="35"/>
      <c r="H145" s="186" t="e">
        <f>VLOOKUP(A145,'Power Summary by Day '!$A$19:$G$249,3,FALSE)</f>
        <v>#N/A</v>
      </c>
      <c r="I145" s="172" t="e">
        <f>VLOOKUP(A145,'Power Summary by Day '!$Y$19:$AB$251,4,FALSE)</f>
        <v>#N/A</v>
      </c>
      <c r="J145" s="177" t="e">
        <f t="shared" si="10"/>
        <v>#N/A</v>
      </c>
      <c r="K145" s="172" t="e">
        <f>VLOOKUP(A145,'Power Summary by Day '!$A$19:$G$249,7,FALSE)</f>
        <v>#N/A</v>
      </c>
      <c r="L145" s="187" t="e">
        <f t="shared" si="11"/>
        <v>#N/A</v>
      </c>
      <c r="M145" s="35"/>
      <c r="N145" s="161"/>
      <c r="O145" s="168"/>
      <c r="P145" s="168"/>
      <c r="Q145" s="168"/>
      <c r="R145" s="168"/>
      <c r="S145" s="168"/>
      <c r="T145" s="168"/>
      <c r="U145" s="168"/>
      <c r="V145" s="168"/>
      <c r="W145" s="171"/>
      <c r="Y145" s="168"/>
      <c r="Z145" s="168"/>
      <c r="AA145" s="171"/>
      <c r="AB145" s="168"/>
      <c r="AC145" s="168"/>
      <c r="AD145" s="168"/>
      <c r="AE145" s="168"/>
      <c r="AF145" s="168"/>
      <c r="AG145" s="171"/>
    </row>
    <row r="146" spans="1:33" x14ac:dyDescent="0.2">
      <c r="A146" s="151">
        <v>36735</v>
      </c>
      <c r="B146" s="176">
        <f>VLOOKUP($A146,'NG Summary by Day'!$A$22:$F$480,4,FALSE)*1000</f>
        <v>18467976.165162168</v>
      </c>
      <c r="C146" s="172">
        <f>VLOOKUP(A146,'NG Summary by Day'!$T$21:$W$486,4,FALSE)</f>
        <v>22130867.951736398</v>
      </c>
      <c r="D146" s="177">
        <f t="shared" si="8"/>
        <v>-3662891.7865742296</v>
      </c>
      <c r="E146" s="176">
        <f>VLOOKUP(A146,'NG Summary by Day'!$A$22:$F$480,6,FALSE)*1000</f>
        <v>18467976.165162168</v>
      </c>
      <c r="F146" s="177">
        <f t="shared" si="9"/>
        <v>-3662891.7865742296</v>
      </c>
      <c r="G146" s="35"/>
      <c r="H146" s="186" t="e">
        <f>VLOOKUP(A146,'Power Summary by Day '!$A$19:$G$249,3,FALSE)</f>
        <v>#N/A</v>
      </c>
      <c r="I146" s="172" t="e">
        <f>VLOOKUP(A146,'Power Summary by Day '!$Y$19:$AB$251,4,FALSE)</f>
        <v>#N/A</v>
      </c>
      <c r="J146" s="177" t="e">
        <f t="shared" si="10"/>
        <v>#N/A</v>
      </c>
      <c r="K146" s="172" t="e">
        <f>VLOOKUP(A146,'Power Summary by Day '!$A$19:$G$249,7,FALSE)</f>
        <v>#N/A</v>
      </c>
      <c r="L146" s="187" t="e">
        <f t="shared" si="11"/>
        <v>#N/A</v>
      </c>
      <c r="M146" s="35"/>
      <c r="N146" s="161"/>
      <c r="O146" s="168"/>
      <c r="P146" s="168"/>
      <c r="Q146" s="168"/>
      <c r="R146" s="168"/>
      <c r="S146" s="168"/>
      <c r="T146" s="168"/>
      <c r="U146" s="168"/>
      <c r="V146" s="168"/>
      <c r="W146" s="171"/>
      <c r="Y146" s="168"/>
      <c r="Z146" s="168"/>
      <c r="AA146" s="171"/>
      <c r="AB146" s="168"/>
      <c r="AC146" s="168"/>
      <c r="AD146" s="168"/>
      <c r="AE146" s="168"/>
      <c r="AF146" s="168"/>
      <c r="AG146" s="171"/>
    </row>
    <row r="147" spans="1:33" x14ac:dyDescent="0.2">
      <c r="A147" s="151">
        <v>36738</v>
      </c>
      <c r="B147" s="176">
        <f>VLOOKUP($A147,'NG Summary by Day'!$A$22:$F$480,4,FALSE)*1000</f>
        <v>5260757.1109464746</v>
      </c>
      <c r="C147" s="172">
        <f>VLOOKUP(A147,'NG Summary by Day'!$T$21:$W$486,4,FALSE)</f>
        <v>1316227.9341959399</v>
      </c>
      <c r="D147" s="177">
        <f t="shared" si="8"/>
        <v>3944529.1767505347</v>
      </c>
      <c r="E147" s="176">
        <f>VLOOKUP(A147,'NG Summary by Day'!$A$22:$F$480,6,FALSE)*1000</f>
        <v>5260757.1109464746</v>
      </c>
      <c r="F147" s="177">
        <f t="shared" si="9"/>
        <v>3944529.1767505347</v>
      </c>
      <c r="G147" s="35"/>
      <c r="H147" s="186" t="e">
        <f>VLOOKUP(A147,'Power Summary by Day '!$A$19:$G$249,3,FALSE)</f>
        <v>#N/A</v>
      </c>
      <c r="I147" s="172" t="e">
        <f>VLOOKUP(A147,'Power Summary by Day '!$Y$19:$AB$251,4,FALSE)</f>
        <v>#N/A</v>
      </c>
      <c r="J147" s="177" t="e">
        <f t="shared" si="10"/>
        <v>#N/A</v>
      </c>
      <c r="K147" s="172" t="e">
        <f>VLOOKUP(A147,'Power Summary by Day '!$A$19:$G$249,7,FALSE)</f>
        <v>#N/A</v>
      </c>
      <c r="L147" s="187" t="e">
        <f t="shared" si="11"/>
        <v>#N/A</v>
      </c>
      <c r="M147" s="35"/>
      <c r="N147" s="161"/>
      <c r="O147" s="168"/>
      <c r="P147" s="168"/>
      <c r="Q147" s="168"/>
      <c r="R147" s="168"/>
      <c r="S147" s="168"/>
      <c r="T147" s="168"/>
      <c r="U147" s="168"/>
      <c r="V147" s="168"/>
      <c r="W147" s="171"/>
      <c r="Y147" s="168"/>
      <c r="Z147" s="168"/>
      <c r="AA147" s="171"/>
      <c r="AB147" s="168"/>
      <c r="AC147" s="168"/>
      <c r="AD147" s="168"/>
      <c r="AE147" s="168"/>
      <c r="AF147" s="168"/>
      <c r="AG147" s="171"/>
    </row>
    <row r="148" spans="1:33" x14ac:dyDescent="0.2">
      <c r="A148" s="151">
        <v>36739</v>
      </c>
      <c r="B148" s="176">
        <f>VLOOKUP($A148,'NG Summary by Day'!$A$22:$F$480,4,FALSE)*1000</f>
        <v>4639449.4848973686</v>
      </c>
      <c r="C148" s="172">
        <f>VLOOKUP(A148,'NG Summary by Day'!$T$21:$W$486,4,FALSE)</f>
        <v>6520695.9690194204</v>
      </c>
      <c r="D148" s="177">
        <f t="shared" si="8"/>
        <v>-1881246.4841220519</v>
      </c>
      <c r="E148" s="176">
        <f>VLOOKUP(A148,'NG Summary by Day'!$A$22:$F$480,6,FALSE)*1000</f>
        <v>4639449.4848973686</v>
      </c>
      <c r="F148" s="177">
        <f t="shared" si="9"/>
        <v>-1881246.4841220519</v>
      </c>
      <c r="G148" s="153"/>
      <c r="H148" s="186" t="e">
        <f>VLOOKUP(A148,'Power Summary by Day '!$A$19:$G$249,3,FALSE)</f>
        <v>#N/A</v>
      </c>
      <c r="I148" s="172" t="e">
        <f>VLOOKUP(A148,'Power Summary by Day '!$Y$19:$AB$251,4,FALSE)</f>
        <v>#N/A</v>
      </c>
      <c r="J148" s="177" t="e">
        <f t="shared" si="10"/>
        <v>#N/A</v>
      </c>
      <c r="K148" s="172" t="e">
        <f>VLOOKUP(A148,'Power Summary by Day '!$A$19:$G$249,7,FALSE)</f>
        <v>#N/A</v>
      </c>
      <c r="L148" s="187" t="e">
        <f t="shared" si="11"/>
        <v>#N/A</v>
      </c>
      <c r="M148" s="153"/>
      <c r="N148" s="161"/>
      <c r="O148" s="168"/>
      <c r="P148" s="168"/>
      <c r="Q148" s="168"/>
      <c r="R148" s="168"/>
      <c r="S148" s="168"/>
      <c r="T148" s="168"/>
      <c r="U148" s="168"/>
      <c r="V148" s="168"/>
      <c r="W148" s="171"/>
      <c r="Y148" s="168"/>
      <c r="Z148" s="168"/>
      <c r="AA148" s="171"/>
      <c r="AB148" s="168"/>
      <c r="AC148" s="168"/>
      <c r="AD148" s="168"/>
      <c r="AE148" s="168"/>
      <c r="AF148" s="168"/>
      <c r="AG148" s="171"/>
    </row>
    <row r="149" spans="1:33" x14ac:dyDescent="0.2">
      <c r="A149" s="151">
        <v>36740</v>
      </c>
      <c r="B149" s="176">
        <f>VLOOKUP($A149,'NG Summary by Day'!$A$22:$F$480,4,FALSE)*1000</f>
        <v>39329129.042240649</v>
      </c>
      <c r="C149" s="172">
        <f>VLOOKUP(A149,'NG Summary by Day'!$T$21:$W$486,4,FALSE)</f>
        <v>38766344.352349699</v>
      </c>
      <c r="D149" s="177">
        <f t="shared" si="8"/>
        <v>562784.68989095092</v>
      </c>
      <c r="E149" s="176">
        <f>VLOOKUP(A149,'NG Summary by Day'!$A$22:$F$480,6,FALSE)*1000</f>
        <v>39329129.042240649</v>
      </c>
      <c r="F149" s="177">
        <f t="shared" si="9"/>
        <v>562784.68989095092</v>
      </c>
      <c r="G149" s="153"/>
      <c r="H149" s="186" t="e">
        <f>VLOOKUP(A149,'Power Summary by Day '!$A$19:$G$249,3,FALSE)</f>
        <v>#N/A</v>
      </c>
      <c r="I149" s="172" t="e">
        <f>VLOOKUP(A149,'Power Summary by Day '!$Y$19:$AB$251,4,FALSE)</f>
        <v>#N/A</v>
      </c>
      <c r="J149" s="177" t="e">
        <f t="shared" si="10"/>
        <v>#N/A</v>
      </c>
      <c r="K149" s="172" t="e">
        <f>VLOOKUP(A149,'Power Summary by Day '!$A$19:$G$249,7,FALSE)</f>
        <v>#N/A</v>
      </c>
      <c r="L149" s="187" t="e">
        <f t="shared" si="11"/>
        <v>#N/A</v>
      </c>
      <c r="M149" s="153"/>
      <c r="N149" s="161"/>
      <c r="O149" s="168"/>
      <c r="P149" s="168"/>
      <c r="Q149" s="168"/>
      <c r="R149" s="168"/>
      <c r="S149" s="168"/>
      <c r="T149" s="168"/>
      <c r="U149" s="168"/>
      <c r="V149" s="168"/>
      <c r="W149" s="171"/>
      <c r="Y149" s="168"/>
      <c r="Z149" s="168"/>
      <c r="AA149" s="171"/>
      <c r="AB149" s="168"/>
      <c r="AC149" s="168"/>
      <c r="AD149" s="168"/>
      <c r="AE149" s="168"/>
      <c r="AF149" s="168"/>
      <c r="AG149" s="171"/>
    </row>
    <row r="150" spans="1:33" x14ac:dyDescent="0.2">
      <c r="A150" s="151">
        <v>36741</v>
      </c>
      <c r="B150" s="176">
        <f>VLOOKUP($A150,'NG Summary by Day'!$A$22:$F$480,4,FALSE)*1000</f>
        <v>20421392.752056364</v>
      </c>
      <c r="C150" s="172">
        <f>VLOOKUP(A150,'NG Summary by Day'!$T$21:$W$486,4,FALSE)</f>
        <v>20338425.991067797</v>
      </c>
      <c r="D150" s="177">
        <f t="shared" si="8"/>
        <v>82966.760988567024</v>
      </c>
      <c r="E150" s="176">
        <f>VLOOKUP(A150,'NG Summary by Day'!$A$22:$F$480,6,FALSE)*1000</f>
        <v>20421392.752056364</v>
      </c>
      <c r="F150" s="177">
        <f t="shared" si="9"/>
        <v>82966.760988567024</v>
      </c>
      <c r="G150" s="153"/>
      <c r="H150" s="186" t="e">
        <f>VLOOKUP(A150,'Power Summary by Day '!$A$19:$G$249,3,FALSE)</f>
        <v>#N/A</v>
      </c>
      <c r="I150" s="172" t="e">
        <f>VLOOKUP(A150,'Power Summary by Day '!$Y$19:$AB$251,4,FALSE)</f>
        <v>#N/A</v>
      </c>
      <c r="J150" s="177" t="e">
        <f t="shared" si="10"/>
        <v>#N/A</v>
      </c>
      <c r="K150" s="172" t="e">
        <f>VLOOKUP(A150,'Power Summary by Day '!$A$19:$G$249,7,FALSE)</f>
        <v>#N/A</v>
      </c>
      <c r="L150" s="187" t="e">
        <f t="shared" si="11"/>
        <v>#N/A</v>
      </c>
      <c r="M150" s="153"/>
      <c r="N150" s="161"/>
      <c r="O150" s="168"/>
      <c r="P150" s="168"/>
      <c r="Q150" s="168"/>
      <c r="R150" s="168"/>
      <c r="S150" s="168"/>
      <c r="T150" s="168"/>
      <c r="U150" s="168"/>
      <c r="V150" s="168"/>
      <c r="W150" s="171"/>
      <c r="Y150" s="168"/>
      <c r="Z150" s="168"/>
      <c r="AA150" s="171"/>
      <c r="AB150" s="168"/>
      <c r="AC150" s="168"/>
      <c r="AD150" s="168"/>
      <c r="AE150" s="168"/>
      <c r="AF150" s="168"/>
      <c r="AG150" s="171"/>
    </row>
    <row r="151" spans="1:33" x14ac:dyDescent="0.2">
      <c r="A151" s="151">
        <v>36742</v>
      </c>
      <c r="B151" s="176">
        <f>VLOOKUP($A151,'NG Summary by Day'!$A$22:$F$480,4,FALSE)*1000</f>
        <v>12138959.981860843</v>
      </c>
      <c r="C151" s="172">
        <f>VLOOKUP(A151,'NG Summary by Day'!$T$21:$W$486,4,FALSE)</f>
        <v>12252933.9055089</v>
      </c>
      <c r="D151" s="177">
        <f t="shared" si="8"/>
        <v>-113973.92364805751</v>
      </c>
      <c r="E151" s="176">
        <f>VLOOKUP(A151,'NG Summary by Day'!$A$22:$F$480,6,FALSE)*1000</f>
        <v>12138959.981860843</v>
      </c>
      <c r="F151" s="177">
        <f t="shared" si="9"/>
        <v>-113973.92364805751</v>
      </c>
      <c r="G151" s="153"/>
      <c r="H151" s="186" t="e">
        <f>VLOOKUP(A151,'Power Summary by Day '!$A$19:$G$249,3,FALSE)</f>
        <v>#N/A</v>
      </c>
      <c r="I151" s="172" t="e">
        <f>VLOOKUP(A151,'Power Summary by Day '!$Y$19:$AB$251,4,FALSE)</f>
        <v>#N/A</v>
      </c>
      <c r="J151" s="177" t="e">
        <f t="shared" si="10"/>
        <v>#N/A</v>
      </c>
      <c r="K151" s="172" t="e">
        <f>VLOOKUP(A151,'Power Summary by Day '!$A$19:$G$249,7,FALSE)</f>
        <v>#N/A</v>
      </c>
      <c r="L151" s="187" t="e">
        <f t="shared" si="11"/>
        <v>#N/A</v>
      </c>
      <c r="M151" s="153"/>
      <c r="N151" s="161"/>
      <c r="O151" s="168"/>
      <c r="P151" s="168"/>
      <c r="Q151" s="168"/>
      <c r="R151" s="168"/>
      <c r="S151" s="168"/>
      <c r="T151" s="168"/>
      <c r="U151" s="168"/>
      <c r="V151" s="168"/>
      <c r="W151" s="171"/>
      <c r="Y151" s="168"/>
      <c r="Z151" s="168"/>
      <c r="AA151" s="171"/>
      <c r="AB151" s="168"/>
      <c r="AC151" s="168"/>
      <c r="AD151" s="168"/>
      <c r="AE151" s="168"/>
      <c r="AF151" s="168"/>
      <c r="AG151" s="171"/>
    </row>
    <row r="152" spans="1:33" x14ac:dyDescent="0.2">
      <c r="A152" s="151">
        <v>36745</v>
      </c>
      <c r="B152" s="176">
        <f>VLOOKUP($A152,'NG Summary by Day'!$A$22:$F$480,4,FALSE)*1000</f>
        <v>16958520.846190874</v>
      </c>
      <c r="C152" s="172">
        <f>VLOOKUP(A152,'NG Summary by Day'!$T$21:$W$486,4,FALSE)</f>
        <v>29641399.712891098</v>
      </c>
      <c r="D152" s="177">
        <f t="shared" si="8"/>
        <v>-12682878.866700225</v>
      </c>
      <c r="E152" s="176">
        <f>VLOOKUP(A152,'NG Summary by Day'!$A$22:$F$480,6,FALSE)*1000</f>
        <v>26958520.846190874</v>
      </c>
      <c r="F152" s="177">
        <f t="shared" si="9"/>
        <v>-2682878.8667002246</v>
      </c>
      <c r="G152" s="153"/>
      <c r="H152" s="186" t="e">
        <f>VLOOKUP(A152,'Power Summary by Day '!$A$19:$G$249,3,FALSE)</f>
        <v>#N/A</v>
      </c>
      <c r="I152" s="172" t="e">
        <f>VLOOKUP(A152,'Power Summary by Day '!$Y$19:$AB$251,4,FALSE)</f>
        <v>#N/A</v>
      </c>
      <c r="J152" s="177" t="e">
        <f t="shared" si="10"/>
        <v>#N/A</v>
      </c>
      <c r="K152" s="172" t="e">
        <f>VLOOKUP(A152,'Power Summary by Day '!$A$19:$G$249,7,FALSE)</f>
        <v>#N/A</v>
      </c>
      <c r="L152" s="187" t="e">
        <f t="shared" si="11"/>
        <v>#N/A</v>
      </c>
      <c r="M152" s="153"/>
      <c r="N152" s="161"/>
      <c r="O152" s="168"/>
      <c r="P152" s="168"/>
      <c r="Q152" s="168"/>
      <c r="R152" s="168"/>
      <c r="S152" s="168"/>
      <c r="T152" s="168"/>
      <c r="U152" s="168"/>
      <c r="V152" s="168"/>
      <c r="W152" s="171"/>
      <c r="Y152" s="168"/>
      <c r="Z152" s="168"/>
      <c r="AA152" s="171"/>
      <c r="AB152" s="168"/>
      <c r="AC152" s="168"/>
      <c r="AD152" s="168"/>
      <c r="AE152" s="168"/>
      <c r="AF152" s="168"/>
      <c r="AG152" s="171"/>
    </row>
    <row r="153" spans="1:33" x14ac:dyDescent="0.2">
      <c r="A153" s="151">
        <v>36746</v>
      </c>
      <c r="B153" s="176">
        <f>VLOOKUP($A153,'NG Summary by Day'!$A$22:$F$480,4,FALSE)*1000</f>
        <v>394276.97298774502</v>
      </c>
      <c r="C153" s="172">
        <f>VLOOKUP(A153,'NG Summary by Day'!$T$21:$W$486,4,FALSE)</f>
        <v>15515533.9212336</v>
      </c>
      <c r="D153" s="177">
        <f t="shared" si="8"/>
        <v>-15121256.948245855</v>
      </c>
      <c r="E153" s="176">
        <f>VLOOKUP(A153,'NG Summary by Day'!$A$22:$F$480,6,FALSE)*1000</f>
        <v>10394276.972987745</v>
      </c>
      <c r="F153" s="177">
        <f t="shared" si="9"/>
        <v>-5121256.948245855</v>
      </c>
      <c r="G153" s="153"/>
      <c r="H153" s="186" t="e">
        <f>VLOOKUP(A153,'Power Summary by Day '!$A$19:$G$249,3,FALSE)</f>
        <v>#N/A</v>
      </c>
      <c r="I153" s="172" t="e">
        <f>VLOOKUP(A153,'Power Summary by Day '!$Y$19:$AB$251,4,FALSE)</f>
        <v>#N/A</v>
      </c>
      <c r="J153" s="177" t="e">
        <f t="shared" si="10"/>
        <v>#N/A</v>
      </c>
      <c r="K153" s="172" t="e">
        <f>VLOOKUP(A153,'Power Summary by Day '!$A$19:$G$249,7,FALSE)</f>
        <v>#N/A</v>
      </c>
      <c r="L153" s="187" t="e">
        <f t="shared" si="11"/>
        <v>#N/A</v>
      </c>
      <c r="M153" s="153"/>
      <c r="N153" s="161"/>
      <c r="O153" s="168"/>
      <c r="P153" s="168"/>
      <c r="Q153" s="168"/>
      <c r="R153" s="168"/>
      <c r="S153" s="168"/>
      <c r="T153" s="168"/>
      <c r="U153" s="168"/>
      <c r="V153" s="168"/>
      <c r="W153" s="171"/>
      <c r="Y153" s="168"/>
      <c r="Z153" s="168"/>
      <c r="AA153" s="171"/>
      <c r="AB153" s="168"/>
      <c r="AC153" s="168"/>
      <c r="AD153" s="168"/>
      <c r="AE153" s="168"/>
      <c r="AF153" s="168"/>
      <c r="AG153" s="171"/>
    </row>
    <row r="154" spans="1:33" x14ac:dyDescent="0.2">
      <c r="A154" s="151">
        <v>36747</v>
      </c>
      <c r="B154" s="176">
        <f>VLOOKUP($A154,'NG Summary by Day'!$A$22:$F$480,4,FALSE)*1000</f>
        <v>3277506.6095104348</v>
      </c>
      <c r="C154" s="172">
        <f>VLOOKUP(A154,'NG Summary by Day'!$T$21:$W$486,4,FALSE)</f>
        <v>4736882.1818762301</v>
      </c>
      <c r="D154" s="177">
        <f t="shared" si="8"/>
        <v>-1459375.5723657953</v>
      </c>
      <c r="E154" s="176">
        <f>VLOOKUP(A154,'NG Summary by Day'!$A$22:$F$480,6,FALSE)*1000</f>
        <v>3277506.6095104348</v>
      </c>
      <c r="F154" s="177">
        <f t="shared" si="9"/>
        <v>-1459375.5723657953</v>
      </c>
      <c r="G154" s="153"/>
      <c r="H154" s="186" t="e">
        <f>VLOOKUP(A154,'Power Summary by Day '!$A$19:$G$249,3,FALSE)</f>
        <v>#N/A</v>
      </c>
      <c r="I154" s="172" t="e">
        <f>VLOOKUP(A154,'Power Summary by Day '!$Y$19:$AB$251,4,FALSE)</f>
        <v>#N/A</v>
      </c>
      <c r="J154" s="177" t="e">
        <f t="shared" si="10"/>
        <v>#N/A</v>
      </c>
      <c r="K154" s="172" t="e">
        <f>VLOOKUP(A154,'Power Summary by Day '!$A$19:$G$249,7,FALSE)</f>
        <v>#N/A</v>
      </c>
      <c r="L154" s="187" t="e">
        <f t="shared" si="11"/>
        <v>#N/A</v>
      </c>
      <c r="M154" s="153"/>
      <c r="N154" s="161"/>
      <c r="O154" s="168"/>
      <c r="P154" s="168"/>
      <c r="Q154" s="168"/>
      <c r="R154" s="168"/>
      <c r="S154" s="168"/>
      <c r="T154" s="168"/>
      <c r="U154" s="168"/>
      <c r="V154" s="168"/>
      <c r="W154" s="171"/>
      <c r="Y154" s="168"/>
      <c r="Z154" s="168"/>
      <c r="AA154" s="171"/>
      <c r="AB154" s="168"/>
      <c r="AC154" s="168"/>
      <c r="AD154" s="168"/>
      <c r="AE154" s="168"/>
      <c r="AF154" s="168"/>
      <c r="AG154" s="171"/>
    </row>
    <row r="155" spans="1:33" x14ac:dyDescent="0.2">
      <c r="A155" s="151">
        <v>36748</v>
      </c>
      <c r="B155" s="176">
        <f>VLOOKUP($A155,'NG Summary by Day'!$A$22:$F$480,4,FALSE)*1000</f>
        <v>18165765.680046495</v>
      </c>
      <c r="C155" s="172">
        <f>VLOOKUP(A155,'NG Summary by Day'!$T$21:$W$486,4,FALSE)</f>
        <v>17218061.8499717</v>
      </c>
      <c r="D155" s="177">
        <f t="shared" si="8"/>
        <v>947703.83007479459</v>
      </c>
      <c r="E155" s="176">
        <f>VLOOKUP(A155,'NG Summary by Day'!$A$22:$F$480,6,FALSE)*1000</f>
        <v>18165765.680046495</v>
      </c>
      <c r="F155" s="177">
        <f t="shared" si="9"/>
        <v>947703.83007479459</v>
      </c>
      <c r="G155" s="153"/>
      <c r="H155" s="186" t="e">
        <f>VLOOKUP(A155,'Power Summary by Day '!$A$19:$G$249,3,FALSE)</f>
        <v>#N/A</v>
      </c>
      <c r="I155" s="172" t="e">
        <f>VLOOKUP(A155,'Power Summary by Day '!$Y$19:$AB$251,4,FALSE)</f>
        <v>#N/A</v>
      </c>
      <c r="J155" s="177" t="e">
        <f t="shared" si="10"/>
        <v>#N/A</v>
      </c>
      <c r="K155" s="172" t="e">
        <f>VLOOKUP(A155,'Power Summary by Day '!$A$19:$G$249,7,FALSE)</f>
        <v>#N/A</v>
      </c>
      <c r="L155" s="187" t="e">
        <f t="shared" si="11"/>
        <v>#N/A</v>
      </c>
      <c r="M155" s="153"/>
      <c r="N155" s="161"/>
      <c r="O155" s="168"/>
      <c r="P155" s="168"/>
      <c r="Q155" s="168"/>
      <c r="R155" s="168"/>
      <c r="S155" s="168"/>
      <c r="T155" s="168"/>
      <c r="U155" s="168"/>
      <c r="V155" s="168"/>
      <c r="W155" s="171"/>
      <c r="Y155" s="168"/>
      <c r="Z155" s="168"/>
      <c r="AA155" s="171"/>
      <c r="AB155" s="168"/>
      <c r="AC155" s="168"/>
      <c r="AD155" s="168"/>
      <c r="AE155" s="168"/>
      <c r="AF155" s="168"/>
      <c r="AG155" s="171"/>
    </row>
    <row r="156" spans="1:33" x14ac:dyDescent="0.2">
      <c r="A156" s="151">
        <v>36749</v>
      </c>
      <c r="B156" s="176">
        <f>VLOOKUP($A156,'NG Summary by Day'!$A$22:$F$480,4,FALSE)*1000</f>
        <v>14055969.888308078</v>
      </c>
      <c r="C156" s="172">
        <f>VLOOKUP(A156,'NG Summary by Day'!$T$21:$W$486,4,FALSE)</f>
        <v>27568592.196169998</v>
      </c>
      <c r="D156" s="177">
        <f t="shared" si="8"/>
        <v>-13512622.30786192</v>
      </c>
      <c r="E156" s="176">
        <f>VLOOKUP(A156,'NG Summary by Day'!$A$22:$F$480,6,FALSE)*1000</f>
        <v>24055969.888308078</v>
      </c>
      <c r="F156" s="177">
        <f t="shared" si="9"/>
        <v>-3512622.3078619204</v>
      </c>
      <c r="G156" s="153"/>
      <c r="H156" s="186" t="e">
        <f>VLOOKUP(A156,'Power Summary by Day '!$A$19:$G$249,3,FALSE)</f>
        <v>#N/A</v>
      </c>
      <c r="I156" s="172" t="e">
        <f>VLOOKUP(A156,'Power Summary by Day '!$Y$19:$AB$251,4,FALSE)</f>
        <v>#N/A</v>
      </c>
      <c r="J156" s="177" t="e">
        <f t="shared" si="10"/>
        <v>#N/A</v>
      </c>
      <c r="K156" s="172" t="e">
        <f>VLOOKUP(A156,'Power Summary by Day '!$A$19:$G$249,7,FALSE)</f>
        <v>#N/A</v>
      </c>
      <c r="L156" s="187" t="e">
        <f t="shared" si="11"/>
        <v>#N/A</v>
      </c>
      <c r="M156" s="153"/>
      <c r="N156" s="161"/>
      <c r="O156" s="168"/>
      <c r="P156" s="168"/>
      <c r="Q156" s="168"/>
      <c r="R156" s="168"/>
      <c r="S156" s="168"/>
      <c r="T156" s="168"/>
      <c r="U156" s="168"/>
      <c r="V156" s="168"/>
      <c r="W156" s="171"/>
      <c r="Y156" s="168"/>
      <c r="Z156" s="168"/>
      <c r="AA156" s="171"/>
      <c r="AB156" s="168"/>
      <c r="AC156" s="168"/>
      <c r="AD156" s="168"/>
      <c r="AE156" s="168"/>
      <c r="AF156" s="168"/>
      <c r="AG156" s="171"/>
    </row>
    <row r="157" spans="1:33" x14ac:dyDescent="0.2">
      <c r="A157" s="151">
        <v>36752</v>
      </c>
      <c r="B157" s="176">
        <f>VLOOKUP($A157,'NG Summary by Day'!$A$22:$F$480,4,FALSE)*1000</f>
        <v>-11246802.234507533</v>
      </c>
      <c r="C157" s="172">
        <f>VLOOKUP(A157,'NG Summary by Day'!$T$21:$W$486,4,FALSE)</f>
        <v>-10180111.803152399</v>
      </c>
      <c r="D157" s="177">
        <f t="shared" si="8"/>
        <v>-1066690.4313551337</v>
      </c>
      <c r="E157" s="176">
        <f>VLOOKUP(A157,'NG Summary by Day'!$A$22:$F$480,6,FALSE)*1000</f>
        <v>-11246802.234507533</v>
      </c>
      <c r="F157" s="177">
        <f t="shared" si="9"/>
        <v>-1066690.4313551337</v>
      </c>
      <c r="G157" s="153"/>
      <c r="H157" s="186" t="e">
        <f>VLOOKUP(A157,'Power Summary by Day '!$A$19:$G$249,3,FALSE)</f>
        <v>#N/A</v>
      </c>
      <c r="I157" s="172" t="e">
        <f>VLOOKUP(A157,'Power Summary by Day '!$Y$19:$AB$251,4,FALSE)</f>
        <v>#N/A</v>
      </c>
      <c r="J157" s="177" t="e">
        <f t="shared" si="10"/>
        <v>#N/A</v>
      </c>
      <c r="K157" s="172" t="e">
        <f>VLOOKUP(A157,'Power Summary by Day '!$A$19:$G$249,7,FALSE)</f>
        <v>#N/A</v>
      </c>
      <c r="L157" s="187" t="e">
        <f t="shared" si="11"/>
        <v>#N/A</v>
      </c>
      <c r="M157" s="153"/>
      <c r="N157" s="161"/>
      <c r="O157" s="168"/>
      <c r="P157" s="168"/>
      <c r="Q157" s="168"/>
      <c r="R157" s="168"/>
      <c r="S157" s="168"/>
      <c r="T157" s="168"/>
      <c r="U157" s="168"/>
      <c r="V157" s="168"/>
      <c r="W157" s="171"/>
      <c r="Y157" s="168"/>
      <c r="Z157" s="168"/>
      <c r="AA157" s="171"/>
      <c r="AB157" s="168"/>
      <c r="AC157" s="168"/>
      <c r="AD157" s="168"/>
      <c r="AE157" s="168"/>
      <c r="AF157" s="168"/>
      <c r="AG157" s="171"/>
    </row>
    <row r="158" spans="1:33" x14ac:dyDescent="0.2">
      <c r="A158" s="151">
        <v>36753</v>
      </c>
      <c r="B158" s="176">
        <f>VLOOKUP($A158,'NG Summary by Day'!$A$22:$F$480,4,FALSE)*1000</f>
        <v>-22305774.960058283</v>
      </c>
      <c r="C158" s="172">
        <f>VLOOKUP(A158,'NG Summary by Day'!$T$21:$W$486,4,FALSE)</f>
        <v>-22995670.654963799</v>
      </c>
      <c r="D158" s="177">
        <f t="shared" si="8"/>
        <v>689895.69490551576</v>
      </c>
      <c r="E158" s="176">
        <f>VLOOKUP(A158,'NG Summary by Day'!$A$22:$F$480,6,FALSE)*1000</f>
        <v>-22305774.960058283</v>
      </c>
      <c r="F158" s="177">
        <f t="shared" si="9"/>
        <v>689895.69490551576</v>
      </c>
      <c r="G158" s="153"/>
      <c r="H158" s="186" t="e">
        <f>VLOOKUP(A158,'Power Summary by Day '!$A$19:$G$249,3,FALSE)</f>
        <v>#N/A</v>
      </c>
      <c r="I158" s="172" t="e">
        <f>VLOOKUP(A158,'Power Summary by Day '!$Y$19:$AB$251,4,FALSE)</f>
        <v>#N/A</v>
      </c>
      <c r="J158" s="177" t="e">
        <f t="shared" si="10"/>
        <v>#N/A</v>
      </c>
      <c r="K158" s="172" t="e">
        <f>VLOOKUP(A158,'Power Summary by Day '!$A$19:$G$249,7,FALSE)</f>
        <v>#N/A</v>
      </c>
      <c r="L158" s="187" t="e">
        <f t="shared" si="11"/>
        <v>#N/A</v>
      </c>
      <c r="M158" s="153"/>
      <c r="N158" s="161"/>
      <c r="O158" s="168"/>
      <c r="P158" s="168"/>
      <c r="Q158" s="168"/>
      <c r="R158" s="168"/>
      <c r="S158" s="168"/>
      <c r="T158" s="168"/>
      <c r="U158" s="168"/>
      <c r="V158" s="168"/>
      <c r="W158" s="171"/>
      <c r="Y158" s="168"/>
      <c r="Z158" s="168"/>
      <c r="AA158" s="171"/>
      <c r="AB158" s="168"/>
      <c r="AC158" s="168"/>
      <c r="AD158" s="168"/>
      <c r="AE158" s="168"/>
      <c r="AF158" s="168"/>
      <c r="AG158" s="171"/>
    </row>
    <row r="159" spans="1:33" x14ac:dyDescent="0.2">
      <c r="A159" s="151">
        <v>36754</v>
      </c>
      <c r="B159" s="176">
        <f>VLOOKUP($A159,'NG Summary by Day'!$A$22:$F$480,4,FALSE)*1000</f>
        <v>5277252.3050153097</v>
      </c>
      <c r="C159" s="172">
        <f>VLOOKUP(A159,'NG Summary by Day'!$T$21:$W$486,4,FALSE)</f>
        <v>2373290.9731542799</v>
      </c>
      <c r="D159" s="177">
        <f t="shared" si="8"/>
        <v>2903961.3318610298</v>
      </c>
      <c r="E159" s="176">
        <f>VLOOKUP(A159,'NG Summary by Day'!$A$22:$F$480,6,FALSE)*1000</f>
        <v>5277252.3050153097</v>
      </c>
      <c r="F159" s="177">
        <f t="shared" si="9"/>
        <v>2903961.3318610298</v>
      </c>
      <c r="G159" s="153"/>
      <c r="H159" s="186" t="e">
        <f>VLOOKUP(A159,'Power Summary by Day '!$A$19:$G$249,3,FALSE)</f>
        <v>#N/A</v>
      </c>
      <c r="I159" s="172" t="e">
        <f>VLOOKUP(A159,'Power Summary by Day '!$Y$19:$AB$251,4,FALSE)</f>
        <v>#N/A</v>
      </c>
      <c r="J159" s="177" t="e">
        <f t="shared" si="10"/>
        <v>#N/A</v>
      </c>
      <c r="K159" s="172" t="e">
        <f>VLOOKUP(A159,'Power Summary by Day '!$A$19:$G$249,7,FALSE)</f>
        <v>#N/A</v>
      </c>
      <c r="L159" s="187" t="e">
        <f t="shared" si="11"/>
        <v>#N/A</v>
      </c>
      <c r="M159" s="153"/>
      <c r="N159" s="161"/>
      <c r="O159" s="168"/>
      <c r="P159" s="168"/>
      <c r="Q159" s="168"/>
      <c r="R159" s="168"/>
      <c r="S159" s="168"/>
      <c r="T159" s="168"/>
      <c r="U159" s="168"/>
      <c r="V159" s="168"/>
      <c r="W159" s="171"/>
      <c r="Y159" s="168"/>
      <c r="Z159" s="168"/>
      <c r="AA159" s="171"/>
      <c r="AB159" s="168"/>
      <c r="AC159" s="168"/>
      <c r="AD159" s="168"/>
      <c r="AE159" s="168"/>
      <c r="AF159" s="168"/>
      <c r="AG159" s="171"/>
    </row>
    <row r="160" spans="1:33" x14ac:dyDescent="0.2">
      <c r="A160" s="151">
        <v>36755</v>
      </c>
      <c r="B160" s="176">
        <f>VLOOKUP($A160,'NG Summary by Day'!$A$22:$F$480,4,FALSE)*1000</f>
        <v>-9403689.4785584956</v>
      </c>
      <c r="C160" s="172">
        <f>VLOOKUP(A160,'NG Summary by Day'!$T$21:$W$486,4,FALSE)</f>
        <v>-10877862.209308401</v>
      </c>
      <c r="D160" s="177">
        <f t="shared" si="8"/>
        <v>1474172.7307499051</v>
      </c>
      <c r="E160" s="176">
        <f>VLOOKUP(A160,'NG Summary by Day'!$A$22:$F$480,6,FALSE)*1000</f>
        <v>-9403689.4785584956</v>
      </c>
      <c r="F160" s="177">
        <f t="shared" si="9"/>
        <v>1474172.7307499051</v>
      </c>
      <c r="G160" s="153"/>
      <c r="H160" s="186" t="e">
        <f>VLOOKUP(A160,'Power Summary by Day '!$A$19:$G$249,3,FALSE)</f>
        <v>#N/A</v>
      </c>
      <c r="I160" s="172" t="e">
        <f>VLOOKUP(A160,'Power Summary by Day '!$Y$19:$AB$251,4,FALSE)</f>
        <v>#N/A</v>
      </c>
      <c r="J160" s="177" t="e">
        <f t="shared" si="10"/>
        <v>#N/A</v>
      </c>
      <c r="K160" s="172" t="e">
        <f>VLOOKUP(A160,'Power Summary by Day '!$A$19:$G$249,7,FALSE)</f>
        <v>#N/A</v>
      </c>
      <c r="L160" s="187" t="e">
        <f t="shared" si="11"/>
        <v>#N/A</v>
      </c>
      <c r="M160" s="153"/>
      <c r="N160" s="161"/>
      <c r="O160" s="168"/>
      <c r="P160" s="168"/>
      <c r="Q160" s="168"/>
      <c r="R160" s="168"/>
      <c r="S160" s="168"/>
      <c r="T160" s="168"/>
      <c r="U160" s="168"/>
      <c r="V160" s="168"/>
      <c r="W160" s="171"/>
      <c r="Y160" s="168"/>
      <c r="Z160" s="168"/>
      <c r="AA160" s="171"/>
      <c r="AB160" s="168"/>
      <c r="AC160" s="168"/>
      <c r="AD160" s="168"/>
      <c r="AE160" s="168"/>
      <c r="AF160" s="168"/>
      <c r="AG160" s="171"/>
    </row>
    <row r="161" spans="1:33" x14ac:dyDescent="0.2">
      <c r="A161" s="151">
        <v>36756</v>
      </c>
      <c r="B161" s="176">
        <f>VLOOKUP($A161,'NG Summary by Day'!$A$22:$F$480,4,FALSE)*1000</f>
        <v>10275345.308045994</v>
      </c>
      <c r="C161" s="172">
        <f>VLOOKUP(A161,'NG Summary by Day'!$T$21:$W$486,4,FALSE)</f>
        <v>9485199.3914088402</v>
      </c>
      <c r="D161" s="177">
        <f t="shared" si="8"/>
        <v>790145.9166371543</v>
      </c>
      <c r="E161" s="176">
        <f>VLOOKUP(A161,'NG Summary by Day'!$A$22:$F$480,6,FALSE)*1000</f>
        <v>10275345.308045994</v>
      </c>
      <c r="F161" s="177">
        <f t="shared" si="9"/>
        <v>790145.9166371543</v>
      </c>
      <c r="G161" s="153"/>
      <c r="H161" s="186" t="e">
        <f>VLOOKUP(A161,'Power Summary by Day '!$A$19:$G$249,3,FALSE)</f>
        <v>#N/A</v>
      </c>
      <c r="I161" s="172" t="e">
        <f>VLOOKUP(A161,'Power Summary by Day '!$Y$19:$AB$251,4,FALSE)</f>
        <v>#N/A</v>
      </c>
      <c r="J161" s="177" t="e">
        <f t="shared" si="10"/>
        <v>#N/A</v>
      </c>
      <c r="K161" s="172" t="e">
        <f>VLOOKUP(A161,'Power Summary by Day '!$A$19:$G$249,7,FALSE)</f>
        <v>#N/A</v>
      </c>
      <c r="L161" s="187" t="e">
        <f t="shared" si="11"/>
        <v>#N/A</v>
      </c>
      <c r="M161" s="153"/>
      <c r="N161" s="161"/>
      <c r="O161" s="168"/>
      <c r="P161" s="168"/>
      <c r="Q161" s="168"/>
      <c r="R161" s="168"/>
      <c r="S161" s="168"/>
      <c r="T161" s="168"/>
      <c r="U161" s="168"/>
      <c r="V161" s="168"/>
      <c r="W161" s="171"/>
      <c r="Y161" s="168"/>
      <c r="Z161" s="168"/>
      <c r="AA161" s="171"/>
      <c r="AB161" s="168"/>
      <c r="AC161" s="168"/>
      <c r="AD161" s="168"/>
      <c r="AE161" s="168"/>
      <c r="AF161" s="168"/>
      <c r="AG161" s="171"/>
    </row>
    <row r="162" spans="1:33" x14ac:dyDescent="0.2">
      <c r="A162" s="151">
        <v>36759</v>
      </c>
      <c r="B162" s="176">
        <f>VLOOKUP($A162,'NG Summary by Day'!$A$22:$F$480,4,FALSE)*1000</f>
        <v>52196219.052838519</v>
      </c>
      <c r="C162" s="172">
        <f>VLOOKUP(A162,'NG Summary by Day'!$T$21:$W$486,4,FALSE)</f>
        <v>93806632.64179109</v>
      </c>
      <c r="D162" s="177">
        <f t="shared" si="8"/>
        <v>-41610413.588952571</v>
      </c>
      <c r="E162" s="176">
        <f>VLOOKUP(A162,'NG Summary by Day'!$A$22:$F$480,6,FALSE)*1000</f>
        <v>97196219.052838504</v>
      </c>
      <c r="F162" s="177">
        <f t="shared" si="9"/>
        <v>3389586.4110474139</v>
      </c>
      <c r="G162" s="153"/>
      <c r="H162" s="186" t="e">
        <f>VLOOKUP(A162,'Power Summary by Day '!$A$19:$G$249,3,FALSE)</f>
        <v>#N/A</v>
      </c>
      <c r="I162" s="172" t="e">
        <f>VLOOKUP(A162,'Power Summary by Day '!$Y$19:$AB$251,4,FALSE)</f>
        <v>#N/A</v>
      </c>
      <c r="J162" s="177" t="e">
        <f t="shared" si="10"/>
        <v>#N/A</v>
      </c>
      <c r="K162" s="172" t="e">
        <f>VLOOKUP(A162,'Power Summary by Day '!$A$19:$G$249,7,FALSE)</f>
        <v>#N/A</v>
      </c>
      <c r="L162" s="187" t="e">
        <f t="shared" si="11"/>
        <v>#N/A</v>
      </c>
      <c r="M162" s="153"/>
      <c r="N162" s="161"/>
      <c r="O162" s="168"/>
      <c r="P162" s="168"/>
      <c r="Q162" s="168"/>
      <c r="R162" s="168"/>
      <c r="S162" s="168"/>
      <c r="T162" s="168"/>
      <c r="U162" s="168"/>
      <c r="V162" s="168"/>
      <c r="W162" s="171"/>
      <c r="Y162" s="168"/>
      <c r="Z162" s="168"/>
      <c r="AA162" s="171"/>
      <c r="AB162" s="168"/>
      <c r="AC162" s="168"/>
      <c r="AD162" s="168"/>
      <c r="AE162" s="168"/>
      <c r="AF162" s="168"/>
      <c r="AG162" s="171"/>
    </row>
    <row r="163" spans="1:33" x14ac:dyDescent="0.2">
      <c r="A163" s="151">
        <v>36760</v>
      </c>
      <c r="B163" s="176">
        <f>VLOOKUP($A163,'NG Summary by Day'!$A$22:$F$480,4,FALSE)*1000</f>
        <v>12405341.994598951</v>
      </c>
      <c r="C163" s="172">
        <f>VLOOKUP(A163,'NG Summary by Day'!$T$21:$W$486,4,FALSE)</f>
        <v>61328017.415082306</v>
      </c>
      <c r="D163" s="177">
        <f t="shared" si="8"/>
        <v>-48922675.420483351</v>
      </c>
      <c r="E163" s="176">
        <f>VLOOKUP(A163,'NG Summary by Day'!$A$22:$F$480,6,FALSE)*1000</f>
        <v>12405341.994598951</v>
      </c>
      <c r="F163" s="177">
        <f t="shared" si="9"/>
        <v>-48922675.420483351</v>
      </c>
      <c r="G163" s="153"/>
      <c r="H163" s="186" t="e">
        <f>VLOOKUP(A163,'Power Summary by Day '!$A$19:$G$249,3,FALSE)</f>
        <v>#N/A</v>
      </c>
      <c r="I163" s="172" t="e">
        <f>VLOOKUP(A163,'Power Summary by Day '!$Y$19:$AB$251,4,FALSE)</f>
        <v>#N/A</v>
      </c>
      <c r="J163" s="177" t="e">
        <f t="shared" si="10"/>
        <v>#N/A</v>
      </c>
      <c r="K163" s="172" t="e">
        <f>VLOOKUP(A163,'Power Summary by Day '!$A$19:$G$249,7,FALSE)</f>
        <v>#N/A</v>
      </c>
      <c r="L163" s="187" t="e">
        <f t="shared" si="11"/>
        <v>#N/A</v>
      </c>
      <c r="M163" s="153"/>
      <c r="N163" s="161"/>
      <c r="O163" s="168"/>
      <c r="P163" s="168"/>
      <c r="Q163" s="168"/>
      <c r="R163" s="168"/>
      <c r="S163" s="168"/>
      <c r="T163" s="168"/>
      <c r="U163" s="168"/>
      <c r="V163" s="168"/>
      <c r="W163" s="171"/>
      <c r="Y163" s="168"/>
      <c r="Z163" s="168"/>
      <c r="AA163" s="171"/>
      <c r="AB163" s="168"/>
      <c r="AC163" s="168"/>
      <c r="AD163" s="168"/>
      <c r="AE163" s="168"/>
      <c r="AF163" s="168"/>
      <c r="AG163" s="171"/>
    </row>
    <row r="164" spans="1:33" x14ac:dyDescent="0.2">
      <c r="A164" s="151">
        <v>36761</v>
      </c>
      <c r="B164" s="176">
        <f>VLOOKUP($A164,'NG Summary by Day'!$A$22:$F$480,4,FALSE)*1000</f>
        <v>29547224.004690796</v>
      </c>
      <c r="C164" s="172">
        <f>VLOOKUP(A164,'NG Summary by Day'!$T$21:$W$486,4,FALSE)</f>
        <v>27740199.274300002</v>
      </c>
      <c r="D164" s="177">
        <f t="shared" si="8"/>
        <v>1807024.7303907946</v>
      </c>
      <c r="E164" s="176">
        <f>VLOOKUP(A164,'NG Summary by Day'!$A$22:$F$480,6,FALSE)*1000</f>
        <v>29547224.004690796</v>
      </c>
      <c r="F164" s="177">
        <f t="shared" si="9"/>
        <v>1807024.7303907946</v>
      </c>
      <c r="G164" s="153"/>
      <c r="H164" s="186" t="e">
        <f>VLOOKUP(A164,'Power Summary by Day '!$A$19:$G$249,3,FALSE)</f>
        <v>#N/A</v>
      </c>
      <c r="I164" s="172" t="e">
        <f>VLOOKUP(A164,'Power Summary by Day '!$Y$19:$AB$251,4,FALSE)</f>
        <v>#N/A</v>
      </c>
      <c r="J164" s="177" t="e">
        <f t="shared" si="10"/>
        <v>#N/A</v>
      </c>
      <c r="K164" s="172" t="e">
        <f>VLOOKUP(A164,'Power Summary by Day '!$A$19:$G$249,7,FALSE)</f>
        <v>#N/A</v>
      </c>
      <c r="L164" s="187" t="e">
        <f t="shared" si="11"/>
        <v>#N/A</v>
      </c>
      <c r="M164" s="153"/>
      <c r="N164" s="161"/>
      <c r="O164" s="168"/>
      <c r="P164" s="168"/>
      <c r="Q164" s="168"/>
      <c r="R164" s="168"/>
      <c r="S164" s="168"/>
      <c r="T164" s="168"/>
      <c r="U164" s="168"/>
      <c r="V164" s="168"/>
      <c r="W164" s="171"/>
      <c r="Y164" s="168"/>
      <c r="Z164" s="168"/>
      <c r="AA164" s="171"/>
      <c r="AB164" s="168"/>
      <c r="AC164" s="168"/>
      <c r="AD164" s="168"/>
      <c r="AE164" s="168"/>
      <c r="AF164" s="168"/>
      <c r="AG164" s="171"/>
    </row>
    <row r="165" spans="1:33" x14ac:dyDescent="0.2">
      <c r="A165" s="151">
        <v>36762</v>
      </c>
      <c r="B165" s="176">
        <f>VLOOKUP($A165,'NG Summary by Day'!$A$22:$F$480,4,FALSE)*1000</f>
        <v>49112272.37694633</v>
      </c>
      <c r="C165" s="172">
        <f>VLOOKUP(A165,'NG Summary by Day'!$T$21:$W$486,4,FALSE)</f>
        <v>127473221.7526</v>
      </c>
      <c r="D165" s="177">
        <f t="shared" si="8"/>
        <v>-78360949.375653669</v>
      </c>
      <c r="E165" s="176">
        <f>VLOOKUP(A165,'NG Summary by Day'!$A$22:$F$480,6,FALSE)*1000</f>
        <v>49112272.37694633</v>
      </c>
      <c r="F165" s="177">
        <f t="shared" si="9"/>
        <v>-78360949.375653669</v>
      </c>
      <c r="G165" s="153"/>
      <c r="H165" s="186" t="e">
        <f>VLOOKUP(A165,'Power Summary by Day '!$A$19:$G$249,3,FALSE)</f>
        <v>#N/A</v>
      </c>
      <c r="I165" s="172" t="e">
        <f>VLOOKUP(A165,'Power Summary by Day '!$Y$19:$AB$251,4,FALSE)</f>
        <v>#N/A</v>
      </c>
      <c r="J165" s="177" t="e">
        <f t="shared" si="10"/>
        <v>#N/A</v>
      </c>
      <c r="K165" s="172" t="e">
        <f>VLOOKUP(A165,'Power Summary by Day '!$A$19:$G$249,7,FALSE)</f>
        <v>#N/A</v>
      </c>
      <c r="L165" s="187" t="e">
        <f t="shared" si="11"/>
        <v>#N/A</v>
      </c>
      <c r="M165" s="153"/>
      <c r="N165" s="161"/>
      <c r="O165" s="168"/>
      <c r="P165" s="168"/>
      <c r="Q165" s="168"/>
      <c r="R165" s="168"/>
      <c r="S165" s="168"/>
      <c r="T165" s="168"/>
      <c r="U165" s="168"/>
      <c r="V165" s="168"/>
      <c r="W165" s="171"/>
      <c r="Y165" s="168"/>
      <c r="Z165" s="168"/>
      <c r="AA165" s="171"/>
      <c r="AB165" s="168"/>
      <c r="AC165" s="168"/>
      <c r="AD165" s="168"/>
      <c r="AE165" s="168"/>
      <c r="AF165" s="168"/>
      <c r="AG165" s="171"/>
    </row>
    <row r="166" spans="1:33" x14ac:dyDescent="0.2">
      <c r="A166" s="151">
        <v>36763</v>
      </c>
      <c r="B166" s="176">
        <f>VLOOKUP($A166,'NG Summary by Day'!$A$22:$F$480,4,FALSE)*1000</f>
        <v>73309832.363899007</v>
      </c>
      <c r="C166" s="172">
        <f>VLOOKUP(A166,'NG Summary by Day'!$T$21:$W$486,4,FALSE)</f>
        <v>176639214.4012</v>
      </c>
      <c r="D166" s="177">
        <f t="shared" si="8"/>
        <v>-103329382.03730099</v>
      </c>
      <c r="E166" s="176">
        <f>VLOOKUP(A166,'NG Summary by Day'!$A$22:$F$480,6,FALSE)*1000</f>
        <v>73309832.363899007</v>
      </c>
      <c r="F166" s="177">
        <f t="shared" si="9"/>
        <v>-103329382.03730099</v>
      </c>
      <c r="G166" s="153"/>
      <c r="H166" s="186" t="e">
        <f>VLOOKUP(A166,'Power Summary by Day '!$A$19:$G$249,3,FALSE)</f>
        <v>#N/A</v>
      </c>
      <c r="I166" s="172" t="e">
        <f>VLOOKUP(A166,'Power Summary by Day '!$Y$19:$AB$251,4,FALSE)</f>
        <v>#N/A</v>
      </c>
      <c r="J166" s="177" t="e">
        <f t="shared" si="10"/>
        <v>#N/A</v>
      </c>
      <c r="K166" s="172" t="e">
        <f>VLOOKUP(A166,'Power Summary by Day '!$A$19:$G$249,7,FALSE)</f>
        <v>#N/A</v>
      </c>
      <c r="L166" s="187" t="e">
        <f t="shared" si="11"/>
        <v>#N/A</v>
      </c>
      <c r="M166" s="153"/>
      <c r="N166" s="161"/>
      <c r="O166" s="168"/>
      <c r="P166" s="168"/>
      <c r="Q166" s="168"/>
      <c r="R166" s="168"/>
      <c r="S166" s="168"/>
      <c r="T166" s="168"/>
      <c r="U166" s="168"/>
      <c r="V166" s="168"/>
      <c r="W166" s="171"/>
      <c r="Y166" s="168"/>
      <c r="Z166" s="168"/>
      <c r="AA166" s="171"/>
      <c r="AB166" s="168"/>
      <c r="AC166" s="168"/>
      <c r="AD166" s="168"/>
      <c r="AE166" s="168"/>
      <c r="AF166" s="168"/>
      <c r="AG166" s="171"/>
    </row>
    <row r="167" spans="1:33" x14ac:dyDescent="0.2">
      <c r="A167" s="151">
        <v>36766</v>
      </c>
      <c r="B167" s="176">
        <f>VLOOKUP($A167,'NG Summary by Day'!$A$22:$F$480,4,FALSE)*1000</f>
        <v>47620396.575499155</v>
      </c>
      <c r="C167" s="172">
        <f>VLOOKUP(A167,'NG Summary by Day'!$T$21:$W$486,4,FALSE)</f>
        <v>71125751.254299998</v>
      </c>
      <c r="D167" s="177">
        <f t="shared" si="8"/>
        <v>-23505354.678800844</v>
      </c>
      <c r="E167" s="176">
        <f>VLOOKUP(A167,'NG Summary by Day'!$A$22:$F$480,6,FALSE)*1000</f>
        <v>47620396.575499155</v>
      </c>
      <c r="F167" s="177">
        <f t="shared" si="9"/>
        <v>-23505354.678800844</v>
      </c>
      <c r="G167" s="153"/>
      <c r="H167" s="186" t="e">
        <f>VLOOKUP(A167,'Power Summary by Day '!$A$19:$G$249,3,FALSE)</f>
        <v>#N/A</v>
      </c>
      <c r="I167" s="172" t="e">
        <f>VLOOKUP(A167,'Power Summary by Day '!$Y$19:$AB$251,4,FALSE)</f>
        <v>#N/A</v>
      </c>
      <c r="J167" s="177" t="e">
        <f t="shared" si="10"/>
        <v>#N/A</v>
      </c>
      <c r="K167" s="172" t="e">
        <f>VLOOKUP(A167,'Power Summary by Day '!$A$19:$G$249,7,FALSE)</f>
        <v>#N/A</v>
      </c>
      <c r="L167" s="187" t="e">
        <f t="shared" si="11"/>
        <v>#N/A</v>
      </c>
      <c r="M167" s="153"/>
      <c r="N167" s="161"/>
      <c r="O167" s="168"/>
      <c r="P167" s="168"/>
      <c r="Q167" s="168"/>
      <c r="R167" s="168"/>
      <c r="S167" s="168"/>
      <c r="T167" s="168"/>
      <c r="U167" s="168"/>
      <c r="V167" s="168"/>
      <c r="W167" s="171"/>
      <c r="Y167" s="168"/>
      <c r="Z167" s="168"/>
      <c r="AA167" s="171"/>
      <c r="AB167" s="168"/>
      <c r="AC167" s="168"/>
      <c r="AD167" s="168"/>
      <c r="AE167" s="168"/>
      <c r="AF167" s="168"/>
      <c r="AG167" s="171"/>
    </row>
    <row r="168" spans="1:33" x14ac:dyDescent="0.2">
      <c r="A168" s="151">
        <v>36767</v>
      </c>
      <c r="B168" s="176">
        <f>VLOOKUP($A168,'NG Summary by Day'!$A$22:$F$480,4,FALSE)*1000</f>
        <v>-19979551.234699562</v>
      </c>
      <c r="C168" s="172">
        <f>VLOOKUP(A168,'NG Summary by Day'!$T$21:$W$486,4,FALSE)</f>
        <v>-15333695.115899999</v>
      </c>
      <c r="D168" s="177">
        <f t="shared" si="8"/>
        <v>-4645856.1187995635</v>
      </c>
      <c r="E168" s="176">
        <f>VLOOKUP(A168,'NG Summary by Day'!$A$22:$F$480,6,FALSE)*1000</f>
        <v>-19979551.234699562</v>
      </c>
      <c r="F168" s="177">
        <f t="shared" si="9"/>
        <v>-4645856.1187995635</v>
      </c>
      <c r="G168" s="153"/>
      <c r="H168" s="186" t="e">
        <f>VLOOKUP(A168,'Power Summary by Day '!$A$19:$G$249,3,FALSE)</f>
        <v>#N/A</v>
      </c>
      <c r="I168" s="172" t="e">
        <f>VLOOKUP(A168,'Power Summary by Day '!$Y$19:$AB$251,4,FALSE)</f>
        <v>#N/A</v>
      </c>
      <c r="J168" s="177" t="e">
        <f t="shared" si="10"/>
        <v>#N/A</v>
      </c>
      <c r="K168" s="172" t="e">
        <f>VLOOKUP(A168,'Power Summary by Day '!$A$19:$G$249,7,FALSE)</f>
        <v>#N/A</v>
      </c>
      <c r="L168" s="187" t="e">
        <f t="shared" si="11"/>
        <v>#N/A</v>
      </c>
      <c r="M168" s="153"/>
      <c r="N168" s="161"/>
      <c r="O168" s="168"/>
      <c r="P168" s="168"/>
      <c r="Q168" s="168"/>
      <c r="R168" s="168"/>
      <c r="S168" s="168"/>
      <c r="T168" s="168"/>
      <c r="U168" s="168"/>
      <c r="V168" s="168"/>
      <c r="W168" s="171"/>
      <c r="Y168" s="168"/>
      <c r="Z168" s="168"/>
      <c r="AA168" s="171"/>
      <c r="AB168" s="168"/>
      <c r="AC168" s="168"/>
      <c r="AD168" s="168"/>
      <c r="AE168" s="168"/>
      <c r="AF168" s="168"/>
      <c r="AG168" s="171"/>
    </row>
    <row r="169" spans="1:33" x14ac:dyDescent="0.2">
      <c r="A169" s="151">
        <v>36768</v>
      </c>
      <c r="B169" s="176">
        <f>VLOOKUP($A169,'NG Summary by Day'!$A$22:$F$480,4,FALSE)*1000</f>
        <v>-196177332.46165168</v>
      </c>
      <c r="C169" s="172">
        <f>VLOOKUP(A169,'NG Summary by Day'!$T$21:$W$486,4,FALSE)</f>
        <v>-210884099.77309999</v>
      </c>
      <c r="D169" s="177">
        <f t="shared" si="8"/>
        <v>14706767.311448306</v>
      </c>
      <c r="E169" s="176">
        <f>VLOOKUP(A169,'NG Summary by Day'!$A$22:$F$480,6,FALSE)*1000</f>
        <v>-196177332.46165168</v>
      </c>
      <c r="F169" s="177">
        <f t="shared" si="9"/>
        <v>14706767.311448306</v>
      </c>
      <c r="G169" s="153"/>
      <c r="H169" s="186" t="e">
        <f>VLOOKUP(A169,'Power Summary by Day '!$A$19:$G$249,3,FALSE)</f>
        <v>#N/A</v>
      </c>
      <c r="I169" s="172" t="e">
        <f>VLOOKUP(A169,'Power Summary by Day '!$Y$19:$AB$251,4,FALSE)</f>
        <v>#N/A</v>
      </c>
      <c r="J169" s="177" t="e">
        <f t="shared" si="10"/>
        <v>#N/A</v>
      </c>
      <c r="K169" s="172" t="e">
        <f>VLOOKUP(A169,'Power Summary by Day '!$A$19:$G$249,7,FALSE)</f>
        <v>#N/A</v>
      </c>
      <c r="L169" s="187" t="e">
        <f t="shared" si="11"/>
        <v>#N/A</v>
      </c>
      <c r="M169" s="153"/>
      <c r="N169" s="161"/>
      <c r="O169" s="168"/>
      <c r="P169" s="168"/>
      <c r="Q169" s="168"/>
      <c r="R169" s="168"/>
      <c r="S169" s="168"/>
      <c r="T169" s="168"/>
      <c r="U169" s="168"/>
      <c r="V169" s="168"/>
      <c r="W169" s="171"/>
      <c r="Y169" s="168"/>
      <c r="Z169" s="168"/>
      <c r="AA169" s="171"/>
      <c r="AB169" s="168"/>
      <c r="AC169" s="168"/>
      <c r="AD169" s="168"/>
      <c r="AE169" s="168"/>
      <c r="AF169" s="168"/>
      <c r="AG169" s="171"/>
    </row>
    <row r="170" spans="1:33" x14ac:dyDescent="0.2">
      <c r="A170" s="151">
        <v>36769</v>
      </c>
      <c r="B170" s="176">
        <f>VLOOKUP($A170,'NG Summary by Day'!$A$22:$F$480,4,FALSE)*1000</f>
        <v>54850584.540856175</v>
      </c>
      <c r="C170" s="172">
        <f>VLOOKUP(A170,'NG Summary by Day'!$T$21:$W$486,4,FALSE)</f>
        <v>49702865.725499995</v>
      </c>
      <c r="D170" s="177">
        <f t="shared" si="8"/>
        <v>5147718.8153561801</v>
      </c>
      <c r="E170" s="176">
        <f>VLOOKUP(A170,'NG Summary by Day'!$A$22:$F$480,6,FALSE)*1000</f>
        <v>54850584.540856175</v>
      </c>
      <c r="F170" s="177">
        <f t="shared" si="9"/>
        <v>5147718.8153561801</v>
      </c>
      <c r="G170" s="153"/>
      <c r="H170" s="186" t="e">
        <f>VLOOKUP(A170,'Power Summary by Day '!$A$19:$G$249,3,FALSE)</f>
        <v>#N/A</v>
      </c>
      <c r="I170" s="172" t="e">
        <f>VLOOKUP(A170,'Power Summary by Day '!$Y$19:$AB$251,4,FALSE)</f>
        <v>#N/A</v>
      </c>
      <c r="J170" s="177" t="e">
        <f t="shared" si="10"/>
        <v>#N/A</v>
      </c>
      <c r="K170" s="172" t="e">
        <f>VLOOKUP(A170,'Power Summary by Day '!$A$19:$G$249,7,FALSE)</f>
        <v>#N/A</v>
      </c>
      <c r="L170" s="187" t="e">
        <f t="shared" si="11"/>
        <v>#N/A</v>
      </c>
      <c r="M170" s="153"/>
      <c r="N170" s="161"/>
      <c r="O170" s="168"/>
      <c r="P170" s="168"/>
      <c r="Q170" s="168"/>
      <c r="R170" s="168"/>
      <c r="S170" s="168"/>
      <c r="T170" s="168"/>
      <c r="U170" s="168"/>
      <c r="V170" s="168"/>
      <c r="W170" s="171"/>
      <c r="Y170" s="168"/>
      <c r="Z170" s="168"/>
      <c r="AA170" s="171"/>
      <c r="AB170" s="168"/>
      <c r="AC170" s="168"/>
      <c r="AD170" s="168"/>
      <c r="AE170" s="168"/>
      <c r="AF170" s="168"/>
      <c r="AG170" s="171"/>
    </row>
    <row r="171" spans="1:33" x14ac:dyDescent="0.2">
      <c r="A171" s="151">
        <v>36770</v>
      </c>
      <c r="B171" s="176">
        <f>VLOOKUP($A171,'NG Summary by Day'!$A$22:$F$480,4,FALSE)*1000</f>
        <v>-74627000</v>
      </c>
      <c r="C171" s="172">
        <f>VLOOKUP(A171,'NG Summary by Day'!$T$21:$W$486,4,FALSE)</f>
        <v>-44051902.880199999</v>
      </c>
      <c r="D171" s="177">
        <f t="shared" si="8"/>
        <v>-30575097.119800001</v>
      </c>
      <c r="E171" s="176">
        <f>VLOOKUP(A171,'NG Summary by Day'!$A$22:$F$480,6,FALSE)*1000</f>
        <v>-74627000</v>
      </c>
      <c r="F171" s="177">
        <f t="shared" si="9"/>
        <v>-30575097.119800001</v>
      </c>
      <c r="G171" s="153"/>
      <c r="H171" s="186" t="e">
        <f>VLOOKUP(A171,'Power Summary by Day '!$A$19:$G$249,3,FALSE)</f>
        <v>#N/A</v>
      </c>
      <c r="I171" s="172" t="e">
        <f>VLOOKUP(A171,'Power Summary by Day '!$Y$19:$AB$251,4,FALSE)</f>
        <v>#N/A</v>
      </c>
      <c r="J171" s="177" t="e">
        <f t="shared" si="10"/>
        <v>#N/A</v>
      </c>
      <c r="K171" s="172" t="e">
        <f>VLOOKUP(A171,'Power Summary by Day '!$A$19:$G$249,7,FALSE)</f>
        <v>#N/A</v>
      </c>
      <c r="L171" s="187" t="e">
        <f t="shared" si="11"/>
        <v>#N/A</v>
      </c>
      <c r="M171" s="153"/>
      <c r="N171" s="161"/>
      <c r="O171" s="168"/>
      <c r="P171" s="168"/>
      <c r="Q171" s="168"/>
      <c r="R171" s="168"/>
      <c r="S171" s="168"/>
      <c r="T171" s="168"/>
      <c r="U171" s="168"/>
      <c r="V171" s="168"/>
      <c r="W171" s="171"/>
      <c r="Y171" s="168"/>
      <c r="Z171" s="168"/>
      <c r="AA171" s="171"/>
      <c r="AB171" s="168"/>
      <c r="AC171" s="168"/>
      <c r="AD171" s="168"/>
      <c r="AE171" s="168"/>
      <c r="AF171" s="168"/>
      <c r="AG171" s="171"/>
    </row>
    <row r="172" spans="1:33" x14ac:dyDescent="0.2">
      <c r="A172" s="151">
        <v>36774</v>
      </c>
      <c r="B172" s="176">
        <f>VLOOKUP($A172,'NG Summary by Day'!$A$22:$F$480,4,FALSE)*1000</f>
        <v>-30313938.674728084</v>
      </c>
      <c r="C172" s="172">
        <f>VLOOKUP(A172,'NG Summary by Day'!$T$21:$W$486,4,FALSE)</f>
        <v>-63917416.5132</v>
      </c>
      <c r="D172" s="177">
        <f t="shared" si="8"/>
        <v>33603477.838471919</v>
      </c>
      <c r="E172" s="176">
        <f>VLOOKUP(A172,'NG Summary by Day'!$A$22:$F$480,6,FALSE)*1000</f>
        <v>-30313938.674728084</v>
      </c>
      <c r="F172" s="177">
        <f t="shared" si="9"/>
        <v>33603477.838471919</v>
      </c>
      <c r="G172" s="153"/>
      <c r="H172" s="186" t="e">
        <f>VLOOKUP(A172,'Power Summary by Day '!$A$19:$G$249,3,FALSE)</f>
        <v>#N/A</v>
      </c>
      <c r="I172" s="172" t="e">
        <f>VLOOKUP(A172,'Power Summary by Day '!$Y$19:$AB$251,4,FALSE)</f>
        <v>#N/A</v>
      </c>
      <c r="J172" s="177" t="e">
        <f t="shared" si="10"/>
        <v>#N/A</v>
      </c>
      <c r="K172" s="172" t="e">
        <f>VLOOKUP(A172,'Power Summary by Day '!$A$19:$G$249,7,FALSE)</f>
        <v>#N/A</v>
      </c>
      <c r="L172" s="187" t="e">
        <f t="shared" si="11"/>
        <v>#N/A</v>
      </c>
      <c r="M172" s="153"/>
      <c r="N172" s="161"/>
      <c r="O172" s="168"/>
      <c r="P172" s="168"/>
      <c r="Q172" s="168"/>
      <c r="R172" s="168"/>
      <c r="S172" s="168"/>
      <c r="T172" s="168"/>
      <c r="U172" s="168"/>
      <c r="V172" s="168"/>
      <c r="W172" s="171"/>
      <c r="Y172" s="168"/>
      <c r="Z172" s="168"/>
      <c r="AA172" s="171"/>
      <c r="AB172" s="168"/>
      <c r="AC172" s="168"/>
      <c r="AD172" s="168"/>
      <c r="AE172" s="168"/>
      <c r="AF172" s="168"/>
      <c r="AG172" s="171"/>
    </row>
    <row r="173" spans="1:33" x14ac:dyDescent="0.2">
      <c r="A173" s="151">
        <v>36775</v>
      </c>
      <c r="B173" s="176">
        <f>VLOOKUP($A173,'NG Summary by Day'!$A$22:$F$480,4,FALSE)*1000</f>
        <v>13106914.65395854</v>
      </c>
      <c r="C173" s="172">
        <f>VLOOKUP(A173,'NG Summary by Day'!$T$21:$W$486,4,FALSE)</f>
        <v>9119346.0883999988</v>
      </c>
      <c r="D173" s="177">
        <f t="shared" si="8"/>
        <v>3987568.5655585416</v>
      </c>
      <c r="E173" s="176">
        <f>VLOOKUP(A173,'NG Summary by Day'!$A$22:$F$480,6,FALSE)*1000</f>
        <v>13106914.65395854</v>
      </c>
      <c r="F173" s="177">
        <f t="shared" si="9"/>
        <v>3987568.5655585416</v>
      </c>
      <c r="G173" s="153"/>
      <c r="H173" s="186" t="e">
        <f>VLOOKUP(A173,'Power Summary by Day '!$A$19:$G$249,3,FALSE)</f>
        <v>#N/A</v>
      </c>
      <c r="I173" s="172" t="e">
        <f>VLOOKUP(A173,'Power Summary by Day '!$Y$19:$AB$251,4,FALSE)</f>
        <v>#N/A</v>
      </c>
      <c r="J173" s="177" t="e">
        <f t="shared" si="10"/>
        <v>#N/A</v>
      </c>
      <c r="K173" s="172" t="e">
        <f>VLOOKUP(A173,'Power Summary by Day '!$A$19:$G$249,7,FALSE)</f>
        <v>#N/A</v>
      </c>
      <c r="L173" s="187" t="e">
        <f t="shared" si="11"/>
        <v>#N/A</v>
      </c>
      <c r="M173" s="153"/>
      <c r="N173" s="161"/>
      <c r="O173" s="168"/>
      <c r="P173" s="168"/>
      <c r="Q173" s="168"/>
      <c r="R173" s="168"/>
      <c r="S173" s="168"/>
      <c r="T173" s="168"/>
      <c r="U173" s="168"/>
      <c r="V173" s="168"/>
      <c r="W173" s="171"/>
      <c r="Y173" s="168"/>
      <c r="Z173" s="168"/>
      <c r="AA173" s="171"/>
      <c r="AB173" s="168"/>
      <c r="AC173" s="168"/>
      <c r="AD173" s="168"/>
      <c r="AE173" s="168"/>
      <c r="AF173" s="168"/>
      <c r="AG173" s="171"/>
    </row>
    <row r="174" spans="1:33" x14ac:dyDescent="0.2">
      <c r="A174" s="151">
        <v>36776</v>
      </c>
      <c r="B174" s="176">
        <f>VLOOKUP($A174,'NG Summary by Day'!$A$22:$F$480,4,FALSE)*1000</f>
        <v>-2228000</v>
      </c>
      <c r="C174" s="172">
        <f>VLOOKUP(A174,'NG Summary by Day'!$T$21:$W$486,4,FALSE)</f>
        <v>792163.27570000594</v>
      </c>
      <c r="D174" s="177">
        <f t="shared" si="8"/>
        <v>-3020163.2757000057</v>
      </c>
      <c r="E174" s="176">
        <f>VLOOKUP(A174,'NG Summary by Day'!$A$22:$F$480,6,FALSE)*1000</f>
        <v>-2228000</v>
      </c>
      <c r="F174" s="177">
        <f t="shared" si="9"/>
        <v>-3020163.2757000057</v>
      </c>
      <c r="G174" s="153"/>
      <c r="H174" s="186" t="e">
        <f>VLOOKUP(A174,'Power Summary by Day '!$A$19:$G$249,3,FALSE)</f>
        <v>#N/A</v>
      </c>
      <c r="I174" s="172" t="e">
        <f>VLOOKUP(A174,'Power Summary by Day '!$Y$19:$AB$251,4,FALSE)</f>
        <v>#N/A</v>
      </c>
      <c r="J174" s="177" t="e">
        <f t="shared" si="10"/>
        <v>#N/A</v>
      </c>
      <c r="K174" s="172" t="e">
        <f>VLOOKUP(A174,'Power Summary by Day '!$A$19:$G$249,7,FALSE)</f>
        <v>#N/A</v>
      </c>
      <c r="L174" s="187" t="e">
        <f t="shared" si="11"/>
        <v>#N/A</v>
      </c>
      <c r="M174" s="153"/>
      <c r="N174" s="161"/>
      <c r="O174" s="168"/>
      <c r="P174" s="168"/>
      <c r="Q174" s="168"/>
      <c r="R174" s="168"/>
      <c r="S174" s="168"/>
      <c r="T174" s="168"/>
      <c r="U174" s="168"/>
      <c r="V174" s="168"/>
      <c r="W174" s="171"/>
      <c r="Y174" s="168"/>
      <c r="Z174" s="168"/>
      <c r="AA174" s="171"/>
      <c r="AB174" s="168"/>
      <c r="AC174" s="168"/>
      <c r="AD174" s="168"/>
      <c r="AE174" s="168"/>
      <c r="AF174" s="168"/>
      <c r="AG174" s="171"/>
    </row>
    <row r="175" spans="1:33" x14ac:dyDescent="0.2">
      <c r="A175" s="151">
        <v>36777</v>
      </c>
      <c r="B175" s="176">
        <f>VLOOKUP($A175,'NG Summary by Day'!$A$22:$F$480,4,FALSE)*1000</f>
        <v>9623755.2662537023</v>
      </c>
      <c r="C175" s="172">
        <f>VLOOKUP(A175,'NG Summary by Day'!$T$21:$W$486,4,FALSE)</f>
        <v>13954304.608999999</v>
      </c>
      <c r="D175" s="177">
        <f t="shared" si="8"/>
        <v>-4330549.3427462969</v>
      </c>
      <c r="E175" s="176">
        <f>VLOOKUP(A175,'NG Summary by Day'!$A$22:$F$480,6,FALSE)*1000</f>
        <v>9623755.2662537023</v>
      </c>
      <c r="F175" s="177">
        <f t="shared" si="9"/>
        <v>-4330549.3427462969</v>
      </c>
      <c r="G175" s="153"/>
      <c r="H175" s="186" t="e">
        <f>VLOOKUP(A175,'Power Summary by Day '!$A$19:$G$249,3,FALSE)</f>
        <v>#N/A</v>
      </c>
      <c r="I175" s="172" t="e">
        <f>VLOOKUP(A175,'Power Summary by Day '!$Y$19:$AB$251,4,FALSE)</f>
        <v>#N/A</v>
      </c>
      <c r="J175" s="177" t="e">
        <f t="shared" si="10"/>
        <v>#N/A</v>
      </c>
      <c r="K175" s="172" t="e">
        <f>VLOOKUP(A175,'Power Summary by Day '!$A$19:$G$249,7,FALSE)</f>
        <v>#N/A</v>
      </c>
      <c r="L175" s="187" t="e">
        <f t="shared" si="11"/>
        <v>#N/A</v>
      </c>
      <c r="M175" s="153"/>
      <c r="N175" s="161"/>
      <c r="O175" s="168"/>
      <c r="P175" s="168"/>
      <c r="Q175" s="168"/>
      <c r="R175" s="168"/>
      <c r="S175" s="168"/>
      <c r="T175" s="168"/>
      <c r="U175" s="168"/>
      <c r="V175" s="168"/>
      <c r="W175" s="171"/>
      <c r="Y175" s="168"/>
      <c r="Z175" s="168"/>
      <c r="AA175" s="171"/>
      <c r="AB175" s="168"/>
      <c r="AC175" s="168"/>
      <c r="AD175" s="168"/>
      <c r="AE175" s="168"/>
      <c r="AF175" s="168"/>
      <c r="AG175" s="171"/>
    </row>
    <row r="176" spans="1:33" x14ac:dyDescent="0.2">
      <c r="A176" s="151">
        <v>36780</v>
      </c>
      <c r="B176" s="176">
        <f>VLOOKUP($A176,'NG Summary by Day'!$A$22:$F$480,4,FALSE)*1000</f>
        <v>5571960.6237488566</v>
      </c>
      <c r="C176" s="172">
        <f>VLOOKUP(A176,'NG Summary by Day'!$T$21:$W$486,4,FALSE)</f>
        <v>5557334.7470000107</v>
      </c>
      <c r="D176" s="177">
        <f t="shared" si="8"/>
        <v>14625.876748845913</v>
      </c>
      <c r="E176" s="176">
        <f>VLOOKUP(A176,'NG Summary by Day'!$A$22:$F$480,6,FALSE)*1000</f>
        <v>5571960.6237488566</v>
      </c>
      <c r="F176" s="177">
        <f t="shared" si="9"/>
        <v>14625.876748845913</v>
      </c>
      <c r="G176" s="153"/>
      <c r="H176" s="186" t="e">
        <f>VLOOKUP(A176,'Power Summary by Day '!$A$19:$G$249,3,FALSE)</f>
        <v>#N/A</v>
      </c>
      <c r="I176" s="172" t="e">
        <f>VLOOKUP(A176,'Power Summary by Day '!$Y$19:$AB$251,4,FALSE)</f>
        <v>#N/A</v>
      </c>
      <c r="J176" s="177" t="e">
        <f t="shared" si="10"/>
        <v>#N/A</v>
      </c>
      <c r="K176" s="172" t="e">
        <f>VLOOKUP(A176,'Power Summary by Day '!$A$19:$G$249,7,FALSE)</f>
        <v>#N/A</v>
      </c>
      <c r="L176" s="187" t="e">
        <f t="shared" si="11"/>
        <v>#N/A</v>
      </c>
      <c r="M176" s="153"/>
      <c r="N176" s="161"/>
      <c r="O176" s="168"/>
      <c r="P176" s="168"/>
      <c r="Q176" s="168"/>
      <c r="R176" s="168"/>
      <c r="S176" s="168"/>
      <c r="T176" s="168"/>
      <c r="U176" s="168"/>
      <c r="V176" s="168"/>
      <c r="W176" s="171"/>
      <c r="Y176" s="168"/>
      <c r="Z176" s="168"/>
      <c r="AA176" s="171"/>
      <c r="AB176" s="168"/>
      <c r="AC176" s="168"/>
      <c r="AD176" s="168"/>
      <c r="AE176" s="168"/>
      <c r="AF176" s="168"/>
      <c r="AG176" s="171"/>
    </row>
    <row r="177" spans="1:33" x14ac:dyDescent="0.2">
      <c r="A177" s="151">
        <v>36781</v>
      </c>
      <c r="B177" s="176">
        <f>VLOOKUP($A177,'NG Summary by Day'!$A$22:$F$480,4,FALSE)*1000</f>
        <v>-24674513.192472328</v>
      </c>
      <c r="C177" s="172">
        <f>VLOOKUP(A177,'NG Summary by Day'!$T$21:$W$486,4,FALSE)</f>
        <v>-22743333.429900002</v>
      </c>
      <c r="D177" s="177">
        <f t="shared" si="8"/>
        <v>-1931179.7625723258</v>
      </c>
      <c r="E177" s="176">
        <f>VLOOKUP(A177,'NG Summary by Day'!$A$22:$F$480,6,FALSE)*1000</f>
        <v>-24674513.192472328</v>
      </c>
      <c r="F177" s="177">
        <f t="shared" si="9"/>
        <v>-1931179.7625723258</v>
      </c>
      <c r="G177" s="153"/>
      <c r="H177" s="186" t="e">
        <f>VLOOKUP(A177,'Power Summary by Day '!$A$19:$G$249,3,FALSE)</f>
        <v>#N/A</v>
      </c>
      <c r="I177" s="172" t="e">
        <f>VLOOKUP(A177,'Power Summary by Day '!$Y$19:$AB$251,4,FALSE)</f>
        <v>#N/A</v>
      </c>
      <c r="J177" s="177" t="e">
        <f t="shared" si="10"/>
        <v>#N/A</v>
      </c>
      <c r="K177" s="172" t="e">
        <f>VLOOKUP(A177,'Power Summary by Day '!$A$19:$G$249,7,FALSE)</f>
        <v>#N/A</v>
      </c>
      <c r="L177" s="187" t="e">
        <f t="shared" si="11"/>
        <v>#N/A</v>
      </c>
      <c r="M177" s="153"/>
      <c r="N177" s="161"/>
      <c r="O177" s="168"/>
      <c r="P177" s="168"/>
      <c r="Q177" s="168"/>
      <c r="R177" s="168"/>
      <c r="S177" s="168"/>
      <c r="T177" s="168"/>
      <c r="U177" s="168"/>
      <c r="V177" s="168"/>
      <c r="W177" s="171"/>
      <c r="Y177" s="168"/>
      <c r="Z177" s="168"/>
      <c r="AA177" s="171"/>
      <c r="AB177" s="168"/>
      <c r="AC177" s="168"/>
      <c r="AD177" s="168"/>
      <c r="AE177" s="168"/>
      <c r="AF177" s="168"/>
      <c r="AG177" s="171"/>
    </row>
    <row r="178" spans="1:33" x14ac:dyDescent="0.2">
      <c r="A178" s="151">
        <v>36782</v>
      </c>
      <c r="B178" s="176">
        <f>VLOOKUP($A178,'NG Summary by Day'!$A$22:$F$480,4,FALSE)*1000</f>
        <v>-7528528.7821688754</v>
      </c>
      <c r="C178" s="172">
        <f>VLOOKUP(A178,'NG Summary by Day'!$T$21:$W$486,4,FALSE)</f>
        <v>-14826237.0218</v>
      </c>
      <c r="D178" s="177">
        <f t="shared" si="8"/>
        <v>7297708.2396311248</v>
      </c>
      <c r="E178" s="176">
        <f>VLOOKUP(A178,'NG Summary by Day'!$A$22:$F$480,6,FALSE)*1000</f>
        <v>-7528528.7821688754</v>
      </c>
      <c r="F178" s="177">
        <f t="shared" si="9"/>
        <v>7297708.2396311248</v>
      </c>
      <c r="G178" s="153"/>
      <c r="H178" s="186" t="e">
        <f>VLOOKUP(A178,'Power Summary by Day '!$A$19:$G$249,3,FALSE)</f>
        <v>#N/A</v>
      </c>
      <c r="I178" s="172" t="e">
        <f>VLOOKUP(A178,'Power Summary by Day '!$Y$19:$AB$251,4,FALSE)</f>
        <v>#N/A</v>
      </c>
      <c r="J178" s="177" t="e">
        <f t="shared" si="10"/>
        <v>#N/A</v>
      </c>
      <c r="K178" s="172" t="e">
        <f>VLOOKUP(A178,'Power Summary by Day '!$A$19:$G$249,7,FALSE)</f>
        <v>#N/A</v>
      </c>
      <c r="L178" s="187" t="e">
        <f t="shared" si="11"/>
        <v>#N/A</v>
      </c>
      <c r="M178" s="153"/>
      <c r="N178" s="161"/>
      <c r="O178" s="168"/>
      <c r="P178" s="168"/>
      <c r="Q178" s="168"/>
      <c r="R178" s="168"/>
      <c r="S178" s="168"/>
      <c r="T178" s="168"/>
      <c r="U178" s="168"/>
      <c r="V178" s="168"/>
      <c r="W178" s="171"/>
      <c r="Y178" s="168"/>
      <c r="Z178" s="168"/>
      <c r="AA178" s="171"/>
      <c r="AB178" s="168"/>
      <c r="AC178" s="168"/>
      <c r="AD178" s="168"/>
      <c r="AE178" s="168"/>
      <c r="AF178" s="168"/>
      <c r="AG178" s="171"/>
    </row>
    <row r="179" spans="1:33" x14ac:dyDescent="0.2">
      <c r="A179" s="151">
        <v>36783</v>
      </c>
      <c r="B179" s="176">
        <f>VLOOKUP($A179,'NG Summary by Day'!$A$22:$F$480,4,FALSE)*1000</f>
        <v>-6202248.7056157412</v>
      </c>
      <c r="C179" s="172">
        <f>VLOOKUP(A179,'NG Summary by Day'!$T$21:$W$486,4,FALSE)</f>
        <v>-4936422.3171000006</v>
      </c>
      <c r="D179" s="177">
        <f t="shared" si="8"/>
        <v>-1265826.3885157406</v>
      </c>
      <c r="E179" s="176">
        <f>VLOOKUP(A179,'NG Summary by Day'!$A$22:$F$480,6,FALSE)*1000</f>
        <v>-6202248.7056157412</v>
      </c>
      <c r="F179" s="177">
        <f t="shared" si="9"/>
        <v>-1265826.3885157406</v>
      </c>
      <c r="G179" s="153"/>
      <c r="H179" s="186" t="e">
        <f>VLOOKUP(A179,'Power Summary by Day '!$A$19:$G$249,3,FALSE)</f>
        <v>#N/A</v>
      </c>
      <c r="I179" s="172" t="e">
        <f>VLOOKUP(A179,'Power Summary by Day '!$Y$19:$AB$251,4,FALSE)</f>
        <v>#N/A</v>
      </c>
      <c r="J179" s="177" t="e">
        <f t="shared" si="10"/>
        <v>#N/A</v>
      </c>
      <c r="K179" s="172" t="e">
        <f>VLOOKUP(A179,'Power Summary by Day '!$A$19:$G$249,7,FALSE)</f>
        <v>#N/A</v>
      </c>
      <c r="L179" s="187" t="e">
        <f t="shared" si="11"/>
        <v>#N/A</v>
      </c>
      <c r="M179" s="153"/>
      <c r="N179" s="161"/>
      <c r="O179" s="168"/>
      <c r="P179" s="168"/>
      <c r="Q179" s="168"/>
      <c r="R179" s="168"/>
      <c r="S179" s="168"/>
      <c r="T179" s="168"/>
      <c r="U179" s="168"/>
      <c r="V179" s="168"/>
      <c r="W179" s="171"/>
      <c r="Y179" s="168"/>
      <c r="Z179" s="168"/>
      <c r="AA179" s="171"/>
      <c r="AB179" s="168"/>
      <c r="AC179" s="168"/>
      <c r="AD179" s="168"/>
      <c r="AE179" s="168"/>
      <c r="AF179" s="168"/>
      <c r="AG179" s="171"/>
    </row>
    <row r="180" spans="1:33" x14ac:dyDescent="0.2">
      <c r="A180" s="151">
        <v>36784</v>
      </c>
      <c r="B180" s="176">
        <f>VLOOKUP($A180,'NG Summary by Day'!$A$22:$F$480,4,FALSE)*1000</f>
        <v>-37564000</v>
      </c>
      <c r="C180" s="172">
        <f>VLOOKUP(A180,'NG Summary by Day'!$T$21:$W$486,4,FALSE)</f>
        <v>-41991378.649999999</v>
      </c>
      <c r="D180" s="177">
        <f t="shared" si="8"/>
        <v>4427378.6499999985</v>
      </c>
      <c r="E180" s="176">
        <f>VLOOKUP(A180,'NG Summary by Day'!$A$22:$F$480,6,FALSE)*1000</f>
        <v>-37564000</v>
      </c>
      <c r="F180" s="177">
        <f t="shared" si="9"/>
        <v>4427378.6499999985</v>
      </c>
      <c r="G180" s="153"/>
      <c r="H180" s="186" t="e">
        <f>VLOOKUP(A180,'Power Summary by Day '!$A$19:$G$249,3,FALSE)</f>
        <v>#N/A</v>
      </c>
      <c r="I180" s="172" t="e">
        <f>VLOOKUP(A180,'Power Summary by Day '!$Y$19:$AB$251,4,FALSE)</f>
        <v>#N/A</v>
      </c>
      <c r="J180" s="177" t="e">
        <f t="shared" si="10"/>
        <v>#N/A</v>
      </c>
      <c r="K180" s="172" t="e">
        <f>VLOOKUP(A180,'Power Summary by Day '!$A$19:$G$249,7,FALSE)</f>
        <v>#N/A</v>
      </c>
      <c r="L180" s="187" t="e">
        <f t="shared" si="11"/>
        <v>#N/A</v>
      </c>
      <c r="M180" s="153"/>
      <c r="N180" s="161"/>
      <c r="O180" s="168"/>
      <c r="P180" s="168"/>
      <c r="Q180" s="168"/>
      <c r="R180" s="168"/>
      <c r="S180" s="168"/>
      <c r="T180" s="168"/>
      <c r="U180" s="168"/>
      <c r="V180" s="168"/>
      <c r="W180" s="171"/>
      <c r="Y180" s="168"/>
      <c r="Z180" s="168"/>
      <c r="AA180" s="171"/>
      <c r="AB180" s="168"/>
      <c r="AC180" s="168"/>
      <c r="AD180" s="168"/>
      <c r="AE180" s="168"/>
      <c r="AF180" s="168"/>
      <c r="AG180" s="171"/>
    </row>
    <row r="181" spans="1:33" x14ac:dyDescent="0.2">
      <c r="A181" s="151">
        <v>36787</v>
      </c>
      <c r="B181" s="176">
        <f>VLOOKUP($A181,'NG Summary by Day'!$A$22:$F$480,4,FALSE)*1000</f>
        <v>14885229.781236049</v>
      </c>
      <c r="C181" s="172">
        <f>VLOOKUP(A181,'NG Summary by Day'!$T$21:$W$486,4,FALSE)</f>
        <v>13128642.259199999</v>
      </c>
      <c r="D181" s="177">
        <f t="shared" si="8"/>
        <v>1756587.5220360495</v>
      </c>
      <c r="E181" s="176">
        <f>VLOOKUP(A181,'NG Summary by Day'!$A$22:$F$480,6,FALSE)*1000</f>
        <v>14885229.781236049</v>
      </c>
      <c r="F181" s="177">
        <f t="shared" si="9"/>
        <v>1756587.5220360495</v>
      </c>
      <c r="G181" s="153"/>
      <c r="H181" s="186" t="e">
        <f>VLOOKUP(A181,'Power Summary by Day '!$A$19:$G$249,3,FALSE)</f>
        <v>#N/A</v>
      </c>
      <c r="I181" s="172" t="e">
        <f>VLOOKUP(A181,'Power Summary by Day '!$Y$19:$AB$251,4,FALSE)</f>
        <v>#N/A</v>
      </c>
      <c r="J181" s="177" t="e">
        <f t="shared" si="10"/>
        <v>#N/A</v>
      </c>
      <c r="K181" s="172" t="e">
        <f>VLOOKUP(A181,'Power Summary by Day '!$A$19:$G$249,7,FALSE)</f>
        <v>#N/A</v>
      </c>
      <c r="L181" s="187" t="e">
        <f t="shared" si="11"/>
        <v>#N/A</v>
      </c>
      <c r="M181" s="153"/>
      <c r="N181" s="161"/>
      <c r="O181" s="168"/>
      <c r="P181" s="168"/>
      <c r="Q181" s="168"/>
      <c r="R181" s="168"/>
      <c r="S181" s="168"/>
      <c r="T181" s="168"/>
      <c r="U181" s="168"/>
      <c r="V181" s="168"/>
      <c r="W181" s="171"/>
      <c r="Y181" s="168"/>
      <c r="Z181" s="168"/>
      <c r="AA181" s="171"/>
      <c r="AB181" s="168"/>
      <c r="AC181" s="168"/>
      <c r="AD181" s="168"/>
      <c r="AE181" s="168"/>
      <c r="AF181" s="168"/>
      <c r="AG181" s="171"/>
    </row>
    <row r="182" spans="1:33" x14ac:dyDescent="0.2">
      <c r="A182" s="151">
        <v>36788</v>
      </c>
      <c r="B182" s="176">
        <f>VLOOKUP($A182,'NG Summary by Day'!$A$22:$F$480,4,FALSE)*1000</f>
        <v>22688699.562847149</v>
      </c>
      <c r="C182" s="172">
        <f>VLOOKUP(A182,'NG Summary by Day'!$T$21:$W$486,4,FALSE)</f>
        <v>19366001.243500002</v>
      </c>
      <c r="D182" s="177">
        <f t="shared" si="8"/>
        <v>3322698.3193471469</v>
      </c>
      <c r="E182" s="176">
        <f>VLOOKUP(A182,'NG Summary by Day'!$A$22:$F$480,6,FALSE)*1000</f>
        <v>22688699.562847149</v>
      </c>
      <c r="F182" s="177">
        <f t="shared" si="9"/>
        <v>3322698.3193471469</v>
      </c>
      <c r="G182" s="153"/>
      <c r="H182" s="186" t="e">
        <f>VLOOKUP(A182,'Power Summary by Day '!$A$19:$G$249,3,FALSE)</f>
        <v>#N/A</v>
      </c>
      <c r="I182" s="172" t="e">
        <f>VLOOKUP(A182,'Power Summary by Day '!$Y$19:$AB$251,4,FALSE)</f>
        <v>#N/A</v>
      </c>
      <c r="J182" s="177" t="e">
        <f t="shared" si="10"/>
        <v>#N/A</v>
      </c>
      <c r="K182" s="172" t="e">
        <f>VLOOKUP(A182,'Power Summary by Day '!$A$19:$G$249,7,FALSE)</f>
        <v>#N/A</v>
      </c>
      <c r="L182" s="187" t="e">
        <f t="shared" si="11"/>
        <v>#N/A</v>
      </c>
      <c r="M182" s="153"/>
      <c r="N182" s="161"/>
      <c r="O182" s="168"/>
      <c r="P182" s="168"/>
      <c r="Q182" s="168"/>
      <c r="R182" s="168"/>
      <c r="S182" s="168"/>
      <c r="T182" s="168"/>
      <c r="U182" s="168"/>
      <c r="V182" s="168"/>
      <c r="W182" s="171"/>
      <c r="Y182" s="168"/>
      <c r="Z182" s="168"/>
      <c r="AA182" s="171"/>
      <c r="AB182" s="168"/>
      <c r="AC182" s="168"/>
      <c r="AD182" s="168"/>
      <c r="AE182" s="168"/>
      <c r="AF182" s="168"/>
      <c r="AG182" s="171"/>
    </row>
    <row r="183" spans="1:33" x14ac:dyDescent="0.2">
      <c r="A183" s="151">
        <v>36789</v>
      </c>
      <c r="B183" s="176">
        <f>VLOOKUP($A183,'NG Summary by Day'!$A$22:$F$480,4,FALSE)*1000</f>
        <v>-7966000</v>
      </c>
      <c r="C183" s="172">
        <f>VLOOKUP(A183,'NG Summary by Day'!$T$21:$W$486,4,FALSE)</f>
        <v>-7800699.0207000002</v>
      </c>
      <c r="D183" s="177">
        <f t="shared" si="8"/>
        <v>-165300.97929999977</v>
      </c>
      <c r="E183" s="176">
        <f>VLOOKUP(A183,'NG Summary by Day'!$A$22:$F$480,6,FALSE)*1000</f>
        <v>-7966000</v>
      </c>
      <c r="F183" s="177">
        <f t="shared" si="9"/>
        <v>-165300.97929999977</v>
      </c>
      <c r="G183" s="153"/>
      <c r="H183" s="186" t="e">
        <f>VLOOKUP(A183,'Power Summary by Day '!$A$19:$G$249,3,FALSE)</f>
        <v>#N/A</v>
      </c>
      <c r="I183" s="172" t="e">
        <f>VLOOKUP(A183,'Power Summary by Day '!$Y$19:$AB$251,4,FALSE)</f>
        <v>#N/A</v>
      </c>
      <c r="J183" s="177" t="e">
        <f t="shared" si="10"/>
        <v>#N/A</v>
      </c>
      <c r="K183" s="172" t="e">
        <f>VLOOKUP(A183,'Power Summary by Day '!$A$19:$G$249,7,FALSE)</f>
        <v>#N/A</v>
      </c>
      <c r="L183" s="187" t="e">
        <f t="shared" si="11"/>
        <v>#N/A</v>
      </c>
      <c r="M183" s="153"/>
      <c r="N183" s="161"/>
      <c r="O183" s="168"/>
      <c r="P183" s="168"/>
      <c r="Q183" s="168"/>
      <c r="R183" s="168"/>
      <c r="S183" s="168"/>
      <c r="T183" s="168"/>
      <c r="U183" s="168"/>
      <c r="V183" s="168"/>
      <c r="W183" s="171"/>
      <c r="Y183" s="168"/>
      <c r="Z183" s="168"/>
      <c r="AA183" s="171"/>
      <c r="AB183" s="168"/>
      <c r="AC183" s="168"/>
      <c r="AD183" s="168"/>
      <c r="AE183" s="168"/>
      <c r="AF183" s="168"/>
      <c r="AG183" s="171"/>
    </row>
    <row r="184" spans="1:33" x14ac:dyDescent="0.2">
      <c r="A184" s="151">
        <v>36790</v>
      </c>
      <c r="B184" s="176">
        <f>VLOOKUP($A184,'NG Summary by Day'!$A$22:$F$480,4,FALSE)*1000</f>
        <v>-6796812.1479260204</v>
      </c>
      <c r="C184" s="172">
        <f>VLOOKUP(A184,'NG Summary by Day'!$T$21:$W$486,4,FALSE)</f>
        <v>2053441.47710001</v>
      </c>
      <c r="D184" s="177">
        <f t="shared" si="8"/>
        <v>-8850253.6250260305</v>
      </c>
      <c r="E184" s="176">
        <f>VLOOKUP(A184,'NG Summary by Day'!$A$22:$F$480,6,FALSE)*1000</f>
        <v>-6796812.1479260204</v>
      </c>
      <c r="F184" s="177">
        <f t="shared" si="9"/>
        <v>-8850253.6250260305</v>
      </c>
      <c r="G184" s="153"/>
      <c r="H184" s="186" t="e">
        <f>VLOOKUP(A184,'Power Summary by Day '!$A$19:$G$249,3,FALSE)</f>
        <v>#N/A</v>
      </c>
      <c r="I184" s="172" t="e">
        <f>VLOOKUP(A184,'Power Summary by Day '!$Y$19:$AB$251,4,FALSE)</f>
        <v>#N/A</v>
      </c>
      <c r="J184" s="177" t="e">
        <f t="shared" si="10"/>
        <v>#N/A</v>
      </c>
      <c r="K184" s="172" t="e">
        <f>VLOOKUP(A184,'Power Summary by Day '!$A$19:$G$249,7,FALSE)</f>
        <v>#N/A</v>
      </c>
      <c r="L184" s="187" t="e">
        <f t="shared" si="11"/>
        <v>#N/A</v>
      </c>
      <c r="M184" s="153"/>
      <c r="N184" s="161"/>
      <c r="O184" s="168"/>
      <c r="P184" s="168"/>
      <c r="Q184" s="168"/>
      <c r="R184" s="168"/>
      <c r="S184" s="168"/>
      <c r="T184" s="168"/>
      <c r="U184" s="168"/>
      <c r="V184" s="168"/>
      <c r="W184" s="171"/>
      <c r="Y184" s="168"/>
      <c r="Z184" s="168"/>
      <c r="AA184" s="171"/>
      <c r="AB184" s="168"/>
      <c r="AC184" s="168"/>
      <c r="AD184" s="168"/>
      <c r="AE184" s="168"/>
      <c r="AF184" s="168"/>
      <c r="AG184" s="171"/>
    </row>
    <row r="185" spans="1:33" x14ac:dyDescent="0.2">
      <c r="A185" s="151">
        <v>36791</v>
      </c>
      <c r="B185" s="176">
        <f>VLOOKUP($A185,'NG Summary by Day'!$A$22:$F$480,4,FALSE)*1000</f>
        <v>-12578578.192842269</v>
      </c>
      <c r="C185" s="172">
        <f>VLOOKUP(A185,'NG Summary by Day'!$T$21:$W$486,4,FALSE)</f>
        <v>-17970761.141199999</v>
      </c>
      <c r="D185" s="177">
        <f t="shared" si="8"/>
        <v>5392182.9483577292</v>
      </c>
      <c r="E185" s="176">
        <f>VLOOKUP(A185,'NG Summary by Day'!$A$22:$F$480,6,FALSE)*1000</f>
        <v>-12578578.192842269</v>
      </c>
      <c r="F185" s="177">
        <f t="shared" si="9"/>
        <v>5392182.9483577292</v>
      </c>
      <c r="G185" s="153"/>
      <c r="H185" s="186" t="e">
        <f>VLOOKUP(A185,'Power Summary by Day '!$A$19:$G$249,3,FALSE)</f>
        <v>#N/A</v>
      </c>
      <c r="I185" s="172" t="e">
        <f>VLOOKUP(A185,'Power Summary by Day '!$Y$19:$AB$251,4,FALSE)</f>
        <v>#N/A</v>
      </c>
      <c r="J185" s="177" t="e">
        <f t="shared" si="10"/>
        <v>#N/A</v>
      </c>
      <c r="K185" s="172" t="e">
        <f>VLOOKUP(A185,'Power Summary by Day '!$A$19:$G$249,7,FALSE)</f>
        <v>#N/A</v>
      </c>
      <c r="L185" s="187" t="e">
        <f t="shared" si="11"/>
        <v>#N/A</v>
      </c>
      <c r="M185" s="153"/>
      <c r="N185" s="161"/>
      <c r="O185" s="168"/>
      <c r="P185" s="168"/>
      <c r="Q185" s="168"/>
      <c r="R185" s="168"/>
      <c r="S185" s="168"/>
      <c r="T185" s="168"/>
      <c r="U185" s="168"/>
      <c r="V185" s="168"/>
      <c r="W185" s="171"/>
      <c r="Y185" s="168"/>
      <c r="Z185" s="168"/>
      <c r="AA185" s="171"/>
      <c r="AB185" s="168"/>
      <c r="AC185" s="168"/>
      <c r="AD185" s="168"/>
      <c r="AE185" s="168"/>
      <c r="AF185" s="168"/>
      <c r="AG185" s="171"/>
    </row>
    <row r="186" spans="1:33" x14ac:dyDescent="0.2">
      <c r="A186" s="151">
        <v>36794</v>
      </c>
      <c r="B186" s="176">
        <f>VLOOKUP($A186,'NG Summary by Day'!$A$22:$F$480,4,FALSE)*1000</f>
        <v>13301926.001770942</v>
      </c>
      <c r="C186" s="172">
        <f>VLOOKUP(A186,'NG Summary by Day'!$T$21:$W$486,4,FALSE)</f>
        <v>20681866.457599998</v>
      </c>
      <c r="D186" s="177">
        <f t="shared" si="8"/>
        <v>-7379940.455829056</v>
      </c>
      <c r="E186" s="176">
        <f>VLOOKUP(A186,'NG Summary by Day'!$A$22:$F$480,6,FALSE)*1000</f>
        <v>13301926.001770942</v>
      </c>
      <c r="F186" s="177">
        <f t="shared" si="9"/>
        <v>-7379940.455829056</v>
      </c>
      <c r="G186" s="153"/>
      <c r="H186" s="186" t="e">
        <f>VLOOKUP(A186,'Power Summary by Day '!$A$19:$G$249,3,FALSE)</f>
        <v>#N/A</v>
      </c>
      <c r="I186" s="172" t="e">
        <f>VLOOKUP(A186,'Power Summary by Day '!$Y$19:$AB$251,4,FALSE)</f>
        <v>#N/A</v>
      </c>
      <c r="J186" s="177" t="e">
        <f t="shared" si="10"/>
        <v>#N/A</v>
      </c>
      <c r="K186" s="172" t="e">
        <f>VLOOKUP(A186,'Power Summary by Day '!$A$19:$G$249,7,FALSE)</f>
        <v>#N/A</v>
      </c>
      <c r="L186" s="187" t="e">
        <f t="shared" si="11"/>
        <v>#N/A</v>
      </c>
      <c r="M186" s="153"/>
      <c r="N186" s="161"/>
      <c r="O186" s="168"/>
      <c r="P186" s="168"/>
      <c r="Q186" s="168"/>
      <c r="R186" s="168"/>
      <c r="S186" s="168"/>
      <c r="T186" s="168"/>
      <c r="U186" s="168"/>
      <c r="V186" s="168"/>
      <c r="W186" s="171"/>
      <c r="Y186" s="168"/>
      <c r="Z186" s="168"/>
      <c r="AA186" s="171"/>
      <c r="AB186" s="168"/>
      <c r="AC186" s="168"/>
      <c r="AD186" s="168"/>
      <c r="AE186" s="168"/>
      <c r="AF186" s="168"/>
      <c r="AG186" s="171"/>
    </row>
    <row r="187" spans="1:33" x14ac:dyDescent="0.2">
      <c r="A187" s="151">
        <v>36795</v>
      </c>
      <c r="B187" s="176">
        <f>VLOOKUP($A187,'NG Summary by Day'!$A$22:$F$480,4,FALSE)*1000</f>
        <v>30439000</v>
      </c>
      <c r="C187" s="172">
        <f>VLOOKUP(A187,'NG Summary by Day'!$T$21:$W$486,4,FALSE)</f>
        <v>-1200948.0884</v>
      </c>
      <c r="D187" s="177">
        <f t="shared" si="8"/>
        <v>31639948.088399999</v>
      </c>
      <c r="E187" s="176">
        <f>VLOOKUP(A187,'NG Summary by Day'!$A$22:$F$480,6,FALSE)*1000</f>
        <v>30439000</v>
      </c>
      <c r="F187" s="177">
        <f t="shared" si="9"/>
        <v>31639948.088399999</v>
      </c>
      <c r="G187" s="153"/>
      <c r="H187" s="186" t="e">
        <f>VLOOKUP(A187,'Power Summary by Day '!$A$19:$G$249,3,FALSE)</f>
        <v>#N/A</v>
      </c>
      <c r="I187" s="172" t="e">
        <f>VLOOKUP(A187,'Power Summary by Day '!$Y$19:$AB$251,4,FALSE)</f>
        <v>#N/A</v>
      </c>
      <c r="J187" s="177" t="e">
        <f t="shared" si="10"/>
        <v>#N/A</v>
      </c>
      <c r="K187" s="172" t="e">
        <f>VLOOKUP(A187,'Power Summary by Day '!$A$19:$G$249,7,FALSE)</f>
        <v>#N/A</v>
      </c>
      <c r="L187" s="187" t="e">
        <f t="shared" si="11"/>
        <v>#N/A</v>
      </c>
      <c r="M187" s="153"/>
      <c r="N187" s="161"/>
      <c r="O187" s="168"/>
      <c r="P187" s="168"/>
      <c r="Q187" s="168"/>
      <c r="R187" s="168"/>
      <c r="S187" s="168"/>
      <c r="T187" s="168"/>
      <c r="U187" s="168"/>
      <c r="V187" s="168"/>
      <c r="W187" s="171"/>
      <c r="Y187" s="168"/>
      <c r="Z187" s="168"/>
      <c r="AA187" s="171"/>
      <c r="AB187" s="168"/>
      <c r="AC187" s="168"/>
      <c r="AD187" s="168"/>
      <c r="AE187" s="168"/>
      <c r="AF187" s="168"/>
      <c r="AG187" s="171"/>
    </row>
    <row r="188" spans="1:33" x14ac:dyDescent="0.2">
      <c r="A188" s="151">
        <v>36796</v>
      </c>
      <c r="B188" s="176">
        <f>VLOOKUP($A188,'NG Summary by Day'!$A$22:$F$480,4,FALSE)*1000</f>
        <v>-4378000</v>
      </c>
      <c r="C188" s="172">
        <f>VLOOKUP(A188,'NG Summary by Day'!$T$21:$W$486,4,FALSE)</f>
        <v>-6411880.9884000001</v>
      </c>
      <c r="D188" s="177">
        <f t="shared" si="8"/>
        <v>2033880.9884000001</v>
      </c>
      <c r="E188" s="176">
        <f>VLOOKUP(A188,'NG Summary by Day'!$A$22:$F$480,6,FALSE)*1000</f>
        <v>-4378000</v>
      </c>
      <c r="F188" s="177">
        <f t="shared" si="9"/>
        <v>2033880.9884000001</v>
      </c>
      <c r="G188" s="153"/>
      <c r="H188" s="186" t="e">
        <f>VLOOKUP(A188,'Power Summary by Day '!$A$19:$G$249,3,FALSE)</f>
        <v>#N/A</v>
      </c>
      <c r="I188" s="172" t="e">
        <f>VLOOKUP(A188,'Power Summary by Day '!$Y$19:$AB$251,4,FALSE)</f>
        <v>#N/A</v>
      </c>
      <c r="J188" s="177" t="e">
        <f t="shared" si="10"/>
        <v>#N/A</v>
      </c>
      <c r="K188" s="172" t="e">
        <f>VLOOKUP(A188,'Power Summary by Day '!$A$19:$G$249,7,FALSE)</f>
        <v>#N/A</v>
      </c>
      <c r="L188" s="187" t="e">
        <f t="shared" si="11"/>
        <v>#N/A</v>
      </c>
      <c r="M188" s="153"/>
      <c r="N188" s="161"/>
      <c r="O188" s="168"/>
      <c r="P188" s="168"/>
      <c r="Q188" s="168"/>
      <c r="R188" s="168"/>
      <c r="S188" s="168"/>
      <c r="T188" s="168"/>
      <c r="U188" s="168"/>
      <c r="V188" s="168"/>
      <c r="W188" s="171"/>
      <c r="Y188" s="168"/>
      <c r="Z188" s="168"/>
      <c r="AA188" s="171"/>
      <c r="AB188" s="168"/>
      <c r="AC188" s="168"/>
      <c r="AD188" s="168"/>
      <c r="AE188" s="168"/>
      <c r="AF188" s="168"/>
      <c r="AG188" s="171"/>
    </row>
    <row r="189" spans="1:33" x14ac:dyDescent="0.2">
      <c r="A189" s="151">
        <v>36797</v>
      </c>
      <c r="B189" s="176">
        <f>VLOOKUP($A189,'NG Summary by Day'!$A$22:$F$480,4,FALSE)*1000</f>
        <v>-8731000</v>
      </c>
      <c r="C189" s="172">
        <f>VLOOKUP(A189,'NG Summary by Day'!$T$21:$W$486,4,FALSE)</f>
        <v>-14422725.331499999</v>
      </c>
      <c r="D189" s="177">
        <f t="shared" si="8"/>
        <v>5691725.3314999994</v>
      </c>
      <c r="E189" s="176">
        <f>VLOOKUP(A189,'NG Summary by Day'!$A$22:$F$480,6,FALSE)*1000</f>
        <v>-8731000</v>
      </c>
      <c r="F189" s="177">
        <f t="shared" si="9"/>
        <v>5691725.3314999994</v>
      </c>
      <c r="G189" s="153"/>
      <c r="H189" s="186" t="e">
        <f>VLOOKUP(A189,'Power Summary by Day '!$A$19:$G$249,3,FALSE)</f>
        <v>#N/A</v>
      </c>
      <c r="I189" s="172" t="e">
        <f>VLOOKUP(A189,'Power Summary by Day '!$Y$19:$AB$251,4,FALSE)</f>
        <v>#N/A</v>
      </c>
      <c r="J189" s="177" t="e">
        <f t="shared" si="10"/>
        <v>#N/A</v>
      </c>
      <c r="K189" s="172" t="e">
        <f>VLOOKUP(A189,'Power Summary by Day '!$A$19:$G$249,7,FALSE)</f>
        <v>#N/A</v>
      </c>
      <c r="L189" s="187" t="e">
        <f t="shared" si="11"/>
        <v>#N/A</v>
      </c>
      <c r="M189" s="153"/>
      <c r="N189" s="161"/>
      <c r="O189" s="168"/>
      <c r="P189" s="168"/>
      <c r="Q189" s="168"/>
      <c r="R189" s="168"/>
      <c r="S189" s="168"/>
      <c r="T189" s="168"/>
      <c r="U189" s="168"/>
      <c r="V189" s="168"/>
      <c r="W189" s="171"/>
      <c r="Y189" s="168"/>
      <c r="Z189" s="168"/>
      <c r="AA189" s="171"/>
      <c r="AB189" s="168"/>
      <c r="AC189" s="168"/>
      <c r="AD189" s="168"/>
      <c r="AE189" s="168"/>
      <c r="AF189" s="168"/>
      <c r="AG189" s="171"/>
    </row>
    <row r="190" spans="1:33" x14ac:dyDescent="0.2">
      <c r="A190" s="151">
        <v>36798</v>
      </c>
      <c r="B190" s="176">
        <f>VLOOKUP($A190,'NG Summary by Day'!$A$22:$F$480,4,FALSE)*1000</f>
        <v>83165000</v>
      </c>
      <c r="C190" s="172">
        <f>VLOOKUP(A190,'NG Summary by Day'!$T$21:$W$486,4,FALSE)</f>
        <v>-35459721.5458</v>
      </c>
      <c r="D190" s="177">
        <f t="shared" si="8"/>
        <v>118624721.5458</v>
      </c>
      <c r="E190" s="176">
        <f>VLOOKUP(A190,'NG Summary by Day'!$A$22:$F$480,6,FALSE)*1000</f>
        <v>8165000</v>
      </c>
      <c r="F190" s="177">
        <f t="shared" si="9"/>
        <v>43624721.5458</v>
      </c>
      <c r="G190" s="153"/>
      <c r="H190" s="186" t="e">
        <f>VLOOKUP(A190,'Power Summary by Day '!$A$19:$G$249,3,FALSE)</f>
        <v>#N/A</v>
      </c>
      <c r="I190" s="172" t="e">
        <f>VLOOKUP(A190,'Power Summary by Day '!$Y$19:$AB$251,4,FALSE)</f>
        <v>#N/A</v>
      </c>
      <c r="J190" s="177" t="e">
        <f t="shared" si="10"/>
        <v>#N/A</v>
      </c>
      <c r="K190" s="172" t="e">
        <f>VLOOKUP(A190,'Power Summary by Day '!$A$19:$G$249,7,FALSE)</f>
        <v>#N/A</v>
      </c>
      <c r="L190" s="187" t="e">
        <f t="shared" si="11"/>
        <v>#N/A</v>
      </c>
      <c r="M190" s="153"/>
      <c r="N190" s="161"/>
      <c r="O190" s="168"/>
      <c r="P190" s="168"/>
      <c r="Q190" s="168"/>
      <c r="R190" s="168"/>
      <c r="S190" s="168"/>
      <c r="T190" s="168"/>
      <c r="U190" s="168"/>
      <c r="V190" s="168"/>
      <c r="W190" s="171"/>
      <c r="Y190" s="168"/>
      <c r="Z190" s="168"/>
      <c r="AA190" s="171"/>
      <c r="AB190" s="168"/>
      <c r="AC190" s="168"/>
      <c r="AD190" s="168"/>
      <c r="AE190" s="168"/>
      <c r="AF190" s="168"/>
      <c r="AG190" s="171"/>
    </row>
    <row r="191" spans="1:33" x14ac:dyDescent="0.2">
      <c r="A191" s="151">
        <v>36801</v>
      </c>
      <c r="B191" s="176">
        <f>VLOOKUP($A191,'NG Summary by Day'!$A$22:$F$480,4,FALSE)*1000</f>
        <v>15963441.337871781</v>
      </c>
      <c r="C191" s="172">
        <f>VLOOKUP(A191,'NG Summary by Day'!$T$21:$W$486,4,FALSE)</f>
        <v>13303260.931699999</v>
      </c>
      <c r="D191" s="177">
        <f t="shared" si="8"/>
        <v>2660180.4061717819</v>
      </c>
      <c r="E191" s="176">
        <f>VLOOKUP(A191,'NG Summary by Day'!$A$22:$F$480,6,FALSE)*1000</f>
        <v>15963441.337871781</v>
      </c>
      <c r="F191" s="177">
        <f t="shared" si="9"/>
        <v>2660180.4061717819</v>
      </c>
      <c r="G191" s="153"/>
      <c r="H191" s="186" t="e">
        <f>VLOOKUP(A191,'Power Summary by Day '!$A$19:$G$249,3,FALSE)</f>
        <v>#N/A</v>
      </c>
      <c r="I191" s="172" t="e">
        <f>VLOOKUP(A191,'Power Summary by Day '!$Y$19:$AB$251,4,FALSE)</f>
        <v>#N/A</v>
      </c>
      <c r="J191" s="177" t="e">
        <f t="shared" si="10"/>
        <v>#N/A</v>
      </c>
      <c r="K191" s="172" t="e">
        <f>VLOOKUP(A191,'Power Summary by Day '!$A$19:$G$249,7,FALSE)</f>
        <v>#N/A</v>
      </c>
      <c r="L191" s="187" t="e">
        <f t="shared" si="11"/>
        <v>#N/A</v>
      </c>
      <c r="M191" s="153"/>
      <c r="N191" s="161"/>
      <c r="O191" s="168"/>
      <c r="P191" s="168"/>
      <c r="Q191" s="168"/>
      <c r="R191" s="168"/>
      <c r="S191" s="168"/>
      <c r="T191" s="168"/>
      <c r="U191" s="168"/>
      <c r="V191" s="168"/>
      <c r="W191" s="171"/>
      <c r="Y191" s="168"/>
      <c r="Z191" s="168"/>
      <c r="AA191" s="171"/>
      <c r="AB191" s="168"/>
      <c r="AC191" s="168"/>
      <c r="AD191" s="168"/>
      <c r="AE191" s="168"/>
      <c r="AF191" s="168"/>
      <c r="AG191" s="171"/>
    </row>
    <row r="192" spans="1:33" x14ac:dyDescent="0.2">
      <c r="A192" s="151">
        <v>36802</v>
      </c>
      <c r="B192" s="176">
        <f>VLOOKUP($A192,'NG Summary by Day'!$A$22:$F$480,4,FALSE)*1000</f>
        <v>3024261.059178486</v>
      </c>
      <c r="C192" s="172">
        <f>VLOOKUP(A192,'NG Summary by Day'!$T$21:$W$486,4,FALSE)</f>
        <v>2036593.1612</v>
      </c>
      <c r="D192" s="177">
        <f t="shared" si="8"/>
        <v>987667.89797848603</v>
      </c>
      <c r="E192" s="176">
        <f>VLOOKUP(A192,'NG Summary by Day'!$A$22:$F$480,6,FALSE)*1000</f>
        <v>3024261.059178486</v>
      </c>
      <c r="F192" s="177">
        <f t="shared" si="9"/>
        <v>987667.89797848603</v>
      </c>
      <c r="G192" s="153"/>
      <c r="H192" s="186" t="e">
        <f>VLOOKUP(A192,'Power Summary by Day '!$A$19:$G$249,3,FALSE)</f>
        <v>#N/A</v>
      </c>
      <c r="I192" s="172" t="e">
        <f>VLOOKUP(A192,'Power Summary by Day '!$Y$19:$AB$251,4,FALSE)</f>
        <v>#N/A</v>
      </c>
      <c r="J192" s="177" t="e">
        <f t="shared" si="10"/>
        <v>#N/A</v>
      </c>
      <c r="K192" s="172" t="e">
        <f>VLOOKUP(A192,'Power Summary by Day '!$A$19:$G$249,7,FALSE)</f>
        <v>#N/A</v>
      </c>
      <c r="L192" s="187" t="e">
        <f t="shared" si="11"/>
        <v>#N/A</v>
      </c>
      <c r="M192" s="153"/>
      <c r="N192" s="161"/>
      <c r="O192" s="168"/>
      <c r="P192" s="168"/>
      <c r="Q192" s="168"/>
      <c r="R192" s="168"/>
      <c r="S192" s="168"/>
      <c r="T192" s="168"/>
      <c r="U192" s="168"/>
      <c r="V192" s="168"/>
      <c r="W192" s="171"/>
      <c r="Y192" s="168"/>
      <c r="Z192" s="168"/>
      <c r="AA192" s="171"/>
      <c r="AB192" s="168"/>
      <c r="AC192" s="168"/>
      <c r="AD192" s="168"/>
      <c r="AE192" s="168"/>
      <c r="AF192" s="168"/>
      <c r="AG192" s="171"/>
    </row>
    <row r="193" spans="1:33" x14ac:dyDescent="0.2">
      <c r="A193" s="151">
        <v>36803</v>
      </c>
      <c r="B193" s="176">
        <f>VLOOKUP($A193,'NG Summary by Day'!$A$22:$F$480,4,FALSE)*1000</f>
        <v>-22280037.740146134</v>
      </c>
      <c r="C193" s="172">
        <f>VLOOKUP(A193,'NG Summary by Day'!$T$21:$W$486,4,FALSE)</f>
        <v>-20324823.7513</v>
      </c>
      <c r="D193" s="177">
        <f t="shared" si="8"/>
        <v>-1955213.9888461344</v>
      </c>
      <c r="E193" s="176">
        <f>VLOOKUP(A193,'NG Summary by Day'!$A$22:$F$480,6,FALSE)*1000</f>
        <v>-22280037.740146134</v>
      </c>
      <c r="F193" s="177">
        <f t="shared" si="9"/>
        <v>-1955213.9888461344</v>
      </c>
      <c r="G193" s="153"/>
      <c r="H193" s="186" t="e">
        <f>VLOOKUP(A193,'Power Summary by Day '!$A$19:$G$249,3,FALSE)</f>
        <v>#N/A</v>
      </c>
      <c r="I193" s="172" t="e">
        <f>VLOOKUP(A193,'Power Summary by Day '!$Y$19:$AB$251,4,FALSE)</f>
        <v>#N/A</v>
      </c>
      <c r="J193" s="177" t="e">
        <f t="shared" si="10"/>
        <v>#N/A</v>
      </c>
      <c r="K193" s="172" t="e">
        <f>VLOOKUP(A193,'Power Summary by Day '!$A$19:$G$249,7,FALSE)</f>
        <v>#N/A</v>
      </c>
      <c r="L193" s="187" t="e">
        <f t="shared" si="11"/>
        <v>#N/A</v>
      </c>
      <c r="M193" s="153"/>
      <c r="N193" s="161"/>
      <c r="O193" s="168"/>
      <c r="P193" s="168"/>
      <c r="Q193" s="168"/>
      <c r="R193" s="168"/>
      <c r="S193" s="168"/>
      <c r="T193" s="168"/>
      <c r="U193" s="168"/>
      <c r="V193" s="168"/>
      <c r="W193" s="171"/>
      <c r="Y193" s="168"/>
      <c r="Z193" s="168"/>
      <c r="AA193" s="171"/>
      <c r="AB193" s="168"/>
      <c r="AC193" s="168"/>
      <c r="AD193" s="168"/>
      <c r="AE193" s="168"/>
      <c r="AF193" s="168"/>
      <c r="AG193" s="171"/>
    </row>
    <row r="194" spans="1:33" x14ac:dyDescent="0.2">
      <c r="A194" s="151">
        <v>36804</v>
      </c>
      <c r="B194" s="176">
        <f>VLOOKUP($A194,'NG Summary by Day'!$A$22:$F$480,4,FALSE)*1000</f>
        <v>-2251653.3450812274</v>
      </c>
      <c r="C194" s="172">
        <f>VLOOKUP(A194,'NG Summary by Day'!$T$21:$W$486,4,FALSE)</f>
        <v>-3890181.6285000099</v>
      </c>
      <c r="D194" s="177">
        <f t="shared" si="8"/>
        <v>1638528.2834187825</v>
      </c>
      <c r="E194" s="176">
        <f>VLOOKUP(A194,'NG Summary by Day'!$A$22:$F$480,6,FALSE)*1000</f>
        <v>-2251653.3450812274</v>
      </c>
      <c r="F194" s="177">
        <f t="shared" si="9"/>
        <v>1638528.2834187825</v>
      </c>
      <c r="G194" s="153"/>
      <c r="H194" s="186" t="e">
        <f>VLOOKUP(A194,'Power Summary by Day '!$A$19:$G$249,3,FALSE)</f>
        <v>#N/A</v>
      </c>
      <c r="I194" s="172" t="e">
        <f>VLOOKUP(A194,'Power Summary by Day '!$Y$19:$AB$251,4,FALSE)</f>
        <v>#N/A</v>
      </c>
      <c r="J194" s="177" t="e">
        <f t="shared" si="10"/>
        <v>#N/A</v>
      </c>
      <c r="K194" s="172" t="e">
        <f>VLOOKUP(A194,'Power Summary by Day '!$A$19:$G$249,7,FALSE)</f>
        <v>#N/A</v>
      </c>
      <c r="L194" s="187" t="e">
        <f t="shared" si="11"/>
        <v>#N/A</v>
      </c>
      <c r="M194" s="153"/>
      <c r="N194" s="161"/>
      <c r="O194" s="168"/>
      <c r="P194" s="168"/>
      <c r="Q194" s="168"/>
      <c r="R194" s="168"/>
      <c r="S194" s="168"/>
      <c r="T194" s="168"/>
      <c r="U194" s="168"/>
      <c r="V194" s="168"/>
      <c r="W194" s="171"/>
      <c r="Y194" s="168"/>
      <c r="Z194" s="168"/>
      <c r="AA194" s="171"/>
      <c r="AB194" s="168"/>
      <c r="AC194" s="168"/>
      <c r="AD194" s="168"/>
      <c r="AE194" s="168"/>
      <c r="AF194" s="168"/>
      <c r="AG194" s="171"/>
    </row>
    <row r="195" spans="1:33" x14ac:dyDescent="0.2">
      <c r="A195" s="151">
        <v>36805</v>
      </c>
      <c r="B195" s="176">
        <f>VLOOKUP($A195,'NG Summary by Day'!$A$22:$F$480,4,FALSE)*1000</f>
        <v>-9139606.2350343559</v>
      </c>
      <c r="C195" s="172">
        <f>VLOOKUP(A195,'NG Summary by Day'!$T$21:$W$486,4,FALSE)</f>
        <v>-10199209.109300001</v>
      </c>
      <c r="D195" s="177">
        <f t="shared" si="8"/>
        <v>1059602.8742656447</v>
      </c>
      <c r="E195" s="176">
        <f>VLOOKUP(A195,'NG Summary by Day'!$A$22:$F$480,6,FALSE)*1000</f>
        <v>-9139606.2350343559</v>
      </c>
      <c r="F195" s="177">
        <f t="shared" si="9"/>
        <v>1059602.8742656447</v>
      </c>
      <c r="G195" s="153"/>
      <c r="H195" s="186" t="e">
        <f>VLOOKUP(A195,'Power Summary by Day '!$A$19:$G$249,3,FALSE)</f>
        <v>#N/A</v>
      </c>
      <c r="I195" s="172" t="e">
        <f>VLOOKUP(A195,'Power Summary by Day '!$Y$19:$AB$251,4,FALSE)</f>
        <v>#N/A</v>
      </c>
      <c r="J195" s="177" t="e">
        <f t="shared" si="10"/>
        <v>#N/A</v>
      </c>
      <c r="K195" s="172" t="e">
        <f>VLOOKUP(A195,'Power Summary by Day '!$A$19:$G$249,7,FALSE)</f>
        <v>#N/A</v>
      </c>
      <c r="L195" s="187" t="e">
        <f t="shared" si="11"/>
        <v>#N/A</v>
      </c>
      <c r="M195" s="153"/>
      <c r="N195" s="161"/>
      <c r="O195" s="168"/>
      <c r="P195" s="168"/>
      <c r="Q195" s="168"/>
      <c r="R195" s="168"/>
      <c r="S195" s="168"/>
      <c r="T195" s="168"/>
      <c r="U195" s="168"/>
      <c r="V195" s="168"/>
      <c r="W195" s="171"/>
      <c r="Y195" s="168"/>
      <c r="Z195" s="168"/>
      <c r="AA195" s="171"/>
      <c r="AB195" s="168"/>
      <c r="AC195" s="168"/>
      <c r="AD195" s="168"/>
      <c r="AE195" s="168"/>
      <c r="AF195" s="168"/>
      <c r="AG195" s="171"/>
    </row>
    <row r="196" spans="1:33" x14ac:dyDescent="0.2">
      <c r="A196" s="151">
        <v>36808</v>
      </c>
      <c r="B196" s="176">
        <f>VLOOKUP($A196,'NG Summary by Day'!$A$22:$F$480,4,FALSE)*1000</f>
        <v>5132362.2481690906</v>
      </c>
      <c r="C196" s="172">
        <f>VLOOKUP(A196,'NG Summary by Day'!$T$21:$W$486,4,FALSE)</f>
        <v>7396059.5470000003</v>
      </c>
      <c r="D196" s="177">
        <f t="shared" si="8"/>
        <v>-2263697.2988309097</v>
      </c>
      <c r="E196" s="176">
        <f>VLOOKUP(A196,'NG Summary by Day'!$A$22:$F$480,6,FALSE)*1000</f>
        <v>5132362.2481690906</v>
      </c>
      <c r="F196" s="177">
        <f t="shared" si="9"/>
        <v>-2263697.2988309097</v>
      </c>
      <c r="G196" s="153"/>
      <c r="H196" s="186" t="e">
        <f>VLOOKUP(A196,'Power Summary by Day '!$A$19:$G$249,3,FALSE)</f>
        <v>#N/A</v>
      </c>
      <c r="I196" s="172" t="e">
        <f>VLOOKUP(A196,'Power Summary by Day '!$Y$19:$AB$251,4,FALSE)</f>
        <v>#N/A</v>
      </c>
      <c r="J196" s="177" t="e">
        <f t="shared" si="10"/>
        <v>#N/A</v>
      </c>
      <c r="K196" s="172" t="e">
        <f>VLOOKUP(A196,'Power Summary by Day '!$A$19:$G$249,7,FALSE)</f>
        <v>#N/A</v>
      </c>
      <c r="L196" s="187" t="e">
        <f t="shared" si="11"/>
        <v>#N/A</v>
      </c>
      <c r="M196" s="153"/>
      <c r="N196" s="161"/>
      <c r="O196" s="168"/>
      <c r="P196" s="168"/>
      <c r="Q196" s="168"/>
      <c r="R196" s="168"/>
      <c r="S196" s="168"/>
      <c r="T196" s="168"/>
      <c r="U196" s="168"/>
      <c r="V196" s="168"/>
      <c r="W196" s="171"/>
      <c r="Y196" s="168"/>
      <c r="Z196" s="168"/>
      <c r="AA196" s="171"/>
      <c r="AB196" s="168"/>
      <c r="AC196" s="168"/>
      <c r="AD196" s="168"/>
      <c r="AE196" s="168"/>
      <c r="AF196" s="168"/>
      <c r="AG196" s="171"/>
    </row>
    <row r="197" spans="1:33" x14ac:dyDescent="0.2">
      <c r="A197" s="151">
        <v>36809</v>
      </c>
      <c r="B197" s="176">
        <f>VLOOKUP($A197,'NG Summary by Day'!$A$22:$F$480,4,FALSE)*1000</f>
        <v>-9978145.0258571357</v>
      </c>
      <c r="C197" s="172">
        <f>VLOOKUP(A197,'NG Summary by Day'!$T$21:$W$486,4,FALSE)</f>
        <v>-9818156.6469000001</v>
      </c>
      <c r="D197" s="177">
        <f t="shared" ref="D197:D260" si="12">B197-C197</f>
        <v>-159988.3789571356</v>
      </c>
      <c r="E197" s="176">
        <f>VLOOKUP(A197,'NG Summary by Day'!$A$22:$F$480,6,FALSE)*1000</f>
        <v>-9978145.0258571357</v>
      </c>
      <c r="F197" s="177">
        <f t="shared" ref="F197:F260" si="13">E197-C197</f>
        <v>-159988.3789571356</v>
      </c>
      <c r="G197" s="153"/>
      <c r="H197" s="186" t="e">
        <f>VLOOKUP(A197,'Power Summary by Day '!$A$19:$G$249,3,FALSE)</f>
        <v>#N/A</v>
      </c>
      <c r="I197" s="172" t="e">
        <f>VLOOKUP(A197,'Power Summary by Day '!$Y$19:$AB$251,4,FALSE)</f>
        <v>#N/A</v>
      </c>
      <c r="J197" s="177" t="e">
        <f t="shared" ref="J197:J260" si="14">H197-I197</f>
        <v>#N/A</v>
      </c>
      <c r="K197" s="172" t="e">
        <f>VLOOKUP(A197,'Power Summary by Day '!$A$19:$G$249,7,FALSE)</f>
        <v>#N/A</v>
      </c>
      <c r="L197" s="187" t="e">
        <f t="shared" ref="L197:L260" si="15">K197-I197</f>
        <v>#N/A</v>
      </c>
      <c r="M197" s="153"/>
      <c r="N197" s="161"/>
      <c r="O197" s="168"/>
      <c r="P197" s="168"/>
      <c r="Q197" s="168"/>
      <c r="R197" s="168"/>
      <c r="S197" s="168"/>
      <c r="T197" s="168"/>
      <c r="U197" s="168"/>
      <c r="V197" s="168"/>
      <c r="W197" s="171"/>
      <c r="Y197" s="168"/>
      <c r="Z197" s="168"/>
      <c r="AA197" s="171"/>
      <c r="AB197" s="168"/>
      <c r="AC197" s="168"/>
      <c r="AD197" s="168"/>
      <c r="AE197" s="168"/>
      <c r="AF197" s="168"/>
      <c r="AG197" s="171"/>
    </row>
    <row r="198" spans="1:33" x14ac:dyDescent="0.2">
      <c r="A198" s="151">
        <v>36810</v>
      </c>
      <c r="B198" s="176">
        <f>VLOOKUP($A198,'NG Summary by Day'!$A$22:$F$480,4,FALSE)*1000</f>
        <v>26997975.06688606</v>
      </c>
      <c r="C198" s="172">
        <f>VLOOKUP(A198,'NG Summary by Day'!$T$21:$W$486,4,FALSE)</f>
        <v>25705082.271600001</v>
      </c>
      <c r="D198" s="177">
        <f t="shared" si="12"/>
        <v>1292892.7952860594</v>
      </c>
      <c r="E198" s="176">
        <f>VLOOKUP(A198,'NG Summary by Day'!$A$22:$F$480,6,FALSE)*1000</f>
        <v>26997975.06688606</v>
      </c>
      <c r="F198" s="177">
        <f t="shared" si="13"/>
        <v>1292892.7952860594</v>
      </c>
      <c r="G198" s="153"/>
      <c r="H198" s="186" t="e">
        <f>VLOOKUP(A198,'Power Summary by Day '!$A$19:$G$249,3,FALSE)</f>
        <v>#N/A</v>
      </c>
      <c r="I198" s="172" t="e">
        <f>VLOOKUP(A198,'Power Summary by Day '!$Y$19:$AB$251,4,FALSE)</f>
        <v>#N/A</v>
      </c>
      <c r="J198" s="177" t="e">
        <f t="shared" si="14"/>
        <v>#N/A</v>
      </c>
      <c r="K198" s="172" t="e">
        <f>VLOOKUP(A198,'Power Summary by Day '!$A$19:$G$249,7,FALSE)</f>
        <v>#N/A</v>
      </c>
      <c r="L198" s="187" t="e">
        <f t="shared" si="15"/>
        <v>#N/A</v>
      </c>
      <c r="M198" s="153"/>
      <c r="N198" s="161"/>
      <c r="O198" s="168"/>
      <c r="P198" s="168"/>
      <c r="Q198" s="168"/>
      <c r="R198" s="168"/>
      <c r="S198" s="168"/>
      <c r="T198" s="168"/>
      <c r="U198" s="168"/>
      <c r="V198" s="168"/>
      <c r="W198" s="171"/>
      <c r="Y198" s="168"/>
      <c r="Z198" s="168"/>
      <c r="AA198" s="171"/>
      <c r="AB198" s="168"/>
      <c r="AC198" s="168"/>
      <c r="AD198" s="168"/>
      <c r="AE198" s="168"/>
      <c r="AF198" s="168"/>
      <c r="AG198" s="171"/>
    </row>
    <row r="199" spans="1:33" x14ac:dyDescent="0.2">
      <c r="A199" s="151">
        <v>36811</v>
      </c>
      <c r="B199" s="176">
        <f>VLOOKUP($A199,'NG Summary by Day'!$A$22:$F$480,4,FALSE)*1000</f>
        <v>26502002.049202573</v>
      </c>
      <c r="C199" s="172">
        <f>VLOOKUP(A199,'NG Summary by Day'!$T$21:$W$486,4,FALSE)</f>
        <v>26020510.9866</v>
      </c>
      <c r="D199" s="177">
        <f t="shared" si="12"/>
        <v>481491.06260257214</v>
      </c>
      <c r="E199" s="176">
        <f>VLOOKUP(A199,'NG Summary by Day'!$A$22:$F$480,6,FALSE)*1000</f>
        <v>26502002.049202573</v>
      </c>
      <c r="F199" s="177">
        <f t="shared" si="13"/>
        <v>481491.06260257214</v>
      </c>
      <c r="G199" s="153"/>
      <c r="H199" s="186" t="e">
        <f>VLOOKUP(A199,'Power Summary by Day '!$A$19:$G$249,3,FALSE)</f>
        <v>#N/A</v>
      </c>
      <c r="I199" s="172" t="e">
        <f>VLOOKUP(A199,'Power Summary by Day '!$Y$19:$AB$251,4,FALSE)</f>
        <v>#N/A</v>
      </c>
      <c r="J199" s="177" t="e">
        <f t="shared" si="14"/>
        <v>#N/A</v>
      </c>
      <c r="K199" s="172" t="e">
        <f>VLOOKUP(A199,'Power Summary by Day '!$A$19:$G$249,7,FALSE)</f>
        <v>#N/A</v>
      </c>
      <c r="L199" s="187" t="e">
        <f t="shared" si="15"/>
        <v>#N/A</v>
      </c>
      <c r="M199" s="153"/>
      <c r="N199" s="161"/>
      <c r="O199" s="168"/>
      <c r="P199" s="168"/>
      <c r="Q199" s="168"/>
      <c r="R199" s="168"/>
      <c r="S199" s="168"/>
      <c r="T199" s="168"/>
      <c r="U199" s="168"/>
      <c r="V199" s="168"/>
      <c r="W199" s="171"/>
      <c r="Y199" s="168"/>
      <c r="Z199" s="168"/>
      <c r="AA199" s="171"/>
      <c r="AB199" s="168"/>
      <c r="AC199" s="168"/>
      <c r="AD199" s="168"/>
      <c r="AE199" s="168"/>
      <c r="AF199" s="168"/>
      <c r="AG199" s="171"/>
    </row>
    <row r="200" spans="1:33" x14ac:dyDescent="0.2">
      <c r="A200" s="151">
        <v>36812</v>
      </c>
      <c r="B200" s="176">
        <f>VLOOKUP($A200,'NG Summary by Day'!$A$22:$F$480,4,FALSE)*1000</f>
        <v>-12862759.157892896</v>
      </c>
      <c r="C200" s="172">
        <f>VLOOKUP(A200,'NG Summary by Day'!$T$21:$W$486,4,FALSE)</f>
        <v>-8673220.0025999993</v>
      </c>
      <c r="D200" s="177">
        <f t="shared" si="12"/>
        <v>-4189539.1552928966</v>
      </c>
      <c r="E200" s="176">
        <f>VLOOKUP(A200,'NG Summary by Day'!$A$22:$F$480,6,FALSE)*1000</f>
        <v>-12862759.157892896</v>
      </c>
      <c r="F200" s="177">
        <f t="shared" si="13"/>
        <v>-4189539.1552928966</v>
      </c>
      <c r="G200" s="153"/>
      <c r="H200" s="186" t="e">
        <f>VLOOKUP(A200,'Power Summary by Day '!$A$19:$G$249,3,FALSE)</f>
        <v>#N/A</v>
      </c>
      <c r="I200" s="172" t="e">
        <f>VLOOKUP(A200,'Power Summary by Day '!$Y$19:$AB$251,4,FALSE)</f>
        <v>#N/A</v>
      </c>
      <c r="J200" s="177" t="e">
        <f t="shared" si="14"/>
        <v>#N/A</v>
      </c>
      <c r="K200" s="172" t="e">
        <f>VLOOKUP(A200,'Power Summary by Day '!$A$19:$G$249,7,FALSE)</f>
        <v>#N/A</v>
      </c>
      <c r="L200" s="187" t="e">
        <f t="shared" si="15"/>
        <v>#N/A</v>
      </c>
      <c r="M200" s="153"/>
      <c r="N200" s="161"/>
      <c r="O200" s="168"/>
      <c r="P200" s="168"/>
      <c r="Q200" s="168"/>
      <c r="R200" s="168"/>
      <c r="S200" s="168"/>
      <c r="T200" s="168"/>
      <c r="U200" s="168"/>
      <c r="V200" s="168"/>
      <c r="W200" s="171"/>
      <c r="Y200" s="168"/>
      <c r="Z200" s="168"/>
      <c r="AA200" s="171"/>
      <c r="AB200" s="168"/>
      <c r="AC200" s="168"/>
      <c r="AD200" s="168"/>
      <c r="AE200" s="168"/>
      <c r="AF200" s="168"/>
      <c r="AG200" s="171"/>
    </row>
    <row r="201" spans="1:33" x14ac:dyDescent="0.2">
      <c r="A201" s="151">
        <v>36815</v>
      </c>
      <c r="B201" s="176">
        <f>VLOOKUP($A201,'NG Summary by Day'!$A$22:$F$480,4,FALSE)*1000</f>
        <v>-26668167.223546807</v>
      </c>
      <c r="C201" s="172">
        <f>VLOOKUP(A201,'NG Summary by Day'!$T$21:$W$486,4,FALSE)</f>
        <v>-26376102.9461</v>
      </c>
      <c r="D201" s="177">
        <f t="shared" si="12"/>
        <v>-292064.27744680643</v>
      </c>
      <c r="E201" s="176">
        <f>VLOOKUP(A201,'NG Summary by Day'!$A$22:$F$480,6,FALSE)*1000</f>
        <v>-26668167.223546807</v>
      </c>
      <c r="F201" s="177">
        <f t="shared" si="13"/>
        <v>-292064.27744680643</v>
      </c>
      <c r="G201" s="153"/>
      <c r="H201" s="186" t="e">
        <f>VLOOKUP(A201,'Power Summary by Day '!$A$19:$G$249,3,FALSE)</f>
        <v>#N/A</v>
      </c>
      <c r="I201" s="172" t="e">
        <f>VLOOKUP(A201,'Power Summary by Day '!$Y$19:$AB$251,4,FALSE)</f>
        <v>#N/A</v>
      </c>
      <c r="J201" s="177" t="e">
        <f t="shared" si="14"/>
        <v>#N/A</v>
      </c>
      <c r="K201" s="172" t="e">
        <f>VLOOKUP(A201,'Power Summary by Day '!$A$19:$G$249,7,FALSE)</f>
        <v>#N/A</v>
      </c>
      <c r="L201" s="187" t="e">
        <f t="shared" si="15"/>
        <v>#N/A</v>
      </c>
      <c r="M201" s="153"/>
      <c r="N201" s="161"/>
      <c r="O201" s="168"/>
      <c r="P201" s="168"/>
      <c r="Q201" s="168"/>
      <c r="R201" s="168"/>
      <c r="S201" s="168"/>
      <c r="T201" s="168"/>
      <c r="U201" s="168"/>
      <c r="V201" s="168"/>
      <c r="W201" s="171"/>
      <c r="Y201" s="168"/>
      <c r="Z201" s="168"/>
      <c r="AA201" s="171"/>
      <c r="AB201" s="168"/>
      <c r="AC201" s="168"/>
      <c r="AD201" s="168"/>
      <c r="AE201" s="168"/>
      <c r="AF201" s="168"/>
      <c r="AG201" s="171"/>
    </row>
    <row r="202" spans="1:33" x14ac:dyDescent="0.2">
      <c r="A202" s="151">
        <v>36816</v>
      </c>
      <c r="B202" s="176">
        <f>VLOOKUP($A202,'NG Summary by Day'!$A$22:$F$480,4,FALSE)*1000</f>
        <v>-2325925.9451636602</v>
      </c>
      <c r="C202" s="172">
        <f>VLOOKUP(A202,'NG Summary by Day'!$T$21:$W$486,4,FALSE)</f>
        <v>2173689.2182000098</v>
      </c>
      <c r="D202" s="177">
        <f t="shared" si="12"/>
        <v>-4499615.16336367</v>
      </c>
      <c r="E202" s="176">
        <f>VLOOKUP(A202,'NG Summary by Day'!$A$22:$F$480,6,FALSE)*1000</f>
        <v>-2325925.9451636602</v>
      </c>
      <c r="F202" s="177">
        <f t="shared" si="13"/>
        <v>-4499615.16336367</v>
      </c>
      <c r="G202" s="153"/>
      <c r="H202" s="186" t="e">
        <f>VLOOKUP(A202,'Power Summary by Day '!$A$19:$G$249,3,FALSE)</f>
        <v>#N/A</v>
      </c>
      <c r="I202" s="172" t="e">
        <f>VLOOKUP(A202,'Power Summary by Day '!$Y$19:$AB$251,4,FALSE)</f>
        <v>#N/A</v>
      </c>
      <c r="J202" s="177" t="e">
        <f t="shared" si="14"/>
        <v>#N/A</v>
      </c>
      <c r="K202" s="172" t="e">
        <f>VLOOKUP(A202,'Power Summary by Day '!$A$19:$G$249,7,FALSE)</f>
        <v>#N/A</v>
      </c>
      <c r="L202" s="187" t="e">
        <f t="shared" si="15"/>
        <v>#N/A</v>
      </c>
      <c r="M202" s="153"/>
      <c r="N202" s="161"/>
      <c r="O202" s="168"/>
      <c r="P202" s="168"/>
      <c r="Q202" s="168"/>
      <c r="R202" s="168"/>
      <c r="S202" s="168"/>
      <c r="T202" s="168"/>
      <c r="U202" s="168"/>
      <c r="V202" s="168"/>
      <c r="W202" s="171"/>
      <c r="Y202" s="168"/>
      <c r="Z202" s="168"/>
      <c r="AA202" s="171"/>
      <c r="AB202" s="168"/>
      <c r="AC202" s="168"/>
      <c r="AD202" s="168"/>
      <c r="AE202" s="168"/>
      <c r="AF202" s="168"/>
      <c r="AG202" s="171"/>
    </row>
    <row r="203" spans="1:33" x14ac:dyDescent="0.2">
      <c r="A203" s="151">
        <v>36817</v>
      </c>
      <c r="B203" s="176">
        <f>VLOOKUP($A203,'NG Summary by Day'!$A$22:$F$480,4,FALSE)*1000</f>
        <v>-18122164.777495939</v>
      </c>
      <c r="C203" s="172">
        <f>VLOOKUP(A203,'NG Summary by Day'!$T$21:$W$486,4,FALSE)</f>
        <v>-20839360.563300002</v>
      </c>
      <c r="D203" s="177">
        <f t="shared" si="12"/>
        <v>2717195.7858040631</v>
      </c>
      <c r="E203" s="176">
        <f>VLOOKUP(A203,'NG Summary by Day'!$A$22:$F$480,6,FALSE)*1000</f>
        <v>-18122164.777495939</v>
      </c>
      <c r="F203" s="177">
        <f t="shared" si="13"/>
        <v>2717195.7858040631</v>
      </c>
      <c r="G203" s="153"/>
      <c r="H203" s="186" t="e">
        <f>VLOOKUP(A203,'Power Summary by Day '!$A$19:$G$249,3,FALSE)</f>
        <v>#N/A</v>
      </c>
      <c r="I203" s="172" t="e">
        <f>VLOOKUP(A203,'Power Summary by Day '!$Y$19:$AB$251,4,FALSE)</f>
        <v>#N/A</v>
      </c>
      <c r="J203" s="177" t="e">
        <f t="shared" si="14"/>
        <v>#N/A</v>
      </c>
      <c r="K203" s="172" t="e">
        <f>VLOOKUP(A203,'Power Summary by Day '!$A$19:$G$249,7,FALSE)</f>
        <v>#N/A</v>
      </c>
      <c r="L203" s="187" t="e">
        <f t="shared" si="15"/>
        <v>#N/A</v>
      </c>
      <c r="M203" s="153"/>
      <c r="N203" s="161"/>
      <c r="O203" s="168"/>
      <c r="P203" s="168"/>
      <c r="Q203" s="168"/>
      <c r="R203" s="168"/>
      <c r="S203" s="168"/>
      <c r="T203" s="168"/>
      <c r="U203" s="168"/>
      <c r="V203" s="168"/>
      <c r="W203" s="171"/>
      <c r="Y203" s="168"/>
      <c r="Z203" s="168"/>
      <c r="AA203" s="171"/>
      <c r="AB203" s="168"/>
      <c r="AC203" s="168"/>
      <c r="AD203" s="168"/>
      <c r="AE203" s="168"/>
      <c r="AF203" s="168"/>
      <c r="AG203" s="171"/>
    </row>
    <row r="204" spans="1:33" x14ac:dyDescent="0.2">
      <c r="A204" s="151">
        <v>36818</v>
      </c>
      <c r="B204" s="176">
        <f>VLOOKUP($A204,'NG Summary by Day'!$A$22:$F$480,4,FALSE)*1000</f>
        <v>-6259654.0424177069</v>
      </c>
      <c r="C204" s="172">
        <f>VLOOKUP(A204,'NG Summary by Day'!$T$21:$W$486,4,FALSE)</f>
        <v>-9016289.6763000004</v>
      </c>
      <c r="D204" s="177">
        <f t="shared" si="12"/>
        <v>2756635.6338822935</v>
      </c>
      <c r="E204" s="176">
        <f>VLOOKUP(A204,'NG Summary by Day'!$A$22:$F$480,6,FALSE)*1000</f>
        <v>-6259654.0424177069</v>
      </c>
      <c r="F204" s="177">
        <f t="shared" si="13"/>
        <v>2756635.6338822935</v>
      </c>
      <c r="G204" s="153"/>
      <c r="H204" s="186" t="e">
        <f>VLOOKUP(A204,'Power Summary by Day '!$A$19:$G$249,3,FALSE)</f>
        <v>#N/A</v>
      </c>
      <c r="I204" s="172" t="e">
        <f>VLOOKUP(A204,'Power Summary by Day '!$Y$19:$AB$251,4,FALSE)</f>
        <v>#N/A</v>
      </c>
      <c r="J204" s="177" t="e">
        <f t="shared" si="14"/>
        <v>#N/A</v>
      </c>
      <c r="K204" s="172" t="e">
        <f>VLOOKUP(A204,'Power Summary by Day '!$A$19:$G$249,7,FALSE)</f>
        <v>#N/A</v>
      </c>
      <c r="L204" s="187" t="e">
        <f t="shared" si="15"/>
        <v>#N/A</v>
      </c>
      <c r="M204" s="153"/>
      <c r="N204" s="161"/>
      <c r="O204" s="168"/>
      <c r="P204" s="168"/>
      <c r="Q204" s="168"/>
      <c r="R204" s="168"/>
      <c r="S204" s="168"/>
      <c r="T204" s="168"/>
      <c r="U204" s="168"/>
      <c r="V204" s="168"/>
      <c r="W204" s="171"/>
      <c r="Y204" s="168"/>
      <c r="Z204" s="168"/>
      <c r="AA204" s="171"/>
      <c r="AB204" s="168"/>
      <c r="AC204" s="168"/>
      <c r="AD204" s="168"/>
      <c r="AE204" s="168"/>
      <c r="AF204" s="168"/>
      <c r="AG204" s="171"/>
    </row>
    <row r="205" spans="1:33" x14ac:dyDescent="0.2">
      <c r="A205" s="151">
        <v>36819</v>
      </c>
      <c r="B205" s="176">
        <f>VLOOKUP($A205,'NG Summary by Day'!$A$22:$F$480,4,FALSE)*1000</f>
        <v>8913918.6890916303</v>
      </c>
      <c r="C205" s="172">
        <f>VLOOKUP(A205,'NG Summary by Day'!$T$21:$W$486,4,FALSE)</f>
        <v>7935314.9482000005</v>
      </c>
      <c r="D205" s="177">
        <f t="shared" si="12"/>
        <v>978603.74089162983</v>
      </c>
      <c r="E205" s="176">
        <f>VLOOKUP(A205,'NG Summary by Day'!$A$22:$F$480,6,FALSE)*1000</f>
        <v>8913918.6890916303</v>
      </c>
      <c r="F205" s="177">
        <f t="shared" si="13"/>
        <v>978603.74089162983</v>
      </c>
      <c r="G205" s="153"/>
      <c r="H205" s="186" t="e">
        <f>VLOOKUP(A205,'Power Summary by Day '!$A$19:$G$249,3,FALSE)</f>
        <v>#N/A</v>
      </c>
      <c r="I205" s="172" t="e">
        <f>VLOOKUP(A205,'Power Summary by Day '!$Y$19:$AB$251,4,FALSE)</f>
        <v>#N/A</v>
      </c>
      <c r="J205" s="177" t="e">
        <f t="shared" si="14"/>
        <v>#N/A</v>
      </c>
      <c r="K205" s="172" t="e">
        <f>VLOOKUP(A205,'Power Summary by Day '!$A$19:$G$249,7,FALSE)</f>
        <v>#N/A</v>
      </c>
      <c r="L205" s="187" t="e">
        <f t="shared" si="15"/>
        <v>#N/A</v>
      </c>
      <c r="M205" s="153"/>
      <c r="N205" s="161"/>
      <c r="O205" s="168"/>
      <c r="P205" s="168"/>
      <c r="Q205" s="168"/>
      <c r="R205" s="168"/>
      <c r="S205" s="168"/>
      <c r="T205" s="168"/>
      <c r="U205" s="168"/>
      <c r="V205" s="168"/>
      <c r="W205" s="171"/>
      <c r="Y205" s="168"/>
      <c r="Z205" s="168"/>
      <c r="AA205" s="171"/>
      <c r="AB205" s="168"/>
      <c r="AC205" s="168"/>
      <c r="AD205" s="168"/>
      <c r="AE205" s="168"/>
      <c r="AF205" s="168"/>
      <c r="AG205" s="171"/>
    </row>
    <row r="206" spans="1:33" x14ac:dyDescent="0.2">
      <c r="A206" s="151">
        <v>36822</v>
      </c>
      <c r="B206" s="176">
        <f>VLOOKUP($A206,'NG Summary by Day'!$A$22:$F$480,4,FALSE)*1000</f>
        <v>-6420240.7067693928</v>
      </c>
      <c r="C206" s="172">
        <f>VLOOKUP(A206,'NG Summary by Day'!$T$21:$W$486,4,FALSE)</f>
        <v>-1899396.9574</v>
      </c>
      <c r="D206" s="177">
        <f t="shared" si="12"/>
        <v>-4520843.7493693931</v>
      </c>
      <c r="E206" s="176">
        <f>VLOOKUP(A206,'NG Summary by Day'!$A$22:$F$480,6,FALSE)*1000</f>
        <v>-6420240.7067693928</v>
      </c>
      <c r="F206" s="177">
        <f t="shared" si="13"/>
        <v>-4520843.7493693931</v>
      </c>
      <c r="G206" s="153"/>
      <c r="H206" s="186" t="e">
        <f>VLOOKUP(A206,'Power Summary by Day '!$A$19:$G$249,3,FALSE)</f>
        <v>#N/A</v>
      </c>
      <c r="I206" s="172" t="e">
        <f>VLOOKUP(A206,'Power Summary by Day '!$Y$19:$AB$251,4,FALSE)</f>
        <v>#N/A</v>
      </c>
      <c r="J206" s="177" t="e">
        <f t="shared" si="14"/>
        <v>#N/A</v>
      </c>
      <c r="K206" s="172" t="e">
        <f>VLOOKUP(A206,'Power Summary by Day '!$A$19:$G$249,7,FALSE)</f>
        <v>#N/A</v>
      </c>
      <c r="L206" s="187" t="e">
        <f t="shared" si="15"/>
        <v>#N/A</v>
      </c>
      <c r="M206" s="153"/>
      <c r="N206" s="161"/>
      <c r="O206" s="168"/>
      <c r="P206" s="168"/>
      <c r="Q206" s="168"/>
      <c r="R206" s="168"/>
      <c r="S206" s="168"/>
      <c r="T206" s="168"/>
      <c r="U206" s="168"/>
      <c r="V206" s="168"/>
      <c r="W206" s="171"/>
      <c r="Y206" s="168"/>
      <c r="Z206" s="168"/>
      <c r="AA206" s="171"/>
      <c r="AB206" s="168"/>
      <c r="AC206" s="168"/>
      <c r="AD206" s="168"/>
      <c r="AE206" s="168"/>
      <c r="AF206" s="168"/>
      <c r="AG206" s="171"/>
    </row>
    <row r="207" spans="1:33" x14ac:dyDescent="0.2">
      <c r="A207" s="151">
        <v>36823</v>
      </c>
      <c r="B207" s="176">
        <f>VLOOKUP($A207,'NG Summary by Day'!$A$22:$F$480,4,FALSE)*1000</f>
        <v>-18918569.752734438</v>
      </c>
      <c r="C207" s="172">
        <f>VLOOKUP(A207,'NG Summary by Day'!$T$21:$W$486,4,FALSE)</f>
        <v>-18372237.416699998</v>
      </c>
      <c r="D207" s="177">
        <f t="shared" si="12"/>
        <v>-546332.3360344395</v>
      </c>
      <c r="E207" s="176">
        <f>VLOOKUP(A207,'NG Summary by Day'!$A$22:$F$480,6,FALSE)*1000</f>
        <v>-18918569.752734438</v>
      </c>
      <c r="F207" s="177">
        <f t="shared" si="13"/>
        <v>-546332.3360344395</v>
      </c>
      <c r="G207" s="153"/>
      <c r="H207" s="186" t="e">
        <f>VLOOKUP(A207,'Power Summary by Day '!$A$19:$G$249,3,FALSE)</f>
        <v>#N/A</v>
      </c>
      <c r="I207" s="172" t="e">
        <f>VLOOKUP(A207,'Power Summary by Day '!$Y$19:$AB$251,4,FALSE)</f>
        <v>#N/A</v>
      </c>
      <c r="J207" s="177" t="e">
        <f t="shared" si="14"/>
        <v>#N/A</v>
      </c>
      <c r="K207" s="172" t="e">
        <f>VLOOKUP(A207,'Power Summary by Day '!$A$19:$G$249,7,FALSE)</f>
        <v>#N/A</v>
      </c>
      <c r="L207" s="187" t="e">
        <f t="shared" si="15"/>
        <v>#N/A</v>
      </c>
      <c r="M207" s="153"/>
      <c r="N207" s="161"/>
      <c r="O207" s="168"/>
      <c r="P207" s="168"/>
      <c r="Q207" s="168"/>
      <c r="R207" s="168"/>
      <c r="S207" s="168"/>
      <c r="T207" s="168"/>
      <c r="U207" s="168"/>
      <c r="V207" s="168"/>
      <c r="W207" s="171"/>
      <c r="Y207" s="168"/>
      <c r="Z207" s="168"/>
      <c r="AA207" s="171"/>
      <c r="AB207" s="168"/>
      <c r="AC207" s="168"/>
      <c r="AD207" s="168"/>
      <c r="AE207" s="168"/>
      <c r="AF207" s="168"/>
      <c r="AG207" s="171"/>
    </row>
    <row r="208" spans="1:33" x14ac:dyDescent="0.2">
      <c r="A208" s="151">
        <v>36824</v>
      </c>
      <c r="B208" s="176">
        <f>VLOOKUP($A208,'NG Summary by Day'!$A$22:$F$480,4,FALSE)*1000</f>
        <v>-7371999.1092277551</v>
      </c>
      <c r="C208" s="172">
        <f>VLOOKUP(A208,'NG Summary by Day'!$T$21:$W$486,4,FALSE)</f>
        <v>-10359901.8452</v>
      </c>
      <c r="D208" s="177">
        <f t="shared" si="12"/>
        <v>2987902.7359722452</v>
      </c>
      <c r="E208" s="176">
        <f>VLOOKUP(A208,'NG Summary by Day'!$A$22:$F$480,6,FALSE)*1000</f>
        <v>-7371999.1092277551</v>
      </c>
      <c r="F208" s="177">
        <f t="shared" si="13"/>
        <v>2987902.7359722452</v>
      </c>
      <c r="G208" s="153"/>
      <c r="H208" s="186" t="e">
        <f>VLOOKUP(A208,'Power Summary by Day '!$A$19:$G$249,3,FALSE)</f>
        <v>#N/A</v>
      </c>
      <c r="I208" s="172" t="e">
        <f>VLOOKUP(A208,'Power Summary by Day '!$Y$19:$AB$251,4,FALSE)</f>
        <v>#N/A</v>
      </c>
      <c r="J208" s="177" t="e">
        <f t="shared" si="14"/>
        <v>#N/A</v>
      </c>
      <c r="K208" s="172" t="e">
        <f>VLOOKUP(A208,'Power Summary by Day '!$A$19:$G$249,7,FALSE)</f>
        <v>#N/A</v>
      </c>
      <c r="L208" s="187" t="e">
        <f t="shared" si="15"/>
        <v>#N/A</v>
      </c>
      <c r="M208" s="153"/>
      <c r="N208" s="161"/>
      <c r="O208" s="168"/>
      <c r="P208" s="168"/>
      <c r="Q208" s="168"/>
      <c r="R208" s="168"/>
      <c r="S208" s="168"/>
      <c r="T208" s="168"/>
      <c r="U208" s="168"/>
      <c r="V208" s="168"/>
      <c r="W208" s="171"/>
      <c r="Y208" s="168"/>
      <c r="Z208" s="168"/>
      <c r="AA208" s="171"/>
      <c r="AB208" s="168"/>
      <c r="AC208" s="168"/>
      <c r="AD208" s="168"/>
      <c r="AE208" s="168"/>
      <c r="AF208" s="168"/>
      <c r="AG208" s="171"/>
    </row>
    <row r="209" spans="1:33" x14ac:dyDescent="0.2">
      <c r="A209" s="151">
        <v>36825</v>
      </c>
      <c r="B209" s="176">
        <f>VLOOKUP($A209,'NG Summary by Day'!$A$22:$F$480,4,FALSE)*1000</f>
        <v>1877123.6021986152</v>
      </c>
      <c r="C209" s="172">
        <f>VLOOKUP(A209,'NG Summary by Day'!$T$21:$W$486,4,FALSE)</f>
        <v>-1102758.8522000001</v>
      </c>
      <c r="D209" s="177">
        <f t="shared" si="12"/>
        <v>2979882.4543986153</v>
      </c>
      <c r="E209" s="176">
        <f>VLOOKUP(A209,'NG Summary by Day'!$A$22:$F$480,6,FALSE)*1000</f>
        <v>1877123.6021986152</v>
      </c>
      <c r="F209" s="177">
        <f t="shared" si="13"/>
        <v>2979882.4543986153</v>
      </c>
      <c r="G209" s="153"/>
      <c r="H209" s="186" t="e">
        <f>VLOOKUP(A209,'Power Summary by Day '!$A$19:$G$249,3,FALSE)</f>
        <v>#N/A</v>
      </c>
      <c r="I209" s="172" t="e">
        <f>VLOOKUP(A209,'Power Summary by Day '!$Y$19:$AB$251,4,FALSE)</f>
        <v>#N/A</v>
      </c>
      <c r="J209" s="177" t="e">
        <f t="shared" si="14"/>
        <v>#N/A</v>
      </c>
      <c r="K209" s="172" t="e">
        <f>VLOOKUP(A209,'Power Summary by Day '!$A$19:$G$249,7,FALSE)</f>
        <v>#N/A</v>
      </c>
      <c r="L209" s="187" t="e">
        <f t="shared" si="15"/>
        <v>#N/A</v>
      </c>
      <c r="M209" s="153"/>
      <c r="N209" s="161"/>
      <c r="O209" s="168"/>
      <c r="P209" s="168"/>
      <c r="Q209" s="168"/>
      <c r="R209" s="168"/>
      <c r="S209" s="168"/>
      <c r="T209" s="168"/>
      <c r="U209" s="168"/>
      <c r="V209" s="168"/>
      <c r="W209" s="171"/>
      <c r="Y209" s="168"/>
      <c r="Z209" s="168"/>
      <c r="AA209" s="171"/>
      <c r="AB209" s="168"/>
      <c r="AC209" s="168"/>
      <c r="AD209" s="168"/>
      <c r="AE209" s="168"/>
      <c r="AF209" s="168"/>
      <c r="AG209" s="171"/>
    </row>
    <row r="210" spans="1:33" x14ac:dyDescent="0.2">
      <c r="A210" s="151">
        <v>36826</v>
      </c>
      <c r="B210" s="176">
        <f>VLOOKUP($A210,'NG Summary by Day'!$A$22:$F$480,4,FALSE)*1000</f>
        <v>-10974145.57856445</v>
      </c>
      <c r="C210" s="172">
        <f>VLOOKUP(A210,'NG Summary by Day'!$T$21:$W$486,4,FALSE)</f>
        <v>-13808953.233099999</v>
      </c>
      <c r="D210" s="177">
        <f t="shared" si="12"/>
        <v>2834807.6545355488</v>
      </c>
      <c r="E210" s="176">
        <f>VLOOKUP(A210,'NG Summary by Day'!$A$22:$F$480,6,FALSE)*1000</f>
        <v>-10974145.57856445</v>
      </c>
      <c r="F210" s="177">
        <f t="shared" si="13"/>
        <v>2834807.6545355488</v>
      </c>
      <c r="G210" s="153"/>
      <c r="H210" s="186" t="e">
        <f>VLOOKUP(A210,'Power Summary by Day '!$A$19:$G$249,3,FALSE)</f>
        <v>#N/A</v>
      </c>
      <c r="I210" s="172" t="e">
        <f>VLOOKUP(A210,'Power Summary by Day '!$Y$19:$AB$251,4,FALSE)</f>
        <v>#N/A</v>
      </c>
      <c r="J210" s="177" t="e">
        <f t="shared" si="14"/>
        <v>#N/A</v>
      </c>
      <c r="K210" s="172" t="e">
        <f>VLOOKUP(A210,'Power Summary by Day '!$A$19:$G$249,7,FALSE)</f>
        <v>#N/A</v>
      </c>
      <c r="L210" s="187" t="e">
        <f t="shared" si="15"/>
        <v>#N/A</v>
      </c>
      <c r="M210" s="153"/>
      <c r="N210" s="161"/>
      <c r="O210" s="168"/>
      <c r="P210" s="168"/>
      <c r="Q210" s="168"/>
      <c r="R210" s="168"/>
      <c r="S210" s="168"/>
      <c r="T210" s="168"/>
      <c r="U210" s="168"/>
      <c r="V210" s="168"/>
      <c r="W210" s="171"/>
      <c r="Y210" s="168"/>
      <c r="Z210" s="168"/>
      <c r="AA210" s="171"/>
      <c r="AB210" s="168"/>
      <c r="AC210" s="168"/>
      <c r="AD210" s="168"/>
      <c r="AE210" s="168"/>
      <c r="AF210" s="168"/>
      <c r="AG210" s="171"/>
    </row>
    <row r="211" spans="1:33" x14ac:dyDescent="0.2">
      <c r="A211" s="151">
        <v>36829</v>
      </c>
      <c r="B211" s="176">
        <f>VLOOKUP($A211,'NG Summary by Day'!$A$22:$F$480,4,FALSE)*1000</f>
        <v>-13459185.84613646</v>
      </c>
      <c r="C211" s="172">
        <f>VLOOKUP(A211,'NG Summary by Day'!$T$21:$W$486,4,FALSE)</f>
        <v>-31583174.176999997</v>
      </c>
      <c r="D211" s="177">
        <f t="shared" si="12"/>
        <v>18123988.330863535</v>
      </c>
      <c r="E211" s="176">
        <f>VLOOKUP(A211,'NG Summary by Day'!$A$22:$F$480,6,FALSE)*1000</f>
        <v>-13459185.84613646</v>
      </c>
      <c r="F211" s="177">
        <f t="shared" si="13"/>
        <v>18123988.330863535</v>
      </c>
      <c r="G211" s="153"/>
      <c r="H211" s="186" t="e">
        <f>VLOOKUP(A211,'Power Summary by Day '!$A$19:$G$249,3,FALSE)</f>
        <v>#N/A</v>
      </c>
      <c r="I211" s="172" t="e">
        <f>VLOOKUP(A211,'Power Summary by Day '!$Y$19:$AB$251,4,FALSE)</f>
        <v>#N/A</v>
      </c>
      <c r="J211" s="177" t="e">
        <f t="shared" si="14"/>
        <v>#N/A</v>
      </c>
      <c r="K211" s="172" t="e">
        <f>VLOOKUP(A211,'Power Summary by Day '!$A$19:$G$249,7,FALSE)</f>
        <v>#N/A</v>
      </c>
      <c r="L211" s="187" t="e">
        <f t="shared" si="15"/>
        <v>#N/A</v>
      </c>
      <c r="M211" s="153"/>
      <c r="N211" s="161"/>
      <c r="O211" s="168"/>
      <c r="P211" s="168"/>
      <c r="Q211" s="168"/>
      <c r="R211" s="168"/>
      <c r="S211" s="168"/>
      <c r="T211" s="168"/>
      <c r="U211" s="168"/>
      <c r="V211" s="168"/>
      <c r="W211" s="171"/>
      <c r="Y211" s="168"/>
      <c r="Z211" s="168"/>
      <c r="AA211" s="171"/>
      <c r="AB211" s="168"/>
      <c r="AC211" s="168"/>
      <c r="AD211" s="168"/>
      <c r="AE211" s="168"/>
      <c r="AF211" s="168"/>
      <c r="AG211" s="171"/>
    </row>
    <row r="212" spans="1:33" x14ac:dyDescent="0.2">
      <c r="A212" s="151">
        <v>36830</v>
      </c>
      <c r="B212" s="176">
        <f>VLOOKUP($A212,'NG Summary by Day'!$A$22:$F$480,4,FALSE)*1000</f>
        <v>-1146477.5083021822</v>
      </c>
      <c r="C212" s="172">
        <f>VLOOKUP(A212,'NG Summary by Day'!$T$21:$W$486,4,FALSE)</f>
        <v>-1173175.8493999999</v>
      </c>
      <c r="D212" s="177">
        <f t="shared" si="12"/>
        <v>26698.341097817756</v>
      </c>
      <c r="E212" s="176">
        <f>VLOOKUP(A212,'NG Summary by Day'!$A$22:$F$480,6,FALSE)*1000</f>
        <v>-1146477.5083021822</v>
      </c>
      <c r="F212" s="177">
        <f t="shared" si="13"/>
        <v>26698.341097817756</v>
      </c>
      <c r="G212" s="153"/>
      <c r="H212" s="186" t="e">
        <f>VLOOKUP(A212,'Power Summary by Day '!$A$19:$G$249,3,FALSE)</f>
        <v>#N/A</v>
      </c>
      <c r="I212" s="172" t="e">
        <f>VLOOKUP(A212,'Power Summary by Day '!$Y$19:$AB$251,4,FALSE)</f>
        <v>#N/A</v>
      </c>
      <c r="J212" s="177" t="e">
        <f t="shared" si="14"/>
        <v>#N/A</v>
      </c>
      <c r="K212" s="172" t="e">
        <f>VLOOKUP(A212,'Power Summary by Day '!$A$19:$G$249,7,FALSE)</f>
        <v>#N/A</v>
      </c>
      <c r="L212" s="187" t="e">
        <f t="shared" si="15"/>
        <v>#N/A</v>
      </c>
      <c r="M212" s="153"/>
      <c r="N212" s="161"/>
      <c r="O212" s="168"/>
      <c r="P212" s="168"/>
      <c r="Q212" s="168"/>
      <c r="R212" s="168"/>
      <c r="S212" s="168"/>
      <c r="T212" s="168"/>
      <c r="U212" s="168"/>
      <c r="V212" s="168"/>
      <c r="W212" s="171"/>
      <c r="Y212" s="168"/>
      <c r="Z212" s="168"/>
      <c r="AA212" s="171"/>
      <c r="AB212" s="168"/>
      <c r="AC212" s="168"/>
      <c r="AD212" s="168"/>
      <c r="AE212" s="168"/>
      <c r="AF212" s="168"/>
      <c r="AG212" s="171"/>
    </row>
    <row r="213" spans="1:33" x14ac:dyDescent="0.2">
      <c r="A213" s="151">
        <v>36831</v>
      </c>
      <c r="B213" s="176">
        <f>VLOOKUP($A213,'NG Summary by Day'!$A$22:$F$480,4,FALSE)*1000</f>
        <v>-188097.30791364564</v>
      </c>
      <c r="C213" s="172">
        <f>VLOOKUP(A213,'NG Summary by Day'!$T$21:$W$486,4,FALSE)</f>
        <v>7406205.1669000005</v>
      </c>
      <c r="D213" s="177">
        <f t="shared" si="12"/>
        <v>-7594302.4748136457</v>
      </c>
      <c r="E213" s="176">
        <f>VLOOKUP(A213,'NG Summary by Day'!$A$22:$F$480,6,FALSE)*1000</f>
        <v>-188097.30791364564</v>
      </c>
      <c r="F213" s="177">
        <f t="shared" si="13"/>
        <v>-7594302.4748136457</v>
      </c>
      <c r="G213" s="153"/>
      <c r="H213" s="186" t="e">
        <f>VLOOKUP(A213,'Power Summary by Day '!$A$19:$G$249,3,FALSE)</f>
        <v>#N/A</v>
      </c>
      <c r="I213" s="172" t="e">
        <f>VLOOKUP(A213,'Power Summary by Day '!$Y$19:$AB$251,4,FALSE)</f>
        <v>#N/A</v>
      </c>
      <c r="J213" s="177" t="e">
        <f t="shared" si="14"/>
        <v>#N/A</v>
      </c>
      <c r="K213" s="172" t="e">
        <f>VLOOKUP(A213,'Power Summary by Day '!$A$19:$G$249,7,FALSE)</f>
        <v>#N/A</v>
      </c>
      <c r="L213" s="187" t="e">
        <f t="shared" si="15"/>
        <v>#N/A</v>
      </c>
      <c r="M213" s="153"/>
      <c r="N213" s="161"/>
      <c r="O213" s="168"/>
      <c r="P213" s="168"/>
      <c r="Q213" s="168"/>
      <c r="R213" s="168"/>
      <c r="S213" s="168"/>
      <c r="T213" s="168"/>
      <c r="U213" s="168"/>
      <c r="V213" s="168"/>
      <c r="W213" s="171"/>
      <c r="Y213" s="168"/>
      <c r="Z213" s="168"/>
      <c r="AA213" s="171"/>
      <c r="AB213" s="168"/>
      <c r="AC213" s="168"/>
      <c r="AD213" s="168"/>
      <c r="AE213" s="168"/>
      <c r="AF213" s="168"/>
      <c r="AG213" s="171"/>
    </row>
    <row r="214" spans="1:33" x14ac:dyDescent="0.2">
      <c r="A214" s="151">
        <v>36832</v>
      </c>
      <c r="B214" s="176">
        <f>VLOOKUP($A214,'NG Summary by Day'!$A$22:$F$480,4,FALSE)*1000</f>
        <v>-2419683.4567712792</v>
      </c>
      <c r="C214" s="172">
        <f>VLOOKUP(A214,'NG Summary by Day'!$T$21:$W$486,4,FALSE)</f>
        <v>-3853596.5934000001</v>
      </c>
      <c r="D214" s="177">
        <f t="shared" si="12"/>
        <v>1433913.1366287209</v>
      </c>
      <c r="E214" s="176">
        <f>VLOOKUP(A214,'NG Summary by Day'!$A$22:$F$480,6,FALSE)*1000</f>
        <v>-2419683.4567712792</v>
      </c>
      <c r="F214" s="177">
        <f t="shared" si="13"/>
        <v>1433913.1366287209</v>
      </c>
      <c r="G214" s="153"/>
      <c r="H214" s="186" t="e">
        <f>VLOOKUP(A214,'Power Summary by Day '!$A$19:$G$249,3,FALSE)</f>
        <v>#N/A</v>
      </c>
      <c r="I214" s="172" t="e">
        <f>VLOOKUP(A214,'Power Summary by Day '!$Y$19:$AB$251,4,FALSE)</f>
        <v>#N/A</v>
      </c>
      <c r="J214" s="177" t="e">
        <f t="shared" si="14"/>
        <v>#N/A</v>
      </c>
      <c r="K214" s="172" t="e">
        <f>VLOOKUP(A214,'Power Summary by Day '!$A$19:$G$249,7,FALSE)</f>
        <v>#N/A</v>
      </c>
      <c r="L214" s="187" t="e">
        <f t="shared" si="15"/>
        <v>#N/A</v>
      </c>
      <c r="M214" s="153"/>
      <c r="N214" s="161"/>
      <c r="O214" s="168"/>
      <c r="P214" s="168"/>
      <c r="Q214" s="168"/>
      <c r="R214" s="168"/>
      <c r="S214" s="168"/>
      <c r="T214" s="168"/>
      <c r="U214" s="168"/>
      <c r="V214" s="168"/>
      <c r="W214" s="171"/>
      <c r="Y214" s="168"/>
      <c r="Z214" s="168"/>
      <c r="AA214" s="171"/>
      <c r="AB214" s="168"/>
      <c r="AC214" s="168"/>
      <c r="AD214" s="168"/>
      <c r="AE214" s="168"/>
      <c r="AF214" s="168"/>
      <c r="AG214" s="171"/>
    </row>
    <row r="215" spans="1:33" x14ac:dyDescent="0.2">
      <c r="A215" s="151">
        <v>36833</v>
      </c>
      <c r="B215" s="176">
        <f>VLOOKUP($A215,'NG Summary by Day'!$A$22:$F$480,4,FALSE)*1000</f>
        <v>17847888.506486826</v>
      </c>
      <c r="C215" s="172">
        <f>VLOOKUP(A215,'NG Summary by Day'!$T$21:$W$486,4,FALSE)</f>
        <v>20411370.483800001</v>
      </c>
      <c r="D215" s="177">
        <f t="shared" si="12"/>
        <v>-2563481.9773131758</v>
      </c>
      <c r="E215" s="176">
        <f>VLOOKUP(A215,'NG Summary by Day'!$A$22:$F$480,6,FALSE)*1000</f>
        <v>17847888.506486826</v>
      </c>
      <c r="F215" s="177">
        <f t="shared" si="13"/>
        <v>-2563481.9773131758</v>
      </c>
      <c r="G215" s="153"/>
      <c r="H215" s="186" t="e">
        <f>VLOOKUP(A215,'Power Summary by Day '!$A$19:$G$249,3,FALSE)</f>
        <v>#N/A</v>
      </c>
      <c r="I215" s="172" t="e">
        <f>VLOOKUP(A215,'Power Summary by Day '!$Y$19:$AB$251,4,FALSE)</f>
        <v>#N/A</v>
      </c>
      <c r="J215" s="177" t="e">
        <f t="shared" si="14"/>
        <v>#N/A</v>
      </c>
      <c r="K215" s="172" t="e">
        <f>VLOOKUP(A215,'Power Summary by Day '!$A$19:$G$249,7,FALSE)</f>
        <v>#N/A</v>
      </c>
      <c r="L215" s="187" t="e">
        <f t="shared" si="15"/>
        <v>#N/A</v>
      </c>
      <c r="M215" s="153"/>
      <c r="N215" s="161"/>
      <c r="O215" s="168"/>
      <c r="P215" s="168"/>
      <c r="Q215" s="168"/>
      <c r="R215" s="168"/>
      <c r="S215" s="168"/>
      <c r="T215" s="168"/>
      <c r="U215" s="168"/>
      <c r="V215" s="168"/>
      <c r="W215" s="171"/>
      <c r="Y215" s="168"/>
      <c r="Z215" s="168"/>
      <c r="AA215" s="171"/>
      <c r="AB215" s="168"/>
      <c r="AC215" s="168"/>
      <c r="AD215" s="168"/>
      <c r="AE215" s="168"/>
      <c r="AF215" s="168"/>
      <c r="AG215" s="171"/>
    </row>
    <row r="216" spans="1:33" x14ac:dyDescent="0.2">
      <c r="A216" s="151">
        <v>36836</v>
      </c>
      <c r="B216" s="176">
        <f>VLOOKUP($A216,'NG Summary by Day'!$A$22:$F$480,4,FALSE)*1000</f>
        <v>-14017895.184301151</v>
      </c>
      <c r="C216" s="172">
        <f>VLOOKUP(A216,'NG Summary by Day'!$T$21:$W$486,4,FALSE)</f>
        <v>-8936199.8449999988</v>
      </c>
      <c r="D216" s="177">
        <f t="shared" si="12"/>
        <v>-5081695.3393011522</v>
      </c>
      <c r="E216" s="176">
        <f>VLOOKUP(A216,'NG Summary by Day'!$A$22:$F$480,6,FALSE)*1000</f>
        <v>-14017895.184301151</v>
      </c>
      <c r="F216" s="177">
        <f t="shared" si="13"/>
        <v>-5081695.3393011522</v>
      </c>
      <c r="G216" s="153"/>
      <c r="H216" s="186" t="e">
        <f>VLOOKUP(A216,'Power Summary by Day '!$A$19:$G$249,3,FALSE)</f>
        <v>#N/A</v>
      </c>
      <c r="I216" s="172" t="e">
        <f>VLOOKUP(A216,'Power Summary by Day '!$Y$19:$AB$251,4,FALSE)</f>
        <v>#N/A</v>
      </c>
      <c r="J216" s="177" t="e">
        <f t="shared" si="14"/>
        <v>#N/A</v>
      </c>
      <c r="K216" s="172" t="e">
        <f>VLOOKUP(A216,'Power Summary by Day '!$A$19:$G$249,7,FALSE)</f>
        <v>#N/A</v>
      </c>
      <c r="L216" s="187" t="e">
        <f t="shared" si="15"/>
        <v>#N/A</v>
      </c>
      <c r="M216" s="153"/>
      <c r="N216" s="161"/>
      <c r="O216" s="168"/>
      <c r="P216" s="168"/>
      <c r="Q216" s="168"/>
      <c r="R216" s="168"/>
      <c r="S216" s="168"/>
      <c r="T216" s="168"/>
      <c r="U216" s="168"/>
      <c r="V216" s="168"/>
      <c r="W216" s="171"/>
      <c r="Y216" s="168"/>
      <c r="Z216" s="168"/>
      <c r="AA216" s="171"/>
      <c r="AB216" s="168"/>
      <c r="AC216" s="168"/>
      <c r="AD216" s="168"/>
      <c r="AE216" s="168"/>
      <c r="AF216" s="168"/>
      <c r="AG216" s="171"/>
    </row>
    <row r="217" spans="1:33" x14ac:dyDescent="0.2">
      <c r="A217" s="151">
        <v>36837</v>
      </c>
      <c r="B217" s="176">
        <f>VLOOKUP($A217,'NG Summary by Day'!$A$22:$F$480,4,FALSE)*1000</f>
        <v>15794219.782775542</v>
      </c>
      <c r="C217" s="172">
        <f>VLOOKUP(A217,'NG Summary by Day'!$T$21:$W$486,4,FALSE)</f>
        <v>18532322.573600002</v>
      </c>
      <c r="D217" s="177">
        <f t="shared" si="12"/>
        <v>-2738102.7908244599</v>
      </c>
      <c r="E217" s="176">
        <f>VLOOKUP(A217,'NG Summary by Day'!$A$22:$F$480,6,FALSE)*1000</f>
        <v>15794219.782775542</v>
      </c>
      <c r="F217" s="177">
        <f t="shared" si="13"/>
        <v>-2738102.7908244599</v>
      </c>
      <c r="G217" s="153"/>
      <c r="H217" s="186" t="e">
        <f>VLOOKUP(A217,'Power Summary by Day '!$A$19:$G$249,3,FALSE)</f>
        <v>#N/A</v>
      </c>
      <c r="I217" s="172" t="e">
        <f>VLOOKUP(A217,'Power Summary by Day '!$Y$19:$AB$251,4,FALSE)</f>
        <v>#N/A</v>
      </c>
      <c r="J217" s="177" t="e">
        <f t="shared" si="14"/>
        <v>#N/A</v>
      </c>
      <c r="K217" s="172" t="e">
        <f>VLOOKUP(A217,'Power Summary by Day '!$A$19:$G$249,7,FALSE)</f>
        <v>#N/A</v>
      </c>
      <c r="L217" s="187" t="e">
        <f t="shared" si="15"/>
        <v>#N/A</v>
      </c>
      <c r="M217" s="153"/>
      <c r="N217" s="161"/>
      <c r="O217" s="168"/>
      <c r="P217" s="168"/>
      <c r="Q217" s="168"/>
      <c r="R217" s="168"/>
      <c r="S217" s="168"/>
      <c r="T217" s="168"/>
      <c r="U217" s="168"/>
      <c r="V217" s="168"/>
      <c r="W217" s="171"/>
      <c r="Y217" s="168"/>
      <c r="Z217" s="168"/>
      <c r="AA217" s="171"/>
      <c r="AB217" s="168"/>
      <c r="AC217" s="168"/>
      <c r="AD217" s="168"/>
      <c r="AE217" s="168"/>
      <c r="AF217" s="168"/>
      <c r="AG217" s="171"/>
    </row>
    <row r="218" spans="1:33" x14ac:dyDescent="0.2">
      <c r="A218" s="151">
        <v>36838</v>
      </c>
      <c r="B218" s="176">
        <f>VLOOKUP($A218,'NG Summary by Day'!$A$22:$F$480,4,FALSE)*1000</f>
        <v>10245896.491830762</v>
      </c>
      <c r="C218" s="172">
        <f>VLOOKUP(A218,'NG Summary by Day'!$T$21:$W$486,4,FALSE)</f>
        <v>5893011.0989999902</v>
      </c>
      <c r="D218" s="177">
        <f t="shared" si="12"/>
        <v>4352885.3928307723</v>
      </c>
      <c r="E218" s="176">
        <f>VLOOKUP(A218,'NG Summary by Day'!$A$22:$F$480,6,FALSE)*1000</f>
        <v>10245896.491830762</v>
      </c>
      <c r="F218" s="177">
        <f t="shared" si="13"/>
        <v>4352885.3928307723</v>
      </c>
      <c r="G218" s="153"/>
      <c r="H218" s="186" t="e">
        <f>VLOOKUP(A218,'Power Summary by Day '!$A$19:$G$249,3,FALSE)</f>
        <v>#N/A</v>
      </c>
      <c r="I218" s="172" t="e">
        <f>VLOOKUP(A218,'Power Summary by Day '!$Y$19:$AB$251,4,FALSE)</f>
        <v>#N/A</v>
      </c>
      <c r="J218" s="177" t="e">
        <f t="shared" si="14"/>
        <v>#N/A</v>
      </c>
      <c r="K218" s="172" t="e">
        <f>VLOOKUP(A218,'Power Summary by Day '!$A$19:$G$249,7,FALSE)</f>
        <v>#N/A</v>
      </c>
      <c r="L218" s="187" t="e">
        <f t="shared" si="15"/>
        <v>#N/A</v>
      </c>
      <c r="M218" s="153"/>
      <c r="N218" s="161"/>
      <c r="O218" s="168"/>
      <c r="P218" s="168"/>
      <c r="Q218" s="168"/>
      <c r="R218" s="168"/>
      <c r="S218" s="168"/>
      <c r="T218" s="168"/>
      <c r="U218" s="168"/>
      <c r="V218" s="168"/>
      <c r="W218" s="171"/>
      <c r="Y218" s="168"/>
      <c r="Z218" s="168"/>
      <c r="AA218" s="171"/>
      <c r="AB218" s="168"/>
      <c r="AC218" s="168"/>
      <c r="AD218" s="168"/>
      <c r="AE218" s="168"/>
      <c r="AF218" s="168"/>
      <c r="AG218" s="171"/>
    </row>
    <row r="219" spans="1:33" x14ac:dyDescent="0.2">
      <c r="A219" s="151">
        <v>36839</v>
      </c>
      <c r="B219" s="176">
        <f>VLOOKUP($A219,'NG Summary by Day'!$A$22:$F$480,4,FALSE)*1000</f>
        <v>20497225.907335822</v>
      </c>
      <c r="C219" s="172">
        <f>VLOOKUP(A219,'NG Summary by Day'!$T$21:$W$486,4,FALSE)</f>
        <v>22822074.829300001</v>
      </c>
      <c r="D219" s="177">
        <f t="shared" si="12"/>
        <v>-2324848.9219641797</v>
      </c>
      <c r="E219" s="176">
        <f>VLOOKUP(A219,'NG Summary by Day'!$A$22:$F$480,6,FALSE)*1000</f>
        <v>20497225.907335822</v>
      </c>
      <c r="F219" s="177">
        <f t="shared" si="13"/>
        <v>-2324848.9219641797</v>
      </c>
      <c r="G219" s="153"/>
      <c r="H219" s="186" t="e">
        <f>VLOOKUP(A219,'Power Summary by Day '!$A$19:$G$249,3,FALSE)</f>
        <v>#N/A</v>
      </c>
      <c r="I219" s="172" t="e">
        <f>VLOOKUP(A219,'Power Summary by Day '!$Y$19:$AB$251,4,FALSE)</f>
        <v>#N/A</v>
      </c>
      <c r="J219" s="177" t="e">
        <f t="shared" si="14"/>
        <v>#N/A</v>
      </c>
      <c r="K219" s="172" t="e">
        <f>VLOOKUP(A219,'Power Summary by Day '!$A$19:$G$249,7,FALSE)</f>
        <v>#N/A</v>
      </c>
      <c r="L219" s="187" t="e">
        <f t="shared" si="15"/>
        <v>#N/A</v>
      </c>
      <c r="M219" s="153"/>
      <c r="N219" s="161"/>
      <c r="O219" s="168"/>
      <c r="P219" s="168"/>
      <c r="Q219" s="168"/>
      <c r="R219" s="168"/>
      <c r="S219" s="168"/>
      <c r="T219" s="168"/>
      <c r="U219" s="168"/>
      <c r="V219" s="168"/>
      <c r="W219" s="171"/>
      <c r="Y219" s="168"/>
      <c r="Z219" s="168"/>
      <c r="AA219" s="171"/>
      <c r="AB219" s="168"/>
      <c r="AC219" s="168"/>
      <c r="AD219" s="168"/>
      <c r="AE219" s="168"/>
      <c r="AF219" s="168"/>
      <c r="AG219" s="171"/>
    </row>
    <row r="220" spans="1:33" x14ac:dyDescent="0.2">
      <c r="A220" s="151">
        <v>36840</v>
      </c>
      <c r="B220" s="176">
        <f>VLOOKUP($A220,'NG Summary by Day'!$A$22:$F$480,4,FALSE)*1000</f>
        <v>10451496.332680518</v>
      </c>
      <c r="C220" s="172">
        <f>VLOOKUP(A220,'NG Summary by Day'!$T$21:$W$486,4,FALSE)</f>
        <v>3795404.1140999999</v>
      </c>
      <c r="D220" s="177">
        <f t="shared" si="12"/>
        <v>6656092.2185805179</v>
      </c>
      <c r="E220" s="176">
        <f>VLOOKUP(A220,'NG Summary by Day'!$A$22:$F$480,6,FALSE)*1000</f>
        <v>10451496.332680518</v>
      </c>
      <c r="F220" s="177">
        <f t="shared" si="13"/>
        <v>6656092.2185805179</v>
      </c>
      <c r="G220" s="153"/>
      <c r="H220" s="186" t="e">
        <f>VLOOKUP(A220,'Power Summary by Day '!$A$19:$G$249,3,FALSE)</f>
        <v>#N/A</v>
      </c>
      <c r="I220" s="172" t="e">
        <f>VLOOKUP(A220,'Power Summary by Day '!$Y$19:$AB$251,4,FALSE)</f>
        <v>#N/A</v>
      </c>
      <c r="J220" s="177" t="e">
        <f t="shared" si="14"/>
        <v>#N/A</v>
      </c>
      <c r="K220" s="172" t="e">
        <f>VLOOKUP(A220,'Power Summary by Day '!$A$19:$G$249,7,FALSE)</f>
        <v>#N/A</v>
      </c>
      <c r="L220" s="187" t="e">
        <f t="shared" si="15"/>
        <v>#N/A</v>
      </c>
      <c r="M220" s="153"/>
      <c r="N220" s="161"/>
      <c r="O220" s="168"/>
      <c r="P220" s="168"/>
      <c r="Q220" s="168"/>
      <c r="R220" s="168"/>
      <c r="S220" s="168"/>
      <c r="T220" s="168"/>
      <c r="U220" s="168"/>
      <c r="V220" s="168"/>
      <c r="W220" s="171"/>
      <c r="Y220" s="168"/>
      <c r="Z220" s="168"/>
      <c r="AA220" s="171"/>
      <c r="AB220" s="168"/>
      <c r="AC220" s="168"/>
      <c r="AD220" s="168"/>
      <c r="AE220" s="168"/>
      <c r="AF220" s="168"/>
      <c r="AG220" s="171"/>
    </row>
    <row r="221" spans="1:33" x14ac:dyDescent="0.2">
      <c r="A221" s="151">
        <v>36843</v>
      </c>
      <c r="B221" s="176">
        <f>VLOOKUP($A221,'NG Summary by Day'!$A$22:$F$480,4,FALSE)*1000</f>
        <v>17878974.587279119</v>
      </c>
      <c r="C221" s="172">
        <f>VLOOKUP(A221,'NG Summary by Day'!$T$21:$W$486,4,FALSE)</f>
        <v>20719087.961800002</v>
      </c>
      <c r="D221" s="177">
        <f t="shared" si="12"/>
        <v>-2840113.374520883</v>
      </c>
      <c r="E221" s="176">
        <f>VLOOKUP(A221,'NG Summary by Day'!$A$22:$F$480,6,FALSE)*1000</f>
        <v>37878974.587279119</v>
      </c>
      <c r="F221" s="177">
        <f t="shared" si="13"/>
        <v>17159886.625479117</v>
      </c>
      <c r="G221" s="153"/>
      <c r="H221" s="186" t="e">
        <f>VLOOKUP(A221,'Power Summary by Day '!$A$19:$G$249,3,FALSE)</f>
        <v>#N/A</v>
      </c>
      <c r="I221" s="172" t="e">
        <f>VLOOKUP(A221,'Power Summary by Day '!$Y$19:$AB$251,4,FALSE)</f>
        <v>#N/A</v>
      </c>
      <c r="J221" s="177" t="e">
        <f t="shared" si="14"/>
        <v>#N/A</v>
      </c>
      <c r="K221" s="172" t="e">
        <f>VLOOKUP(A221,'Power Summary by Day '!$A$19:$G$249,7,FALSE)</f>
        <v>#N/A</v>
      </c>
      <c r="L221" s="187" t="e">
        <f t="shared" si="15"/>
        <v>#N/A</v>
      </c>
      <c r="M221" s="153"/>
      <c r="N221" s="161"/>
      <c r="O221" s="168"/>
      <c r="P221" s="168"/>
      <c r="Q221" s="168"/>
      <c r="R221" s="168"/>
      <c r="S221" s="168"/>
      <c r="T221" s="168"/>
      <c r="U221" s="168"/>
      <c r="V221" s="168"/>
      <c r="W221" s="171"/>
      <c r="Y221" s="168"/>
      <c r="Z221" s="168"/>
      <c r="AA221" s="171"/>
      <c r="AB221" s="168"/>
      <c r="AC221" s="168"/>
      <c r="AD221" s="168"/>
      <c r="AE221" s="168"/>
      <c r="AF221" s="168"/>
      <c r="AG221" s="171"/>
    </row>
    <row r="222" spans="1:33" x14ac:dyDescent="0.2">
      <c r="A222" s="151">
        <v>36844</v>
      </c>
      <c r="B222" s="176">
        <f>VLOOKUP($A222,'NG Summary by Day'!$A$22:$F$480,4,FALSE)*1000</f>
        <v>18636281.374313552</v>
      </c>
      <c r="C222" s="172">
        <f>VLOOKUP(A222,'NG Summary by Day'!$T$21:$W$486,4,FALSE)</f>
        <v>34481564.3979</v>
      </c>
      <c r="D222" s="177">
        <f t="shared" si="12"/>
        <v>-15845283.023586448</v>
      </c>
      <c r="E222" s="176">
        <f>VLOOKUP(A222,'NG Summary by Day'!$A$22:$F$480,6,FALSE)*1000</f>
        <v>18636281.374313552</v>
      </c>
      <c r="F222" s="177">
        <f t="shared" si="13"/>
        <v>-15845283.023586448</v>
      </c>
      <c r="G222" s="153"/>
      <c r="H222" s="186" t="e">
        <f>VLOOKUP(A222,'Power Summary by Day '!$A$19:$G$249,3,FALSE)</f>
        <v>#N/A</v>
      </c>
      <c r="I222" s="172" t="e">
        <f>VLOOKUP(A222,'Power Summary by Day '!$Y$19:$AB$251,4,FALSE)</f>
        <v>#N/A</v>
      </c>
      <c r="J222" s="177" t="e">
        <f t="shared" si="14"/>
        <v>#N/A</v>
      </c>
      <c r="K222" s="172" t="e">
        <f>VLOOKUP(A222,'Power Summary by Day '!$A$19:$G$249,7,FALSE)</f>
        <v>#N/A</v>
      </c>
      <c r="L222" s="187" t="e">
        <f t="shared" si="15"/>
        <v>#N/A</v>
      </c>
      <c r="M222" s="153"/>
      <c r="N222" s="161"/>
      <c r="O222" s="168"/>
      <c r="P222" s="168"/>
      <c r="Q222" s="168"/>
      <c r="R222" s="168"/>
      <c r="S222" s="168"/>
      <c r="T222" s="168"/>
      <c r="U222" s="168"/>
      <c r="V222" s="168"/>
      <c r="W222" s="171"/>
      <c r="Y222" s="168"/>
      <c r="Z222" s="168"/>
      <c r="AA222" s="171"/>
      <c r="AB222" s="168"/>
      <c r="AC222" s="168"/>
      <c r="AD222" s="168"/>
      <c r="AE222" s="168"/>
      <c r="AF222" s="168"/>
      <c r="AG222" s="171"/>
    </row>
    <row r="223" spans="1:33" x14ac:dyDescent="0.2">
      <c r="A223" s="151">
        <v>36845</v>
      </c>
      <c r="B223" s="176">
        <f>VLOOKUP($A223,'NG Summary by Day'!$A$22:$F$480,4,FALSE)*1000</f>
        <v>20864454.57604849</v>
      </c>
      <c r="C223" s="172">
        <f>VLOOKUP(A223,'NG Summary by Day'!$T$21:$W$486,4,FALSE)</f>
        <v>9192793.0662999805</v>
      </c>
      <c r="D223" s="177">
        <f t="shared" si="12"/>
        <v>11671661.509748509</v>
      </c>
      <c r="E223" s="176">
        <f>VLOOKUP(A223,'NG Summary by Day'!$A$22:$F$480,6,FALSE)*1000</f>
        <v>20864454.57604849</v>
      </c>
      <c r="F223" s="177">
        <f t="shared" si="13"/>
        <v>11671661.509748509</v>
      </c>
      <c r="G223" s="153"/>
      <c r="H223" s="186" t="e">
        <f>VLOOKUP(A223,'Power Summary by Day '!$A$19:$G$249,3,FALSE)</f>
        <v>#N/A</v>
      </c>
      <c r="I223" s="172" t="e">
        <f>VLOOKUP(A223,'Power Summary by Day '!$Y$19:$AB$251,4,FALSE)</f>
        <v>#N/A</v>
      </c>
      <c r="J223" s="177" t="e">
        <f t="shared" si="14"/>
        <v>#N/A</v>
      </c>
      <c r="K223" s="172" t="e">
        <f>VLOOKUP(A223,'Power Summary by Day '!$A$19:$G$249,7,FALSE)</f>
        <v>#N/A</v>
      </c>
      <c r="L223" s="187" t="e">
        <f t="shared" si="15"/>
        <v>#N/A</v>
      </c>
      <c r="M223" s="153"/>
      <c r="N223" s="161"/>
      <c r="O223" s="168"/>
      <c r="P223" s="168"/>
      <c r="Q223" s="168"/>
      <c r="R223" s="168"/>
      <c r="S223" s="168"/>
      <c r="T223" s="168"/>
      <c r="U223" s="168"/>
      <c r="V223" s="168"/>
      <c r="W223" s="171"/>
      <c r="Y223" s="168"/>
      <c r="Z223" s="168"/>
      <c r="AA223" s="171"/>
      <c r="AB223" s="168"/>
      <c r="AC223" s="168"/>
      <c r="AD223" s="168"/>
      <c r="AE223" s="168"/>
      <c r="AF223" s="168"/>
      <c r="AG223" s="171"/>
    </row>
    <row r="224" spans="1:33" x14ac:dyDescent="0.2">
      <c r="A224" s="151">
        <v>36846</v>
      </c>
      <c r="B224" s="176">
        <f>VLOOKUP($A224,'NG Summary by Day'!$A$22:$F$480,4,FALSE)*1000</f>
        <v>-66557861.057953209</v>
      </c>
      <c r="C224" s="172">
        <f>VLOOKUP(A224,'NG Summary by Day'!$T$21:$W$486,4,FALSE)</f>
        <v>-52030708.347000003</v>
      </c>
      <c r="D224" s="177">
        <f t="shared" si="12"/>
        <v>-14527152.710953206</v>
      </c>
      <c r="E224" s="176">
        <f>VLOOKUP(A224,'NG Summary by Day'!$A$22:$F$480,6,FALSE)*1000</f>
        <v>-66557861.057953209</v>
      </c>
      <c r="F224" s="177">
        <f t="shared" si="13"/>
        <v>-14527152.710953206</v>
      </c>
      <c r="G224" s="153"/>
      <c r="H224" s="186" t="e">
        <f>VLOOKUP(A224,'Power Summary by Day '!$A$19:$G$249,3,FALSE)</f>
        <v>#N/A</v>
      </c>
      <c r="I224" s="172" t="e">
        <f>VLOOKUP(A224,'Power Summary by Day '!$Y$19:$AB$251,4,FALSE)</f>
        <v>#N/A</v>
      </c>
      <c r="J224" s="177" t="e">
        <f t="shared" si="14"/>
        <v>#N/A</v>
      </c>
      <c r="K224" s="172" t="e">
        <f>VLOOKUP(A224,'Power Summary by Day '!$A$19:$G$249,7,FALSE)</f>
        <v>#N/A</v>
      </c>
      <c r="L224" s="187" t="e">
        <f t="shared" si="15"/>
        <v>#N/A</v>
      </c>
      <c r="M224" s="153"/>
      <c r="N224" s="161"/>
      <c r="O224" s="168"/>
      <c r="P224" s="168"/>
      <c r="Q224" s="168"/>
      <c r="R224" s="168"/>
      <c r="S224" s="168"/>
      <c r="T224" s="168"/>
      <c r="U224" s="168"/>
      <c r="V224" s="168"/>
      <c r="W224" s="171"/>
      <c r="Y224" s="168"/>
      <c r="Z224" s="168"/>
      <c r="AA224" s="171"/>
      <c r="AB224" s="168"/>
      <c r="AC224" s="168"/>
      <c r="AD224" s="168"/>
      <c r="AE224" s="168"/>
      <c r="AF224" s="168"/>
      <c r="AG224" s="171"/>
    </row>
    <row r="225" spans="1:33" x14ac:dyDescent="0.2">
      <c r="A225" s="151">
        <v>36847</v>
      </c>
      <c r="B225" s="176">
        <f>VLOOKUP($A225,'NG Summary by Day'!$A$22:$F$480,4,FALSE)*1000</f>
        <v>51851199.967967913</v>
      </c>
      <c r="C225" s="172">
        <f>VLOOKUP(A225,'NG Summary by Day'!$T$21:$W$486,4,FALSE)</f>
        <v>49586216.808200002</v>
      </c>
      <c r="D225" s="177">
        <f t="shared" si="12"/>
        <v>2264983.1597679108</v>
      </c>
      <c r="E225" s="176">
        <f>VLOOKUP(A225,'NG Summary by Day'!$A$22:$F$480,6,FALSE)*1000</f>
        <v>51851199.967967913</v>
      </c>
      <c r="F225" s="177">
        <f t="shared" si="13"/>
        <v>2264983.1597679108</v>
      </c>
      <c r="G225" s="153"/>
      <c r="H225" s="186" t="e">
        <f>VLOOKUP(A225,'Power Summary by Day '!$A$19:$G$249,3,FALSE)</f>
        <v>#N/A</v>
      </c>
      <c r="I225" s="172" t="e">
        <f>VLOOKUP(A225,'Power Summary by Day '!$Y$19:$AB$251,4,FALSE)</f>
        <v>#N/A</v>
      </c>
      <c r="J225" s="177" t="e">
        <f t="shared" si="14"/>
        <v>#N/A</v>
      </c>
      <c r="K225" s="172" t="e">
        <f>VLOOKUP(A225,'Power Summary by Day '!$A$19:$G$249,7,FALSE)</f>
        <v>#N/A</v>
      </c>
      <c r="L225" s="187" t="e">
        <f t="shared" si="15"/>
        <v>#N/A</v>
      </c>
      <c r="M225" s="153"/>
      <c r="N225" s="161"/>
      <c r="O225" s="168"/>
      <c r="P225" s="168"/>
      <c r="Q225" s="168"/>
      <c r="R225" s="168"/>
      <c r="S225" s="168"/>
      <c r="T225" s="168"/>
      <c r="U225" s="168"/>
      <c r="V225" s="168"/>
      <c r="W225" s="171"/>
      <c r="Y225" s="168"/>
      <c r="Z225" s="168"/>
      <c r="AA225" s="171"/>
      <c r="AB225" s="168"/>
      <c r="AC225" s="168"/>
      <c r="AD225" s="168"/>
      <c r="AE225" s="168"/>
      <c r="AF225" s="168"/>
      <c r="AG225" s="171"/>
    </row>
    <row r="226" spans="1:33" x14ac:dyDescent="0.2">
      <c r="A226" s="151">
        <v>36850</v>
      </c>
      <c r="B226" s="176">
        <f>VLOOKUP($A226,'NG Summary by Day'!$A$22:$F$480,4,FALSE)*1000</f>
        <v>10850431.819576725</v>
      </c>
      <c r="C226" s="172">
        <f>VLOOKUP(A226,'NG Summary by Day'!$T$21:$W$486,4,FALSE)</f>
        <v>64039003.498000003</v>
      </c>
      <c r="D226" s="177">
        <f t="shared" si="12"/>
        <v>-53188571.678423278</v>
      </c>
      <c r="E226" s="176">
        <f>VLOOKUP(A226,'NG Summary by Day'!$A$22:$F$480,6,FALSE)*1000</f>
        <v>45850431.819576725</v>
      </c>
      <c r="F226" s="177">
        <f t="shared" si="13"/>
        <v>-18188571.678423278</v>
      </c>
      <c r="G226" s="153"/>
      <c r="H226" s="186" t="e">
        <f>VLOOKUP(A226,'Power Summary by Day '!$A$19:$G$249,3,FALSE)</f>
        <v>#N/A</v>
      </c>
      <c r="I226" s="172" t="e">
        <f>VLOOKUP(A226,'Power Summary by Day '!$Y$19:$AB$251,4,FALSE)</f>
        <v>#N/A</v>
      </c>
      <c r="J226" s="177" t="e">
        <f t="shared" si="14"/>
        <v>#N/A</v>
      </c>
      <c r="K226" s="172" t="e">
        <f>VLOOKUP(A226,'Power Summary by Day '!$A$19:$G$249,7,FALSE)</f>
        <v>#N/A</v>
      </c>
      <c r="L226" s="187" t="e">
        <f t="shared" si="15"/>
        <v>#N/A</v>
      </c>
      <c r="M226" s="153"/>
      <c r="N226" s="161"/>
      <c r="O226" s="168"/>
      <c r="P226" s="168"/>
      <c r="Q226" s="168"/>
      <c r="R226" s="168"/>
      <c r="S226" s="168"/>
      <c r="T226" s="168"/>
      <c r="U226" s="168"/>
      <c r="V226" s="168"/>
      <c r="W226" s="171"/>
      <c r="Y226" s="168"/>
      <c r="Z226" s="168"/>
      <c r="AA226" s="171"/>
      <c r="AB226" s="168"/>
      <c r="AC226" s="168"/>
      <c r="AD226" s="168"/>
      <c r="AE226" s="168"/>
      <c r="AF226" s="168"/>
      <c r="AG226" s="171"/>
    </row>
    <row r="227" spans="1:33" x14ac:dyDescent="0.2">
      <c r="A227" s="151">
        <v>36851</v>
      </c>
      <c r="B227" s="176">
        <f>VLOOKUP($A227,'NG Summary by Day'!$A$22:$F$480,4,FALSE)*1000</f>
        <v>25674883.015020948</v>
      </c>
      <c r="C227" s="172">
        <f>VLOOKUP(A227,'NG Summary by Day'!$T$21:$W$486,4,FALSE)</f>
        <v>101192297.23649999</v>
      </c>
      <c r="D227" s="177">
        <f t="shared" si="12"/>
        <v>-75517414.221479043</v>
      </c>
      <c r="E227" s="176">
        <f>VLOOKUP(A227,'NG Summary by Day'!$A$22:$F$480,6,FALSE)*1000</f>
        <v>25674883.015020948</v>
      </c>
      <c r="F227" s="177">
        <f t="shared" si="13"/>
        <v>-75517414.221479043</v>
      </c>
      <c r="G227" s="153"/>
      <c r="H227" s="186" t="e">
        <f>VLOOKUP(A227,'Power Summary by Day '!$A$19:$G$249,3,FALSE)</f>
        <v>#N/A</v>
      </c>
      <c r="I227" s="172" t="e">
        <f>VLOOKUP(A227,'Power Summary by Day '!$Y$19:$AB$251,4,FALSE)</f>
        <v>#N/A</v>
      </c>
      <c r="J227" s="177" t="e">
        <f t="shared" si="14"/>
        <v>#N/A</v>
      </c>
      <c r="K227" s="172" t="e">
        <f>VLOOKUP(A227,'Power Summary by Day '!$A$19:$G$249,7,FALSE)</f>
        <v>#N/A</v>
      </c>
      <c r="L227" s="187" t="e">
        <f t="shared" si="15"/>
        <v>#N/A</v>
      </c>
      <c r="M227" s="153"/>
      <c r="N227" s="161"/>
      <c r="O227" s="168"/>
      <c r="P227" s="168"/>
      <c r="Q227" s="168"/>
      <c r="R227" s="168"/>
      <c r="S227" s="168"/>
      <c r="T227" s="168"/>
      <c r="U227" s="168"/>
      <c r="V227" s="168"/>
      <c r="W227" s="171"/>
      <c r="Y227" s="168"/>
      <c r="Z227" s="168"/>
      <c r="AA227" s="171"/>
      <c r="AB227" s="168"/>
      <c r="AC227" s="168"/>
      <c r="AD227" s="168"/>
      <c r="AE227" s="168"/>
      <c r="AF227" s="168"/>
      <c r="AG227" s="171"/>
    </row>
    <row r="228" spans="1:33" x14ac:dyDescent="0.2">
      <c r="A228" s="151">
        <v>36852</v>
      </c>
      <c r="B228" s="176">
        <f>VLOOKUP($A228,'NG Summary by Day'!$A$22:$F$480,4,FALSE)*1000</f>
        <v>-37627473.070283122</v>
      </c>
      <c r="C228" s="172">
        <f>VLOOKUP(A228,'NG Summary by Day'!$T$21:$W$486,4,FALSE)</f>
        <v>-23548867.290000003</v>
      </c>
      <c r="D228" s="177">
        <f t="shared" si="12"/>
        <v>-14078605.78028312</v>
      </c>
      <c r="E228" s="176">
        <f>VLOOKUP(A228,'NG Summary by Day'!$A$22:$F$480,6,FALSE)*1000</f>
        <v>-37627473.070283122</v>
      </c>
      <c r="F228" s="177">
        <f t="shared" si="13"/>
        <v>-14078605.78028312</v>
      </c>
      <c r="G228" s="153"/>
      <c r="H228" s="186" t="e">
        <f>VLOOKUP(A228,'Power Summary by Day '!$A$19:$G$249,3,FALSE)</f>
        <v>#N/A</v>
      </c>
      <c r="I228" s="172" t="e">
        <f>VLOOKUP(A228,'Power Summary by Day '!$Y$19:$AB$251,4,FALSE)</f>
        <v>#N/A</v>
      </c>
      <c r="J228" s="177" t="e">
        <f t="shared" si="14"/>
        <v>#N/A</v>
      </c>
      <c r="K228" s="172" t="e">
        <f>VLOOKUP(A228,'Power Summary by Day '!$A$19:$G$249,7,FALSE)</f>
        <v>#N/A</v>
      </c>
      <c r="L228" s="187" t="e">
        <f t="shared" si="15"/>
        <v>#N/A</v>
      </c>
      <c r="M228" s="153"/>
      <c r="N228" s="161"/>
      <c r="O228" s="168"/>
      <c r="P228" s="168"/>
      <c r="Q228" s="168"/>
      <c r="R228" s="168"/>
      <c r="S228" s="168"/>
      <c r="T228" s="168"/>
      <c r="U228" s="168"/>
      <c r="V228" s="168"/>
      <c r="W228" s="171"/>
      <c r="Y228" s="168"/>
      <c r="Z228" s="168"/>
      <c r="AA228" s="171"/>
      <c r="AB228" s="168"/>
      <c r="AC228" s="168"/>
      <c r="AD228" s="168"/>
      <c r="AE228" s="168"/>
      <c r="AF228" s="168"/>
      <c r="AG228" s="171"/>
    </row>
    <row r="229" spans="1:33" x14ac:dyDescent="0.2">
      <c r="A229" s="151">
        <v>36857</v>
      </c>
      <c r="B229" s="176">
        <f>VLOOKUP($A229,'NG Summary by Day'!$A$22:$F$480,4,FALSE)*1000</f>
        <v>55600038.243222453</v>
      </c>
      <c r="C229" s="172">
        <f>VLOOKUP(A229,'NG Summary by Day'!$T$21:$W$486,4,FALSE)</f>
        <v>92704368.805800006</v>
      </c>
      <c r="D229" s="177">
        <f t="shared" si="12"/>
        <v>-37104330.562577553</v>
      </c>
      <c r="E229" s="176">
        <f>VLOOKUP(A229,'NG Summary by Day'!$A$22:$F$480,6,FALSE)*1000</f>
        <v>55600038.243222453</v>
      </c>
      <c r="F229" s="177">
        <f t="shared" si="13"/>
        <v>-37104330.562577553</v>
      </c>
      <c r="G229" s="153"/>
      <c r="H229" s="186" t="e">
        <f>VLOOKUP(A229,'Power Summary by Day '!$A$19:$G$249,3,FALSE)</f>
        <v>#N/A</v>
      </c>
      <c r="I229" s="172" t="e">
        <f>VLOOKUP(A229,'Power Summary by Day '!$Y$19:$AB$251,4,FALSE)</f>
        <v>#N/A</v>
      </c>
      <c r="J229" s="177" t="e">
        <f t="shared" si="14"/>
        <v>#N/A</v>
      </c>
      <c r="K229" s="172" t="e">
        <f>VLOOKUP(A229,'Power Summary by Day '!$A$19:$G$249,7,FALSE)</f>
        <v>#N/A</v>
      </c>
      <c r="L229" s="187" t="e">
        <f t="shared" si="15"/>
        <v>#N/A</v>
      </c>
      <c r="M229" s="153"/>
      <c r="N229" s="161"/>
      <c r="O229" s="168"/>
      <c r="P229" s="168"/>
      <c r="Q229" s="168"/>
      <c r="R229" s="168"/>
      <c r="S229" s="168"/>
      <c r="T229" s="168"/>
      <c r="U229" s="168"/>
      <c r="V229" s="168"/>
      <c r="W229" s="171"/>
      <c r="Y229" s="168"/>
      <c r="Z229" s="168"/>
      <c r="AA229" s="171"/>
      <c r="AB229" s="168"/>
      <c r="AC229" s="168"/>
      <c r="AD229" s="168"/>
      <c r="AE229" s="168"/>
      <c r="AF229" s="168"/>
      <c r="AG229" s="171"/>
    </row>
    <row r="230" spans="1:33" x14ac:dyDescent="0.2">
      <c r="A230" s="151">
        <v>36858</v>
      </c>
      <c r="B230" s="176">
        <f>VLOOKUP($A230,'NG Summary by Day'!$A$22:$F$480,4,FALSE)*1000</f>
        <v>47134318.92348218</v>
      </c>
      <c r="C230" s="172">
        <f>VLOOKUP(A230,'NG Summary by Day'!$T$21:$W$486,4,FALSE)</f>
        <v>84340579.163900003</v>
      </c>
      <c r="D230" s="177">
        <f t="shared" si="12"/>
        <v>-37206260.240417823</v>
      </c>
      <c r="E230" s="176">
        <f>VLOOKUP(A230,'NG Summary by Day'!$A$22:$F$480,6,FALSE)*1000</f>
        <v>72134318.92348218</v>
      </c>
      <c r="F230" s="177">
        <f t="shared" si="13"/>
        <v>-12206260.240417823</v>
      </c>
      <c r="G230" s="153"/>
      <c r="H230" s="186" t="e">
        <f>VLOOKUP(A230,'Power Summary by Day '!$A$19:$G$249,3,FALSE)</f>
        <v>#N/A</v>
      </c>
      <c r="I230" s="172" t="e">
        <f>VLOOKUP(A230,'Power Summary by Day '!$Y$19:$AB$251,4,FALSE)</f>
        <v>#N/A</v>
      </c>
      <c r="J230" s="177" t="e">
        <f t="shared" si="14"/>
        <v>#N/A</v>
      </c>
      <c r="K230" s="172" t="e">
        <f>VLOOKUP(A230,'Power Summary by Day '!$A$19:$G$249,7,FALSE)</f>
        <v>#N/A</v>
      </c>
      <c r="L230" s="187" t="e">
        <f t="shared" si="15"/>
        <v>#N/A</v>
      </c>
      <c r="M230" s="153"/>
      <c r="N230" s="161"/>
      <c r="O230" s="168"/>
      <c r="P230" s="168"/>
      <c r="Q230" s="168"/>
      <c r="R230" s="168"/>
      <c r="S230" s="168"/>
      <c r="T230" s="168"/>
      <c r="U230" s="168"/>
      <c r="V230" s="168"/>
      <c r="W230" s="171"/>
      <c r="Y230" s="168"/>
      <c r="Z230" s="168"/>
      <c r="AA230" s="171"/>
      <c r="AB230" s="168"/>
      <c r="AC230" s="168"/>
      <c r="AD230" s="168"/>
      <c r="AE230" s="168"/>
      <c r="AF230" s="168"/>
      <c r="AG230" s="171"/>
    </row>
    <row r="231" spans="1:33" x14ac:dyDescent="0.2">
      <c r="A231" s="151">
        <v>36859</v>
      </c>
      <c r="B231" s="176">
        <f>VLOOKUP($A231,'NG Summary by Day'!$A$22:$F$480,4,FALSE)*1000</f>
        <v>23367669.369822007</v>
      </c>
      <c r="C231" s="172">
        <f>VLOOKUP(A231,'NG Summary by Day'!$T$21:$W$486,4,FALSE)</f>
        <v>37437218.350700006</v>
      </c>
      <c r="D231" s="177">
        <f t="shared" si="12"/>
        <v>-14069548.980877999</v>
      </c>
      <c r="E231" s="176">
        <f>VLOOKUP(A231,'NG Summary by Day'!$A$22:$F$480,6,FALSE)*1000</f>
        <v>48367669.369822003</v>
      </c>
      <c r="F231" s="177">
        <f t="shared" si="13"/>
        <v>10930451.019121997</v>
      </c>
      <c r="G231" s="153"/>
      <c r="H231" s="186" t="e">
        <f>VLOOKUP(A231,'Power Summary by Day '!$A$19:$G$249,3,FALSE)</f>
        <v>#N/A</v>
      </c>
      <c r="I231" s="172" t="e">
        <f>VLOOKUP(A231,'Power Summary by Day '!$Y$19:$AB$251,4,FALSE)</f>
        <v>#N/A</v>
      </c>
      <c r="J231" s="177" t="e">
        <f t="shared" si="14"/>
        <v>#N/A</v>
      </c>
      <c r="K231" s="172" t="e">
        <f>VLOOKUP(A231,'Power Summary by Day '!$A$19:$G$249,7,FALSE)</f>
        <v>#N/A</v>
      </c>
      <c r="L231" s="187" t="e">
        <f t="shared" si="15"/>
        <v>#N/A</v>
      </c>
      <c r="M231" s="153"/>
      <c r="N231" s="161"/>
      <c r="O231" s="168"/>
      <c r="P231" s="168"/>
      <c r="Q231" s="168"/>
      <c r="R231" s="168"/>
      <c r="S231" s="168"/>
      <c r="T231" s="168"/>
      <c r="U231" s="168"/>
      <c r="V231" s="168"/>
      <c r="W231" s="171"/>
      <c r="Y231" s="168"/>
      <c r="Z231" s="168"/>
      <c r="AA231" s="171"/>
      <c r="AB231" s="168"/>
      <c r="AC231" s="168"/>
      <c r="AD231" s="168"/>
      <c r="AE231" s="168"/>
      <c r="AF231" s="168"/>
      <c r="AG231" s="171"/>
    </row>
    <row r="232" spans="1:33" x14ac:dyDescent="0.2">
      <c r="A232" s="151">
        <v>36860</v>
      </c>
      <c r="B232" s="176">
        <f>VLOOKUP($A232,'NG Summary by Day'!$A$22:$F$480,4,FALSE)*1000</f>
        <v>-3634117.8265498867</v>
      </c>
      <c r="C232" s="172">
        <f>VLOOKUP(A232,'NG Summary by Day'!$T$21:$W$486,4,FALSE)</f>
        <v>35261263.637699999</v>
      </c>
      <c r="D232" s="177">
        <f t="shared" si="12"/>
        <v>-38895381.464249887</v>
      </c>
      <c r="E232" s="176">
        <f>VLOOKUP(A232,'NG Summary by Day'!$A$22:$F$480,6,FALSE)*1000</f>
        <v>21365882.173450116</v>
      </c>
      <c r="F232" s="177">
        <f t="shared" si="13"/>
        <v>-13895381.464249883</v>
      </c>
      <c r="G232" s="153"/>
      <c r="H232" s="186" t="e">
        <f>VLOOKUP(A232,'Power Summary by Day '!$A$19:$G$249,3,FALSE)</f>
        <v>#N/A</v>
      </c>
      <c r="I232" s="172" t="e">
        <f>VLOOKUP(A232,'Power Summary by Day '!$Y$19:$AB$251,4,FALSE)</f>
        <v>#N/A</v>
      </c>
      <c r="J232" s="177" t="e">
        <f t="shared" si="14"/>
        <v>#N/A</v>
      </c>
      <c r="K232" s="172" t="e">
        <f>VLOOKUP(A232,'Power Summary by Day '!$A$19:$G$249,7,FALSE)</f>
        <v>#N/A</v>
      </c>
      <c r="L232" s="187" t="e">
        <f t="shared" si="15"/>
        <v>#N/A</v>
      </c>
      <c r="M232" s="153"/>
      <c r="N232" s="161"/>
      <c r="O232" s="168"/>
      <c r="P232" s="168"/>
      <c r="Q232" s="168"/>
      <c r="R232" s="168"/>
      <c r="S232" s="168"/>
      <c r="T232" s="168"/>
      <c r="U232" s="168"/>
      <c r="V232" s="168"/>
      <c r="W232" s="171"/>
      <c r="Y232" s="168"/>
      <c r="Z232" s="168"/>
      <c r="AA232" s="171"/>
      <c r="AB232" s="168"/>
      <c r="AC232" s="168"/>
      <c r="AD232" s="168"/>
      <c r="AE232" s="168"/>
      <c r="AF232" s="168"/>
      <c r="AG232" s="171"/>
    </row>
    <row r="233" spans="1:33" x14ac:dyDescent="0.2">
      <c r="A233" s="151">
        <v>36861</v>
      </c>
      <c r="B233" s="176">
        <f>VLOOKUP($A233,'NG Summary by Day'!$A$22:$F$480,4,FALSE)*1000</f>
        <v>-3803556.5851454926</v>
      </c>
      <c r="C233" s="172">
        <f>VLOOKUP(A233,'NG Summary by Day'!$T$21:$W$486,4,FALSE)</f>
        <v>-18588039.240600001</v>
      </c>
      <c r="D233" s="177">
        <f t="shared" si="12"/>
        <v>14784482.655454509</v>
      </c>
      <c r="E233" s="176">
        <f>VLOOKUP(A233,'NG Summary by Day'!$A$22:$F$480,6,FALSE)*1000</f>
        <v>-3803556.5851454926</v>
      </c>
      <c r="F233" s="177">
        <f t="shared" si="13"/>
        <v>14784482.655454509</v>
      </c>
      <c r="G233" s="153"/>
      <c r="H233" s="186" t="e">
        <f>VLOOKUP(A233,'Power Summary by Day '!$A$19:$G$249,3,FALSE)</f>
        <v>#N/A</v>
      </c>
      <c r="I233" s="172" t="e">
        <f>VLOOKUP(A233,'Power Summary by Day '!$Y$19:$AB$251,4,FALSE)</f>
        <v>#N/A</v>
      </c>
      <c r="J233" s="177" t="e">
        <f t="shared" si="14"/>
        <v>#N/A</v>
      </c>
      <c r="K233" s="172" t="e">
        <f>VLOOKUP(A233,'Power Summary by Day '!$A$19:$G$249,7,FALSE)</f>
        <v>#N/A</v>
      </c>
      <c r="L233" s="187" t="e">
        <f t="shared" si="15"/>
        <v>#N/A</v>
      </c>
      <c r="M233" s="153"/>
      <c r="N233" s="161"/>
      <c r="O233" s="168"/>
      <c r="P233" s="168"/>
      <c r="Q233" s="168"/>
      <c r="R233" s="168"/>
      <c r="S233" s="168"/>
      <c r="T233" s="168"/>
      <c r="U233" s="168"/>
      <c r="V233" s="168"/>
      <c r="W233" s="171"/>
      <c r="Y233" s="168"/>
      <c r="Z233" s="168"/>
      <c r="AA233" s="171"/>
      <c r="AB233" s="168"/>
      <c r="AC233" s="168"/>
      <c r="AD233" s="168"/>
      <c r="AE233" s="168"/>
      <c r="AF233" s="168"/>
      <c r="AG233" s="171"/>
    </row>
    <row r="234" spans="1:33" x14ac:dyDescent="0.2">
      <c r="A234" s="151">
        <v>36864</v>
      </c>
      <c r="B234" s="176">
        <f>VLOOKUP($A234,'NG Summary by Day'!$A$22:$F$480,4,FALSE)*1000</f>
        <v>117287195.66481565</v>
      </c>
      <c r="C234" s="172">
        <f>VLOOKUP(A234,'NG Summary by Day'!$T$21:$W$486,4,FALSE)</f>
        <v>238542193.74000001</v>
      </c>
      <c r="D234" s="177">
        <f t="shared" si="12"/>
        <v>-121254998.07518436</v>
      </c>
      <c r="E234" s="176">
        <f>VLOOKUP(A234,'NG Summary by Day'!$A$22:$F$480,6,FALSE)*1000</f>
        <v>237287195.66481566</v>
      </c>
      <c r="F234" s="177">
        <f t="shared" si="13"/>
        <v>-1254998.0751843452</v>
      </c>
      <c r="G234" s="153"/>
      <c r="H234" s="186" t="e">
        <f>VLOOKUP(A234,'Power Summary by Day '!$A$19:$G$249,3,FALSE)</f>
        <v>#N/A</v>
      </c>
      <c r="I234" s="172" t="e">
        <f>VLOOKUP(A234,'Power Summary by Day '!$Y$19:$AB$251,4,FALSE)</f>
        <v>#N/A</v>
      </c>
      <c r="J234" s="177" t="e">
        <f t="shared" si="14"/>
        <v>#N/A</v>
      </c>
      <c r="K234" s="172" t="e">
        <f>VLOOKUP(A234,'Power Summary by Day '!$A$19:$G$249,7,FALSE)</f>
        <v>#N/A</v>
      </c>
      <c r="L234" s="187" t="e">
        <f t="shared" si="15"/>
        <v>#N/A</v>
      </c>
      <c r="M234" s="153"/>
      <c r="N234" s="161"/>
      <c r="O234" s="168"/>
      <c r="P234" s="168"/>
      <c r="Q234" s="168"/>
      <c r="R234" s="168"/>
      <c r="S234" s="168"/>
      <c r="T234" s="168"/>
      <c r="U234" s="168"/>
      <c r="V234" s="168"/>
      <c r="W234" s="171"/>
      <c r="Y234" s="168"/>
      <c r="Z234" s="168"/>
      <c r="AA234" s="171"/>
      <c r="AB234" s="168"/>
      <c r="AC234" s="168"/>
      <c r="AD234" s="168"/>
      <c r="AE234" s="168"/>
      <c r="AF234" s="168"/>
      <c r="AG234" s="171"/>
    </row>
    <row r="235" spans="1:33" x14ac:dyDescent="0.2">
      <c r="A235" s="151">
        <v>36865</v>
      </c>
      <c r="B235" s="176">
        <f>VLOOKUP($A235,'NG Summary by Day'!$A$22:$F$480,4,FALSE)*1000</f>
        <v>-9016795.7100029346</v>
      </c>
      <c r="C235" s="172">
        <f>VLOOKUP(A235,'NG Summary by Day'!$T$21:$W$486,4,FALSE)</f>
        <v>107831454.1279</v>
      </c>
      <c r="D235" s="177">
        <f t="shared" si="12"/>
        <v>-116848249.83790293</v>
      </c>
      <c r="E235" s="176">
        <f>VLOOKUP(A235,'NG Summary by Day'!$A$22:$F$480,6,FALSE)*1000</f>
        <v>140983204.28999704</v>
      </c>
      <c r="F235" s="177">
        <f t="shared" si="13"/>
        <v>33151750.162097037</v>
      </c>
      <c r="G235" s="153"/>
      <c r="H235" s="186" t="e">
        <f>VLOOKUP(A235,'Power Summary by Day '!$A$19:$G$249,3,FALSE)</f>
        <v>#N/A</v>
      </c>
      <c r="I235" s="172" t="e">
        <f>VLOOKUP(A235,'Power Summary by Day '!$Y$19:$AB$251,4,FALSE)</f>
        <v>#N/A</v>
      </c>
      <c r="J235" s="177" t="e">
        <f t="shared" si="14"/>
        <v>#N/A</v>
      </c>
      <c r="K235" s="172" t="e">
        <f>VLOOKUP(A235,'Power Summary by Day '!$A$19:$G$249,7,FALSE)</f>
        <v>#N/A</v>
      </c>
      <c r="L235" s="187" t="e">
        <f t="shared" si="15"/>
        <v>#N/A</v>
      </c>
      <c r="M235" s="153"/>
      <c r="N235" s="161"/>
      <c r="O235" s="168"/>
      <c r="P235" s="168"/>
      <c r="Q235" s="168"/>
      <c r="R235" s="168"/>
      <c r="S235" s="168"/>
      <c r="T235" s="168"/>
      <c r="U235" s="168"/>
      <c r="V235" s="168"/>
      <c r="W235" s="171"/>
      <c r="Y235" s="168"/>
      <c r="Z235" s="168"/>
      <c r="AA235" s="171"/>
      <c r="AB235" s="168"/>
      <c r="AC235" s="168"/>
      <c r="AD235" s="168"/>
      <c r="AE235" s="168"/>
      <c r="AF235" s="168"/>
      <c r="AG235" s="171"/>
    </row>
    <row r="236" spans="1:33" x14ac:dyDescent="0.2">
      <c r="A236" s="151">
        <v>36866</v>
      </c>
      <c r="B236" s="176">
        <f>VLOOKUP($A236,'NG Summary by Day'!$A$22:$F$480,4,FALSE)*1000</f>
        <v>18566805.697145905</v>
      </c>
      <c r="C236" s="172">
        <f>VLOOKUP(A236,'NG Summary by Day'!$T$21:$W$486,4,FALSE)</f>
        <v>5358453.2111999802</v>
      </c>
      <c r="D236" s="177">
        <f t="shared" si="12"/>
        <v>13208352.485945925</v>
      </c>
      <c r="E236" s="176">
        <f>VLOOKUP(A236,'NG Summary by Day'!$A$22:$F$480,6,FALSE)*1000</f>
        <v>58566805.697145902</v>
      </c>
      <c r="F236" s="177">
        <f t="shared" si="13"/>
        <v>53208352.485945925</v>
      </c>
      <c r="G236" s="153"/>
      <c r="H236" s="186" t="e">
        <f>VLOOKUP(A236,'Power Summary by Day '!$A$19:$G$249,3,FALSE)</f>
        <v>#N/A</v>
      </c>
      <c r="I236" s="172" t="e">
        <f>VLOOKUP(A236,'Power Summary by Day '!$Y$19:$AB$251,4,FALSE)</f>
        <v>#N/A</v>
      </c>
      <c r="J236" s="177" t="e">
        <f t="shared" si="14"/>
        <v>#N/A</v>
      </c>
      <c r="K236" s="172" t="e">
        <f>VLOOKUP(A236,'Power Summary by Day '!$A$19:$G$249,7,FALSE)</f>
        <v>#N/A</v>
      </c>
      <c r="L236" s="187" t="e">
        <f t="shared" si="15"/>
        <v>#N/A</v>
      </c>
      <c r="M236" s="153"/>
      <c r="N236" s="161"/>
      <c r="O236" s="168"/>
      <c r="P236" s="168"/>
      <c r="Q236" s="168"/>
      <c r="R236" s="168"/>
      <c r="S236" s="168"/>
      <c r="T236" s="168"/>
      <c r="U236" s="168"/>
      <c r="V236" s="168"/>
      <c r="W236" s="171"/>
      <c r="Y236" s="168"/>
      <c r="Z236" s="168"/>
      <c r="AA236" s="171"/>
      <c r="AB236" s="168"/>
      <c r="AC236" s="168"/>
      <c r="AD236" s="168"/>
      <c r="AE236" s="168"/>
      <c r="AF236" s="168"/>
      <c r="AG236" s="171"/>
    </row>
    <row r="237" spans="1:33" x14ac:dyDescent="0.2">
      <c r="A237" s="151">
        <v>36867</v>
      </c>
      <c r="B237" s="176">
        <f>VLOOKUP($A237,'NG Summary by Day'!$A$22:$F$480,4,FALSE)*1000</f>
        <v>197765.80753680173</v>
      </c>
      <c r="C237" s="172">
        <f>VLOOKUP(A237,'NG Summary by Day'!$T$21:$W$486,4,FALSE)</f>
        <v>-27569970.456799999</v>
      </c>
      <c r="D237" s="177">
        <f t="shared" si="12"/>
        <v>27767736.264336802</v>
      </c>
      <c r="E237" s="176">
        <f>VLOOKUP(A237,'NG Summary by Day'!$A$22:$F$480,6,FALSE)*1000</f>
        <v>197765.80753680173</v>
      </c>
      <c r="F237" s="177">
        <f t="shared" si="13"/>
        <v>27767736.264336802</v>
      </c>
      <c r="G237" s="153"/>
      <c r="H237" s="186" t="e">
        <f>VLOOKUP(A237,'Power Summary by Day '!$A$19:$G$249,3,FALSE)</f>
        <v>#N/A</v>
      </c>
      <c r="I237" s="172" t="e">
        <f>VLOOKUP(A237,'Power Summary by Day '!$Y$19:$AB$251,4,FALSE)</f>
        <v>#N/A</v>
      </c>
      <c r="J237" s="177" t="e">
        <f t="shared" si="14"/>
        <v>#N/A</v>
      </c>
      <c r="K237" s="172" t="e">
        <f>VLOOKUP(A237,'Power Summary by Day '!$A$19:$G$249,7,FALSE)</f>
        <v>#N/A</v>
      </c>
      <c r="L237" s="187" t="e">
        <f t="shared" si="15"/>
        <v>#N/A</v>
      </c>
      <c r="M237" s="153"/>
      <c r="N237" s="161"/>
      <c r="O237" s="168"/>
      <c r="P237" s="168"/>
      <c r="Q237" s="168"/>
      <c r="R237" s="168"/>
      <c r="S237" s="168"/>
      <c r="T237" s="168"/>
      <c r="U237" s="168"/>
      <c r="V237" s="168"/>
      <c r="W237" s="171"/>
      <c r="Y237" s="168"/>
      <c r="Z237" s="168"/>
      <c r="AA237" s="171"/>
      <c r="AB237" s="168"/>
      <c r="AC237" s="168"/>
      <c r="AD237" s="168"/>
      <c r="AE237" s="168"/>
      <c r="AF237" s="168"/>
      <c r="AG237" s="171"/>
    </row>
    <row r="238" spans="1:33" x14ac:dyDescent="0.2">
      <c r="A238" s="151">
        <v>36868</v>
      </c>
      <c r="B238" s="176">
        <f>VLOOKUP($A238,'NG Summary by Day'!$A$22:$F$480,4,FALSE)*1000</f>
        <v>46936794.406965785</v>
      </c>
      <c r="C238" s="172">
        <f>VLOOKUP(A238,'NG Summary by Day'!$T$21:$W$486,4,FALSE)</f>
        <v>34340668.557099998</v>
      </c>
      <c r="D238" s="177">
        <f t="shared" si="12"/>
        <v>12596125.849865787</v>
      </c>
      <c r="E238" s="176">
        <f>VLOOKUP(A238,'NG Summary by Day'!$A$22:$F$480,6,FALSE)*1000</f>
        <v>46936794.406965785</v>
      </c>
      <c r="F238" s="177">
        <f t="shared" si="13"/>
        <v>12596125.849865787</v>
      </c>
      <c r="G238" s="153"/>
      <c r="H238" s="186" t="e">
        <f>VLOOKUP(A238,'Power Summary by Day '!$A$19:$G$249,3,FALSE)</f>
        <v>#N/A</v>
      </c>
      <c r="I238" s="172" t="e">
        <f>VLOOKUP(A238,'Power Summary by Day '!$Y$19:$AB$251,4,FALSE)</f>
        <v>#N/A</v>
      </c>
      <c r="J238" s="177" t="e">
        <f t="shared" si="14"/>
        <v>#N/A</v>
      </c>
      <c r="K238" s="172" t="e">
        <f>VLOOKUP(A238,'Power Summary by Day '!$A$19:$G$249,7,FALSE)</f>
        <v>#N/A</v>
      </c>
      <c r="L238" s="187" t="e">
        <f t="shared" si="15"/>
        <v>#N/A</v>
      </c>
      <c r="M238" s="153"/>
      <c r="N238" s="161"/>
      <c r="O238" s="168"/>
      <c r="P238" s="168"/>
      <c r="Q238" s="168"/>
      <c r="R238" s="168"/>
      <c r="S238" s="168"/>
      <c r="T238" s="168"/>
      <c r="U238" s="168"/>
      <c r="V238" s="168"/>
      <c r="W238" s="171"/>
      <c r="Y238" s="168"/>
      <c r="Z238" s="168"/>
      <c r="AA238" s="171"/>
      <c r="AB238" s="168"/>
      <c r="AC238" s="168"/>
      <c r="AD238" s="168"/>
      <c r="AE238" s="168"/>
      <c r="AF238" s="168"/>
      <c r="AG238" s="171"/>
    </row>
    <row r="239" spans="1:33" x14ac:dyDescent="0.2">
      <c r="A239" s="151">
        <v>36871</v>
      </c>
      <c r="B239" s="176">
        <f>VLOOKUP($A239,'NG Summary by Day'!$A$22:$F$480,4,FALSE)*1000</f>
        <v>-41093171.840311415</v>
      </c>
      <c r="C239" s="172">
        <f>VLOOKUP(A239,'NG Summary by Day'!$T$21:$W$486,4,FALSE)</f>
        <v>-69905822.574900001</v>
      </c>
      <c r="D239" s="177">
        <f t="shared" si="12"/>
        <v>28812650.734588586</v>
      </c>
      <c r="E239" s="176">
        <f>VLOOKUP(A239,'NG Summary by Day'!$A$22:$F$480,6,FALSE)*1000</f>
        <v>-41093171.840311415</v>
      </c>
      <c r="F239" s="177">
        <f t="shared" si="13"/>
        <v>28812650.734588586</v>
      </c>
      <c r="G239" s="153"/>
      <c r="H239" s="186" t="e">
        <f>VLOOKUP(A239,'Power Summary by Day '!$A$19:$G$249,3,FALSE)</f>
        <v>#N/A</v>
      </c>
      <c r="I239" s="172" t="e">
        <f>VLOOKUP(A239,'Power Summary by Day '!$Y$19:$AB$251,4,FALSE)</f>
        <v>#N/A</v>
      </c>
      <c r="J239" s="177" t="e">
        <f t="shared" si="14"/>
        <v>#N/A</v>
      </c>
      <c r="K239" s="172" t="e">
        <f>VLOOKUP(A239,'Power Summary by Day '!$A$19:$G$249,7,FALSE)</f>
        <v>#N/A</v>
      </c>
      <c r="L239" s="187" t="e">
        <f t="shared" si="15"/>
        <v>#N/A</v>
      </c>
      <c r="M239" s="153"/>
      <c r="N239" s="161"/>
      <c r="O239" s="168"/>
      <c r="P239" s="168"/>
      <c r="Q239" s="168"/>
      <c r="R239" s="168"/>
      <c r="S239" s="168"/>
      <c r="T239" s="168"/>
      <c r="U239" s="168"/>
      <c r="V239" s="168"/>
      <c r="W239" s="171"/>
      <c r="Y239" s="168"/>
      <c r="Z239" s="168"/>
      <c r="AA239" s="171"/>
      <c r="AB239" s="168"/>
      <c r="AC239" s="168"/>
      <c r="AD239" s="168"/>
      <c r="AE239" s="168"/>
      <c r="AF239" s="168"/>
      <c r="AG239" s="171"/>
    </row>
    <row r="240" spans="1:33" x14ac:dyDescent="0.2">
      <c r="A240" s="151">
        <v>36872</v>
      </c>
      <c r="B240" s="176">
        <f>VLOOKUP($A240,'NG Summary by Day'!$A$22:$F$480,4,FALSE)*1000</f>
        <v>-12156806.390537361</v>
      </c>
      <c r="C240" s="172">
        <f>VLOOKUP(A240,'NG Summary by Day'!$T$21:$W$486,4,FALSE)</f>
        <v>-411608909.91420001</v>
      </c>
      <c r="D240" s="177">
        <f t="shared" si="12"/>
        <v>399452103.52366263</v>
      </c>
      <c r="E240" s="176">
        <f>VLOOKUP(A240,'NG Summary by Day'!$A$22:$F$480,6,FALSE)*1000</f>
        <v>-437156806.39053738</v>
      </c>
      <c r="F240" s="177">
        <f t="shared" si="13"/>
        <v>-25547896.476337373</v>
      </c>
      <c r="G240" s="153"/>
      <c r="H240" s="186" t="e">
        <f>VLOOKUP(A240,'Power Summary by Day '!$A$19:$G$249,3,FALSE)</f>
        <v>#N/A</v>
      </c>
      <c r="I240" s="172" t="e">
        <f>VLOOKUP(A240,'Power Summary by Day '!$Y$19:$AB$251,4,FALSE)</f>
        <v>#N/A</v>
      </c>
      <c r="J240" s="177" t="e">
        <f t="shared" si="14"/>
        <v>#N/A</v>
      </c>
      <c r="K240" s="172" t="e">
        <f>VLOOKUP(A240,'Power Summary by Day '!$A$19:$G$249,7,FALSE)</f>
        <v>#N/A</v>
      </c>
      <c r="L240" s="187" t="e">
        <f t="shared" si="15"/>
        <v>#N/A</v>
      </c>
      <c r="M240" s="153"/>
      <c r="N240" s="161"/>
      <c r="O240" s="168"/>
      <c r="P240" s="168"/>
      <c r="Q240" s="168"/>
      <c r="R240" s="168"/>
      <c r="S240" s="168"/>
      <c r="T240" s="168"/>
      <c r="U240" s="168"/>
      <c r="V240" s="168"/>
      <c r="W240" s="171"/>
      <c r="Y240" s="168"/>
      <c r="Z240" s="168"/>
      <c r="AA240" s="171"/>
      <c r="AB240" s="168"/>
      <c r="AC240" s="168"/>
      <c r="AD240" s="168"/>
      <c r="AE240" s="168"/>
      <c r="AF240" s="168"/>
      <c r="AG240" s="171"/>
    </row>
    <row r="241" spans="1:33" x14ac:dyDescent="0.2">
      <c r="A241" s="151">
        <v>36873</v>
      </c>
      <c r="B241" s="176">
        <f>VLOOKUP($A241,'NG Summary by Day'!$A$22:$F$480,4,FALSE)*1000</f>
        <v>-101572468.5249622</v>
      </c>
      <c r="C241" s="172">
        <f>VLOOKUP(A241,'NG Summary by Day'!$T$21:$W$486,4,FALSE)</f>
        <v>-114756507.8814</v>
      </c>
      <c r="D241" s="177">
        <f t="shared" si="12"/>
        <v>13184039.356437802</v>
      </c>
      <c r="E241" s="176">
        <f>VLOOKUP(A241,'NG Summary by Day'!$A$22:$F$480,6,FALSE)*1000</f>
        <v>-101572468.5249622</v>
      </c>
      <c r="F241" s="177">
        <f t="shared" si="13"/>
        <v>13184039.356437802</v>
      </c>
      <c r="G241" s="153"/>
      <c r="H241" s="186" t="e">
        <f>VLOOKUP(A241,'Power Summary by Day '!$A$19:$G$249,3,FALSE)</f>
        <v>#N/A</v>
      </c>
      <c r="I241" s="172" t="e">
        <f>VLOOKUP(A241,'Power Summary by Day '!$Y$19:$AB$251,4,FALSE)</f>
        <v>#N/A</v>
      </c>
      <c r="J241" s="177" t="e">
        <f t="shared" si="14"/>
        <v>#N/A</v>
      </c>
      <c r="K241" s="172" t="e">
        <f>VLOOKUP(A241,'Power Summary by Day '!$A$19:$G$249,7,FALSE)</f>
        <v>#N/A</v>
      </c>
      <c r="L241" s="187" t="e">
        <f t="shared" si="15"/>
        <v>#N/A</v>
      </c>
      <c r="M241" s="153"/>
      <c r="N241" s="161"/>
      <c r="O241" s="168"/>
      <c r="P241" s="168"/>
      <c r="Q241" s="168"/>
      <c r="R241" s="168"/>
      <c r="S241" s="168"/>
      <c r="T241" s="168"/>
      <c r="U241" s="168"/>
      <c r="V241" s="168"/>
      <c r="W241" s="171"/>
      <c r="Y241" s="168"/>
      <c r="Z241" s="168"/>
      <c r="AA241" s="171"/>
      <c r="AB241" s="168"/>
      <c r="AC241" s="168"/>
      <c r="AD241" s="168"/>
      <c r="AE241" s="168"/>
      <c r="AF241" s="168"/>
      <c r="AG241" s="171"/>
    </row>
    <row r="242" spans="1:33" x14ac:dyDescent="0.2">
      <c r="A242" s="151">
        <v>36874</v>
      </c>
      <c r="B242" s="176">
        <f>VLOOKUP($A242,'NG Summary by Day'!$A$22:$F$480,4,FALSE)*1000</f>
        <v>16868984.909199782</v>
      </c>
      <c r="C242" s="172">
        <f>VLOOKUP(A242,'NG Summary by Day'!$T$21:$W$486,4,FALSE)</f>
        <v>16739315.464399999</v>
      </c>
      <c r="D242" s="177">
        <f t="shared" si="12"/>
        <v>129669.44479978271</v>
      </c>
      <c r="E242" s="176">
        <f>VLOOKUP(A242,'NG Summary by Day'!$A$22:$F$480,6,FALSE)*1000</f>
        <v>16868984.909199782</v>
      </c>
      <c r="F242" s="177">
        <f t="shared" si="13"/>
        <v>129669.44479978271</v>
      </c>
      <c r="G242" s="153"/>
      <c r="H242" s="186" t="e">
        <f>VLOOKUP(A242,'Power Summary by Day '!$A$19:$G$249,3,FALSE)</f>
        <v>#N/A</v>
      </c>
      <c r="I242" s="172" t="e">
        <f>VLOOKUP(A242,'Power Summary by Day '!$Y$19:$AB$251,4,FALSE)</f>
        <v>#N/A</v>
      </c>
      <c r="J242" s="177" t="e">
        <f t="shared" si="14"/>
        <v>#N/A</v>
      </c>
      <c r="K242" s="172" t="e">
        <f>VLOOKUP(A242,'Power Summary by Day '!$A$19:$G$249,7,FALSE)</f>
        <v>#N/A</v>
      </c>
      <c r="L242" s="187" t="e">
        <f t="shared" si="15"/>
        <v>#N/A</v>
      </c>
      <c r="M242" s="153"/>
      <c r="N242" s="161"/>
      <c r="O242" s="168"/>
      <c r="P242" s="168"/>
      <c r="Q242" s="168"/>
      <c r="R242" s="168"/>
      <c r="S242" s="168"/>
      <c r="T242" s="168"/>
      <c r="U242" s="168"/>
      <c r="V242" s="168"/>
      <c r="W242" s="171"/>
      <c r="Y242" s="168"/>
      <c r="Z242" s="168"/>
      <c r="AA242" s="171"/>
      <c r="AB242" s="168"/>
      <c r="AC242" s="168"/>
      <c r="AD242" s="168"/>
      <c r="AE242" s="168"/>
      <c r="AF242" s="168"/>
      <c r="AG242" s="171"/>
    </row>
    <row r="243" spans="1:33" x14ac:dyDescent="0.2">
      <c r="A243" s="151">
        <v>36875</v>
      </c>
      <c r="B243" s="176">
        <f>VLOOKUP($A243,'NG Summary by Day'!$A$22:$F$480,4,FALSE)*1000</f>
        <v>-34277584.767320924</v>
      </c>
      <c r="C243" s="172">
        <f>VLOOKUP(A243,'NG Summary by Day'!$T$21:$W$486,4,FALSE)</f>
        <v>80464409.218399897</v>
      </c>
      <c r="D243" s="177">
        <f t="shared" si="12"/>
        <v>-114741993.98572081</v>
      </c>
      <c r="E243" s="176">
        <f>VLOOKUP(A243,'NG Summary by Day'!$A$22:$F$480,6,FALSE)*1000</f>
        <v>95722415.232679084</v>
      </c>
      <c r="F243" s="177">
        <f t="shared" si="13"/>
        <v>15258006.014279187</v>
      </c>
      <c r="G243" s="153"/>
      <c r="H243" s="186" t="e">
        <f>VLOOKUP(A243,'Power Summary by Day '!$A$19:$G$249,3,FALSE)</f>
        <v>#N/A</v>
      </c>
      <c r="I243" s="172" t="e">
        <f>VLOOKUP(A243,'Power Summary by Day '!$Y$19:$AB$251,4,FALSE)</f>
        <v>#N/A</v>
      </c>
      <c r="J243" s="177" t="e">
        <f t="shared" si="14"/>
        <v>#N/A</v>
      </c>
      <c r="K243" s="172" t="e">
        <f>VLOOKUP(A243,'Power Summary by Day '!$A$19:$G$249,7,FALSE)</f>
        <v>#N/A</v>
      </c>
      <c r="L243" s="187" t="e">
        <f t="shared" si="15"/>
        <v>#N/A</v>
      </c>
      <c r="M243" s="153"/>
      <c r="N243" s="161"/>
      <c r="O243" s="168"/>
      <c r="P243" s="168"/>
      <c r="Q243" s="168"/>
      <c r="R243" s="168"/>
      <c r="S243" s="168"/>
      <c r="T243" s="168"/>
      <c r="U243" s="168"/>
      <c r="V243" s="168"/>
      <c r="W243" s="171"/>
      <c r="Y243" s="168"/>
      <c r="Z243" s="168"/>
      <c r="AA243" s="171"/>
      <c r="AB243" s="168"/>
      <c r="AC243" s="168"/>
      <c r="AD243" s="168"/>
      <c r="AE243" s="168"/>
      <c r="AF243" s="168"/>
      <c r="AG243" s="171"/>
    </row>
    <row r="244" spans="1:33" x14ac:dyDescent="0.2">
      <c r="A244" s="151">
        <v>36878</v>
      </c>
      <c r="B244" s="176">
        <f>VLOOKUP($A244,'NG Summary by Day'!$A$22:$F$480,4,FALSE)*1000</f>
        <v>12934728.650973301</v>
      </c>
      <c r="C244" s="172">
        <f>VLOOKUP(A244,'NG Summary by Day'!$T$21:$W$486,4,FALSE)</f>
        <v>69956059.874068499</v>
      </c>
      <c r="D244" s="177">
        <f t="shared" si="12"/>
        <v>-57021331.223095194</v>
      </c>
      <c r="E244" s="176">
        <f>VLOOKUP(A244,'NG Summary by Day'!$A$22:$F$480,6,FALSE)*1000</f>
        <v>82934728.65097329</v>
      </c>
      <c r="F244" s="177">
        <f t="shared" si="13"/>
        <v>12978668.776904792</v>
      </c>
      <c r="G244" s="153"/>
      <c r="H244" s="186" t="e">
        <f>VLOOKUP(A244,'Power Summary by Day '!$A$19:$G$249,3,FALSE)</f>
        <v>#N/A</v>
      </c>
      <c r="I244" s="172" t="e">
        <f>VLOOKUP(A244,'Power Summary by Day '!$Y$19:$AB$251,4,FALSE)</f>
        <v>#N/A</v>
      </c>
      <c r="J244" s="177" t="e">
        <f t="shared" si="14"/>
        <v>#N/A</v>
      </c>
      <c r="K244" s="172" t="e">
        <f>VLOOKUP(A244,'Power Summary by Day '!$A$19:$G$249,7,FALSE)</f>
        <v>#N/A</v>
      </c>
      <c r="L244" s="187" t="e">
        <f t="shared" si="15"/>
        <v>#N/A</v>
      </c>
      <c r="M244" s="153"/>
      <c r="N244" s="161"/>
      <c r="O244" s="168"/>
      <c r="P244" s="168"/>
      <c r="Q244" s="168"/>
      <c r="R244" s="168"/>
      <c r="S244" s="168"/>
      <c r="T244" s="168"/>
      <c r="U244" s="168"/>
      <c r="V244" s="168"/>
      <c r="W244" s="171"/>
      <c r="Y244" s="168"/>
      <c r="Z244" s="168"/>
      <c r="AA244" s="171"/>
      <c r="AB244" s="168"/>
      <c r="AC244" s="168"/>
      <c r="AD244" s="168"/>
      <c r="AE244" s="168"/>
      <c r="AF244" s="168"/>
      <c r="AG244" s="171"/>
    </row>
    <row r="245" spans="1:33" x14ac:dyDescent="0.2">
      <c r="A245" s="151">
        <v>36879</v>
      </c>
      <c r="B245" s="176">
        <f>VLOOKUP($A245,'NG Summary by Day'!$A$22:$F$480,4,FALSE)*1000</f>
        <v>-3482957.4164074245</v>
      </c>
      <c r="C245" s="172">
        <f>VLOOKUP(A245,'NG Summary by Day'!$T$21:$W$486,4,FALSE)</f>
        <v>68358800.300263405</v>
      </c>
      <c r="D245" s="177">
        <f t="shared" si="12"/>
        <v>-71841757.716670826</v>
      </c>
      <c r="E245" s="176">
        <f>VLOOKUP(A245,'NG Summary by Day'!$A$22:$F$480,6,FALSE)*1000</f>
        <v>76517042.583592564</v>
      </c>
      <c r="F245" s="177">
        <f t="shared" si="13"/>
        <v>8158242.283329159</v>
      </c>
      <c r="G245" s="153"/>
      <c r="H245" s="186" t="e">
        <f>VLOOKUP(A245,'Power Summary by Day '!$A$19:$G$249,3,FALSE)</f>
        <v>#N/A</v>
      </c>
      <c r="I245" s="172" t="e">
        <f>VLOOKUP(A245,'Power Summary by Day '!$Y$19:$AB$251,4,FALSE)</f>
        <v>#N/A</v>
      </c>
      <c r="J245" s="177" t="e">
        <f t="shared" si="14"/>
        <v>#N/A</v>
      </c>
      <c r="K245" s="172" t="e">
        <f>VLOOKUP(A245,'Power Summary by Day '!$A$19:$G$249,7,FALSE)</f>
        <v>#N/A</v>
      </c>
      <c r="L245" s="187" t="e">
        <f t="shared" si="15"/>
        <v>#N/A</v>
      </c>
      <c r="M245" s="153"/>
      <c r="N245" s="161"/>
      <c r="O245" s="168"/>
      <c r="P245" s="168"/>
      <c r="Q245" s="168"/>
      <c r="R245" s="168"/>
      <c r="S245" s="168"/>
      <c r="T245" s="168"/>
      <c r="U245" s="168"/>
      <c r="V245" s="168"/>
      <c r="W245" s="171"/>
      <c r="Y245" s="168"/>
      <c r="Z245" s="168"/>
      <c r="AA245" s="171"/>
      <c r="AB245" s="168"/>
      <c r="AC245" s="168"/>
      <c r="AD245" s="168"/>
      <c r="AE245" s="168"/>
      <c r="AF245" s="168"/>
      <c r="AG245" s="171"/>
    </row>
    <row r="246" spans="1:33" x14ac:dyDescent="0.2">
      <c r="A246" s="151">
        <v>36880</v>
      </c>
      <c r="B246" s="176">
        <f>VLOOKUP($A246,'NG Summary by Day'!$A$22:$F$480,4,FALSE)*1000</f>
        <v>-7840666.2627041982</v>
      </c>
      <c r="C246" s="172">
        <f>VLOOKUP(A246,'NG Summary by Day'!$T$21:$W$486,4,FALSE)</f>
        <v>68947381.609357893</v>
      </c>
      <c r="D246" s="177">
        <f t="shared" si="12"/>
        <v>-76788047.872062087</v>
      </c>
      <c r="E246" s="176">
        <f>VLOOKUP(A246,'NG Summary by Day'!$A$22:$F$480,6,FALSE)*1000</f>
        <v>72159333.737295806</v>
      </c>
      <c r="F246" s="177">
        <f t="shared" si="13"/>
        <v>3211952.1279379129</v>
      </c>
      <c r="G246" s="153"/>
      <c r="H246" s="186" t="e">
        <f>VLOOKUP(A246,'Power Summary by Day '!$A$19:$G$249,3,FALSE)</f>
        <v>#N/A</v>
      </c>
      <c r="I246" s="172" t="e">
        <f>VLOOKUP(A246,'Power Summary by Day '!$Y$19:$AB$251,4,FALSE)</f>
        <v>#N/A</v>
      </c>
      <c r="J246" s="177" t="e">
        <f t="shared" si="14"/>
        <v>#N/A</v>
      </c>
      <c r="K246" s="172" t="e">
        <f>VLOOKUP(A246,'Power Summary by Day '!$A$19:$G$249,7,FALSE)</f>
        <v>#N/A</v>
      </c>
      <c r="L246" s="187" t="e">
        <f t="shared" si="15"/>
        <v>#N/A</v>
      </c>
      <c r="M246" s="153"/>
      <c r="N246" s="161"/>
      <c r="O246" s="168"/>
      <c r="P246" s="168"/>
      <c r="Q246" s="168"/>
      <c r="R246" s="168"/>
      <c r="S246" s="168"/>
      <c r="T246" s="168"/>
      <c r="U246" s="168"/>
      <c r="V246" s="168"/>
      <c r="W246" s="171"/>
      <c r="Y246" s="168"/>
      <c r="Z246" s="168"/>
      <c r="AA246" s="171"/>
      <c r="AB246" s="168"/>
      <c r="AC246" s="168"/>
      <c r="AD246" s="168"/>
      <c r="AE246" s="168"/>
      <c r="AF246" s="168"/>
      <c r="AG246" s="171"/>
    </row>
    <row r="247" spans="1:33" x14ac:dyDescent="0.2">
      <c r="A247" s="151">
        <v>36881</v>
      </c>
      <c r="B247" s="176">
        <f>VLOOKUP($A247,'NG Summary by Day'!$A$22:$F$480,4,FALSE)*1000</f>
        <v>920365.5450368051</v>
      </c>
      <c r="C247" s="172">
        <f>VLOOKUP(A247,'NG Summary by Day'!$T$21:$W$486,4,FALSE)</f>
        <v>97340585.173290402</v>
      </c>
      <c r="D247" s="177">
        <f t="shared" si="12"/>
        <v>-96420219.628253594</v>
      </c>
      <c r="E247" s="176">
        <f>VLOOKUP(A247,'NG Summary by Day'!$A$22:$F$480,6,FALSE)*1000</f>
        <v>125920365.54503681</v>
      </c>
      <c r="F247" s="177">
        <f t="shared" si="13"/>
        <v>28579780.371746406</v>
      </c>
      <c r="G247" s="153"/>
      <c r="H247" s="186" t="e">
        <f>VLOOKUP(A247,'Power Summary by Day '!$A$19:$G$249,3,FALSE)</f>
        <v>#N/A</v>
      </c>
      <c r="I247" s="172" t="e">
        <f>VLOOKUP(A247,'Power Summary by Day '!$Y$19:$AB$251,4,FALSE)</f>
        <v>#N/A</v>
      </c>
      <c r="J247" s="177" t="e">
        <f t="shared" si="14"/>
        <v>#N/A</v>
      </c>
      <c r="K247" s="172" t="e">
        <f>VLOOKUP(A247,'Power Summary by Day '!$A$19:$G$249,7,FALSE)</f>
        <v>#N/A</v>
      </c>
      <c r="L247" s="187" t="e">
        <f t="shared" si="15"/>
        <v>#N/A</v>
      </c>
      <c r="M247" s="153"/>
      <c r="N247" s="161"/>
      <c r="O247" s="168"/>
      <c r="P247" s="168"/>
      <c r="Q247" s="168"/>
      <c r="R247" s="168"/>
      <c r="S247" s="168"/>
      <c r="T247" s="168"/>
      <c r="U247" s="168"/>
      <c r="V247" s="168"/>
      <c r="W247" s="171"/>
      <c r="Y247" s="168"/>
      <c r="Z247" s="168"/>
      <c r="AA247" s="171"/>
      <c r="AB247" s="168"/>
      <c r="AC247" s="168"/>
      <c r="AD247" s="168"/>
      <c r="AE247" s="168"/>
      <c r="AF247" s="168"/>
      <c r="AG247" s="171"/>
    </row>
    <row r="248" spans="1:33" x14ac:dyDescent="0.2">
      <c r="A248" s="151">
        <v>36882</v>
      </c>
      <c r="B248" s="176">
        <f>VLOOKUP($A248,'NG Summary by Day'!$A$22:$F$480,4,FALSE)*1000</f>
        <v>8389398.599887535</v>
      </c>
      <c r="C248" s="172">
        <f>VLOOKUP(A248,'NG Summary by Day'!$T$21:$W$486,4,FALSE)</f>
        <v>10095130.0549809</v>
      </c>
      <c r="D248" s="177">
        <f t="shared" si="12"/>
        <v>-1705731.4550933652</v>
      </c>
      <c r="E248" s="176">
        <f>VLOOKUP(A248,'NG Summary by Day'!$A$22:$F$480,6,FALSE)*1000</f>
        <v>8389398.599887535</v>
      </c>
      <c r="F248" s="177">
        <f t="shared" si="13"/>
        <v>-1705731.4550933652</v>
      </c>
      <c r="G248" s="153"/>
      <c r="H248" s="186" t="e">
        <f>VLOOKUP(A248,'Power Summary by Day '!$A$19:$G$249,3,FALSE)</f>
        <v>#N/A</v>
      </c>
      <c r="I248" s="172" t="e">
        <f>VLOOKUP(A248,'Power Summary by Day '!$Y$19:$AB$251,4,FALSE)</f>
        <v>#N/A</v>
      </c>
      <c r="J248" s="177" t="e">
        <f t="shared" si="14"/>
        <v>#N/A</v>
      </c>
      <c r="K248" s="172" t="e">
        <f>VLOOKUP(A248,'Power Summary by Day '!$A$19:$G$249,7,FALSE)</f>
        <v>#N/A</v>
      </c>
      <c r="L248" s="187" t="e">
        <f t="shared" si="15"/>
        <v>#N/A</v>
      </c>
      <c r="M248" s="153"/>
      <c r="N248" s="161"/>
      <c r="O248" s="168"/>
      <c r="P248" s="168"/>
      <c r="Q248" s="168"/>
      <c r="R248" s="168"/>
      <c r="S248" s="168"/>
      <c r="T248" s="168"/>
      <c r="U248" s="168"/>
      <c r="V248" s="168"/>
      <c r="W248" s="171"/>
      <c r="Y248" s="168"/>
      <c r="Z248" s="168"/>
      <c r="AA248" s="171"/>
      <c r="AB248" s="168"/>
      <c r="AC248" s="168"/>
      <c r="AD248" s="168"/>
      <c r="AE248" s="168"/>
      <c r="AF248" s="168"/>
      <c r="AG248" s="171"/>
    </row>
    <row r="249" spans="1:33" x14ac:dyDescent="0.2">
      <c r="A249" s="151">
        <v>36887</v>
      </c>
      <c r="B249" s="176">
        <f>VLOOKUP($A249,'NG Summary by Day'!$A$22:$F$480,4,FALSE)*1000</f>
        <v>-16362159.568277523</v>
      </c>
      <c r="C249" s="172">
        <f>VLOOKUP(A249,'NG Summary by Day'!$T$21:$W$486,4,FALSE)</f>
        <v>-29657497.6010039</v>
      </c>
      <c r="D249" s="177">
        <f t="shared" si="12"/>
        <v>13295338.032726377</v>
      </c>
      <c r="E249" s="176">
        <f>VLOOKUP(A249,'NG Summary by Day'!$A$22:$F$480,6,FALSE)*1000</f>
        <v>-16362159.568277523</v>
      </c>
      <c r="F249" s="177">
        <f t="shared" si="13"/>
        <v>13295338.032726377</v>
      </c>
      <c r="G249" s="153"/>
      <c r="H249" s="186" t="e">
        <f>VLOOKUP(A249,'Power Summary by Day '!$A$19:$G$249,3,FALSE)</f>
        <v>#N/A</v>
      </c>
      <c r="I249" s="172" t="e">
        <f>VLOOKUP(A249,'Power Summary by Day '!$Y$19:$AB$251,4,FALSE)</f>
        <v>#N/A</v>
      </c>
      <c r="J249" s="177" t="e">
        <f t="shared" si="14"/>
        <v>#N/A</v>
      </c>
      <c r="K249" s="172" t="e">
        <f>VLOOKUP(A249,'Power Summary by Day '!$A$19:$G$249,7,FALSE)</f>
        <v>#N/A</v>
      </c>
      <c r="L249" s="187" t="e">
        <f t="shared" si="15"/>
        <v>#N/A</v>
      </c>
      <c r="M249" s="153"/>
      <c r="N249" s="161"/>
      <c r="O249" s="168"/>
      <c r="P249" s="168"/>
      <c r="Q249" s="168"/>
      <c r="R249" s="168"/>
      <c r="S249" s="168"/>
      <c r="T249" s="168"/>
      <c r="U249" s="168"/>
      <c r="V249" s="168"/>
      <c r="W249" s="171"/>
      <c r="Y249" s="168"/>
      <c r="Z249" s="168"/>
      <c r="AA249" s="171"/>
      <c r="AB249" s="168"/>
      <c r="AC249" s="168"/>
      <c r="AD249" s="168"/>
      <c r="AE249" s="168"/>
      <c r="AF249" s="168"/>
      <c r="AG249" s="171"/>
    </row>
    <row r="250" spans="1:33" x14ac:dyDescent="0.2">
      <c r="A250" s="151">
        <v>36888</v>
      </c>
      <c r="B250" s="176">
        <f>VLOOKUP($A250,'NG Summary by Day'!$A$22:$F$480,4,FALSE)*1000</f>
        <v>-56965480.03573589</v>
      </c>
      <c r="C250" s="172">
        <f>VLOOKUP(A250,'NG Summary by Day'!$T$21:$W$486,4,FALSE)</f>
        <v>-7227249.80745814</v>
      </c>
      <c r="D250" s="177">
        <f t="shared" si="12"/>
        <v>-49738230.22827775</v>
      </c>
      <c r="E250" s="176">
        <f>VLOOKUP(A250,'NG Summary by Day'!$A$22:$F$480,6,FALSE)*1000</f>
        <v>-16965480.03573589</v>
      </c>
      <c r="F250" s="177">
        <f t="shared" si="13"/>
        <v>-9738230.2282777503</v>
      </c>
      <c r="G250" s="153"/>
      <c r="H250" s="186" t="e">
        <f>VLOOKUP(A250,'Power Summary by Day '!$A$19:$G$249,3,FALSE)</f>
        <v>#N/A</v>
      </c>
      <c r="I250" s="172" t="e">
        <f>VLOOKUP(A250,'Power Summary by Day '!$Y$19:$AB$251,4,FALSE)</f>
        <v>#N/A</v>
      </c>
      <c r="J250" s="177" t="e">
        <f t="shared" si="14"/>
        <v>#N/A</v>
      </c>
      <c r="K250" s="172" t="e">
        <f>VLOOKUP(A250,'Power Summary by Day '!$A$19:$G$249,7,FALSE)</f>
        <v>#N/A</v>
      </c>
      <c r="L250" s="187" t="e">
        <f t="shared" si="15"/>
        <v>#N/A</v>
      </c>
      <c r="M250" s="153"/>
      <c r="N250" s="161"/>
      <c r="O250" s="168"/>
      <c r="P250" s="168"/>
      <c r="Q250" s="168"/>
      <c r="R250" s="168"/>
      <c r="S250" s="168"/>
      <c r="T250" s="168"/>
      <c r="U250" s="168"/>
      <c r="V250" s="168"/>
      <c r="W250" s="171"/>
      <c r="Y250" s="168"/>
      <c r="Z250" s="168"/>
      <c r="AA250" s="171"/>
      <c r="AB250" s="168"/>
      <c r="AC250" s="168"/>
      <c r="AD250" s="168"/>
      <c r="AE250" s="168"/>
      <c r="AF250" s="168"/>
      <c r="AG250" s="171"/>
    </row>
    <row r="251" spans="1:33" x14ac:dyDescent="0.2">
      <c r="A251" s="151">
        <v>36889</v>
      </c>
      <c r="B251" s="176">
        <f>VLOOKUP($A251,'NG Summary by Day'!$A$22:$F$480,4,FALSE)*1000</f>
        <v>133941211.27444366</v>
      </c>
      <c r="C251" s="172">
        <f>VLOOKUP(A251,'NG Summary by Day'!$T$21:$W$486,4,FALSE)</f>
        <v>-5785238.9988131803</v>
      </c>
      <c r="D251" s="177">
        <f t="shared" si="12"/>
        <v>139726450.27325684</v>
      </c>
      <c r="E251" s="176">
        <f>VLOOKUP(A251,'NG Summary by Day'!$A$22:$F$480,6,FALSE)*1000</f>
        <v>-42058788.725556344</v>
      </c>
      <c r="F251" s="177">
        <f t="shared" si="13"/>
        <v>-36273549.726743162</v>
      </c>
      <c r="G251" s="153"/>
      <c r="H251" s="186" t="e">
        <f>VLOOKUP(A251,'Power Summary by Day '!$A$19:$G$249,3,FALSE)</f>
        <v>#N/A</v>
      </c>
      <c r="I251" s="172" t="e">
        <f>VLOOKUP(A251,'Power Summary by Day '!$Y$19:$AB$251,4,FALSE)</f>
        <v>#N/A</v>
      </c>
      <c r="J251" s="177" t="e">
        <f t="shared" si="14"/>
        <v>#N/A</v>
      </c>
      <c r="K251" s="172" t="e">
        <f>VLOOKUP(A251,'Power Summary by Day '!$A$19:$G$249,7,FALSE)</f>
        <v>#N/A</v>
      </c>
      <c r="L251" s="187" t="e">
        <f t="shared" si="15"/>
        <v>#N/A</v>
      </c>
      <c r="M251" s="153"/>
      <c r="N251" s="161"/>
      <c r="O251" s="168"/>
      <c r="P251" s="168"/>
      <c r="Q251" s="168"/>
      <c r="R251" s="168"/>
      <c r="S251" s="168"/>
      <c r="T251" s="168"/>
      <c r="U251" s="168"/>
      <c r="V251" s="168"/>
      <c r="W251" s="171"/>
      <c r="Y251" s="168"/>
      <c r="Z251" s="168"/>
      <c r="AA251" s="171"/>
      <c r="AB251" s="168"/>
      <c r="AC251" s="168"/>
      <c r="AD251" s="168"/>
      <c r="AE251" s="168"/>
      <c r="AF251" s="168"/>
      <c r="AG251" s="171"/>
    </row>
    <row r="252" spans="1:33" x14ac:dyDescent="0.2">
      <c r="A252" s="151">
        <v>36893</v>
      </c>
      <c r="B252" s="176">
        <f>VLOOKUP($A252,'NG Summary by Day'!$A$22:$F$480,4,FALSE)*1000</f>
        <v>9477000</v>
      </c>
      <c r="C252" s="172">
        <f>VLOOKUP(A252,'NG Summary by Day'!$T$21:$W$486,4,FALSE)</f>
        <v>4398450.8299787296</v>
      </c>
      <c r="D252" s="177">
        <f t="shared" si="12"/>
        <v>5078549.1700212704</v>
      </c>
      <c r="E252" s="176">
        <f>VLOOKUP(A252,'NG Summary by Day'!$A$22:$F$480,6,FALSE)*1000</f>
        <v>9477000</v>
      </c>
      <c r="F252" s="177">
        <f t="shared" si="13"/>
        <v>5078549.1700212704</v>
      </c>
      <c r="G252" s="153"/>
      <c r="H252" s="186">
        <f>VLOOKUP(A252,'Power Summary by Day '!$A$19:$G$249,3,FALSE)</f>
        <v>-58638313.686407171</v>
      </c>
      <c r="I252" s="172">
        <f>VLOOKUP(A252,'Power Summary by Day '!$Y$19:$AB$251,4,FALSE)</f>
        <v>-73168668.628483191</v>
      </c>
      <c r="J252" s="177">
        <f t="shared" si="14"/>
        <v>14530354.94207602</v>
      </c>
      <c r="K252" s="172">
        <f>VLOOKUP(A252,'Power Summary by Day '!$A$19:$G$249,7,FALSE)</f>
        <v>-102323511.63354596</v>
      </c>
      <c r="L252" s="187">
        <f t="shared" si="15"/>
        <v>-29154843.005062774</v>
      </c>
      <c r="M252" s="153"/>
      <c r="N252" s="161"/>
      <c r="O252" s="168"/>
      <c r="P252" s="168"/>
      <c r="Q252" s="168"/>
      <c r="R252" s="168"/>
      <c r="S252" s="168"/>
      <c r="T252" s="168"/>
      <c r="U252" s="168"/>
      <c r="V252" s="168"/>
      <c r="W252" s="171"/>
      <c r="Y252" s="168"/>
      <c r="Z252" s="168"/>
      <c r="AA252" s="171"/>
      <c r="AB252" s="168"/>
      <c r="AC252" s="168"/>
      <c r="AD252" s="168"/>
      <c r="AE252" s="168"/>
      <c r="AF252" s="168"/>
      <c r="AG252" s="171"/>
    </row>
    <row r="253" spans="1:33" x14ac:dyDescent="0.2">
      <c r="A253" s="151">
        <v>36894</v>
      </c>
      <c r="B253" s="176">
        <f>VLOOKUP($A253,'NG Summary by Day'!$A$22:$F$480,4,FALSE)*1000</f>
        <v>-34222111.713869125</v>
      </c>
      <c r="C253" s="172">
        <f>VLOOKUP(A253,'NG Summary by Day'!$T$21:$W$486,4,FALSE)</f>
        <v>-28033641.052108299</v>
      </c>
      <c r="D253" s="177">
        <f t="shared" si="12"/>
        <v>-6188470.6617608257</v>
      </c>
      <c r="E253" s="176">
        <f>VLOOKUP(A253,'NG Summary by Day'!$A$22:$F$480,6,FALSE)*1000</f>
        <v>-34222111.713869125</v>
      </c>
      <c r="F253" s="177">
        <f t="shared" si="13"/>
        <v>-6188470.6617608257</v>
      </c>
      <c r="G253" s="155"/>
      <c r="H253" s="186">
        <f>VLOOKUP(A253,'Power Summary by Day '!$A$19:$G$249,3,FALSE)</f>
        <v>-13590391.429673439</v>
      </c>
      <c r="I253" s="172">
        <f>VLOOKUP(A253,'Power Summary by Day '!$Y$19:$AB$251,4,FALSE)</f>
        <v>-6833770.3582870299</v>
      </c>
      <c r="J253" s="177">
        <f t="shared" si="14"/>
        <v>-6756621.071386409</v>
      </c>
      <c r="K253" s="172">
        <f>VLOOKUP(A253,'Power Summary by Day '!$A$19:$G$249,7,FALSE)</f>
        <v>-33333535.06417834</v>
      </c>
      <c r="L253" s="187">
        <f t="shared" si="15"/>
        <v>-26499764.705891311</v>
      </c>
      <c r="M253" s="155"/>
      <c r="N253" s="161"/>
      <c r="O253" s="168"/>
      <c r="P253" s="168"/>
      <c r="Q253" s="168"/>
      <c r="R253" s="168"/>
      <c r="S253" s="168"/>
      <c r="T253" s="168"/>
      <c r="U253" s="168"/>
      <c r="V253" s="168"/>
      <c r="W253" s="171"/>
      <c r="Y253" s="168"/>
      <c r="Z253" s="168"/>
      <c r="AA253" s="171"/>
      <c r="AB253" s="168"/>
      <c r="AC253" s="168"/>
      <c r="AD253" s="168"/>
      <c r="AE253" s="168"/>
      <c r="AF253" s="168"/>
      <c r="AG253" s="171"/>
    </row>
    <row r="254" spans="1:33" x14ac:dyDescent="0.2">
      <c r="A254" s="151">
        <v>36895</v>
      </c>
      <c r="B254" s="176">
        <f>VLOOKUP($A254,'NG Summary by Day'!$A$22:$F$480,4,FALSE)*1000</f>
        <v>40116539.563397817</v>
      </c>
      <c r="C254" s="172">
        <f>VLOOKUP(A254,'NG Summary by Day'!$T$21:$W$486,4,FALSE)</f>
        <v>4777050.7069724398</v>
      </c>
      <c r="D254" s="177">
        <f t="shared" si="12"/>
        <v>35339488.856425375</v>
      </c>
      <c r="E254" s="176">
        <f>VLOOKUP(A254,'NG Summary by Day'!$A$22:$F$480,6,FALSE)*1000</f>
        <v>40116539.563397817</v>
      </c>
      <c r="F254" s="177">
        <f t="shared" si="13"/>
        <v>35339488.856425375</v>
      </c>
      <c r="G254" s="155"/>
      <c r="H254" s="186">
        <f>VLOOKUP(A254,'Power Summary by Day '!$A$19:$G$249,3,FALSE)</f>
        <v>41405322.475905538</v>
      </c>
      <c r="I254" s="172">
        <f>VLOOKUP(A254,'Power Summary by Day '!$Y$19:$AB$251,4,FALSE)</f>
        <v>28577982.140463699</v>
      </c>
      <c r="J254" s="177">
        <f t="shared" si="14"/>
        <v>12827340.335441839</v>
      </c>
      <c r="K254" s="172">
        <f>VLOOKUP(A254,'Power Summary by Day '!$A$19:$G$249,7,FALSE)</f>
        <v>37215600.184098311</v>
      </c>
      <c r="L254" s="187">
        <f t="shared" si="15"/>
        <v>8637618.0436346121</v>
      </c>
      <c r="M254" s="155"/>
      <c r="N254" s="161"/>
      <c r="O254" s="168"/>
      <c r="P254" s="168"/>
      <c r="Q254" s="168"/>
      <c r="R254" s="168"/>
      <c r="S254" s="168"/>
      <c r="T254" s="168"/>
      <c r="U254" s="168"/>
      <c r="V254" s="168"/>
      <c r="W254" s="171"/>
      <c r="Y254" s="168"/>
      <c r="Z254" s="168"/>
      <c r="AA254" s="171"/>
      <c r="AB254" s="168"/>
      <c r="AC254" s="168"/>
      <c r="AD254" s="168"/>
      <c r="AE254" s="168"/>
      <c r="AF254" s="168"/>
      <c r="AG254" s="171"/>
    </row>
    <row r="255" spans="1:33" x14ac:dyDescent="0.2">
      <c r="A255" s="151">
        <v>36896</v>
      </c>
      <c r="B255" s="176">
        <f>VLOOKUP($A255,'NG Summary by Day'!$A$22:$F$480,4,FALSE)*1000</f>
        <v>43260532.82316231</v>
      </c>
      <c r="C255" s="172">
        <f>VLOOKUP(A255,'NG Summary by Day'!$T$21:$W$486,4,FALSE)</f>
        <v>36628902.936453305</v>
      </c>
      <c r="D255" s="177">
        <f t="shared" si="12"/>
        <v>6631629.8867090046</v>
      </c>
      <c r="E255" s="176">
        <f>VLOOKUP(A255,'NG Summary by Day'!$A$22:$F$480,6,FALSE)*1000</f>
        <v>43260532.82316231</v>
      </c>
      <c r="F255" s="177">
        <f t="shared" si="13"/>
        <v>6631629.8867090046</v>
      </c>
      <c r="G255" s="155"/>
      <c r="H255" s="186">
        <f>VLOOKUP(A255,'Power Summary by Day '!$A$19:$G$249,3,FALSE)</f>
        <v>24372304.411601253</v>
      </c>
      <c r="I255" s="172">
        <f>VLOOKUP(A255,'Power Summary by Day '!$Y$19:$AB$251,4,FALSE)</f>
        <v>25485362.111536</v>
      </c>
      <c r="J255" s="177">
        <f t="shared" si="14"/>
        <v>-1113057.6999347471</v>
      </c>
      <c r="K255" s="172">
        <f>VLOOKUP(A255,'Power Summary by Day '!$A$19:$G$249,7,FALSE)</f>
        <v>28329379.733739361</v>
      </c>
      <c r="L255" s="187">
        <f t="shared" si="15"/>
        <v>2844017.6222033612</v>
      </c>
      <c r="M255" s="155"/>
      <c r="N255" s="161"/>
      <c r="O255" s="168"/>
      <c r="P255" s="168"/>
      <c r="Q255" s="168"/>
      <c r="R255" s="168"/>
      <c r="S255" s="168"/>
      <c r="T255" s="168"/>
      <c r="U255" s="168"/>
      <c r="V255" s="168"/>
      <c r="W255" s="171"/>
      <c r="Y255" s="168"/>
      <c r="Z255" s="168"/>
      <c r="AA255" s="171"/>
      <c r="AB255" s="168"/>
      <c r="AC255" s="168"/>
      <c r="AD255" s="168"/>
      <c r="AE255" s="168"/>
      <c r="AF255" s="168"/>
      <c r="AG255" s="171"/>
    </row>
    <row r="256" spans="1:33" x14ac:dyDescent="0.2">
      <c r="A256" s="151">
        <v>36899</v>
      </c>
      <c r="B256" s="176">
        <f>VLOOKUP($A256,'NG Summary by Day'!$A$22:$F$480,4,FALSE)*1000</f>
        <v>-85518248.715372905</v>
      </c>
      <c r="C256" s="172">
        <f>VLOOKUP(A256,'NG Summary by Day'!$T$21:$W$486,4,FALSE)</f>
        <v>-74158628.068256095</v>
      </c>
      <c r="D256" s="177">
        <f t="shared" si="12"/>
        <v>-11359620.64711681</v>
      </c>
      <c r="E256" s="176">
        <f>VLOOKUP(A256,'NG Summary by Day'!$A$22:$F$480,6,FALSE)*1000</f>
        <v>-85518248.715372905</v>
      </c>
      <c r="F256" s="177">
        <f t="shared" si="13"/>
        <v>-11359620.64711681</v>
      </c>
      <c r="G256" s="155"/>
      <c r="H256" s="186">
        <f>VLOOKUP(A256,'Power Summary by Day '!$A$19:$G$249,3,FALSE)</f>
        <v>20713989.7983565</v>
      </c>
      <c r="I256" s="172">
        <f>VLOOKUP(A256,'Power Summary by Day '!$Y$19:$AB$251,4,FALSE)</f>
        <v>19508067.587119099</v>
      </c>
      <c r="J256" s="177">
        <f t="shared" si="14"/>
        <v>1205922.2112374008</v>
      </c>
      <c r="K256" s="172">
        <f>VLOOKUP(A256,'Power Summary by Day '!$A$19:$G$249,7,FALSE)</f>
        <v>6393418.6222080998</v>
      </c>
      <c r="L256" s="187">
        <f t="shared" si="15"/>
        <v>-13114648.964910999</v>
      </c>
      <c r="M256" s="155"/>
      <c r="N256" s="161"/>
      <c r="O256" s="168"/>
      <c r="P256" s="168"/>
      <c r="Q256" s="168"/>
      <c r="R256" s="168"/>
      <c r="S256" s="168"/>
      <c r="T256" s="168"/>
      <c r="U256" s="168"/>
      <c r="V256" s="168"/>
      <c r="W256" s="171"/>
      <c r="Y256" s="168"/>
      <c r="Z256" s="168"/>
      <c r="AA256" s="171"/>
      <c r="AB256" s="168"/>
      <c r="AC256" s="168"/>
      <c r="AD256" s="168"/>
      <c r="AE256" s="168"/>
      <c r="AF256" s="168"/>
      <c r="AG256" s="171"/>
    </row>
    <row r="257" spans="1:33" x14ac:dyDescent="0.2">
      <c r="A257" s="151">
        <v>36900</v>
      </c>
      <c r="B257" s="176">
        <f>VLOOKUP($A257,'NG Summary by Day'!$A$22:$F$480,4,FALSE)*1000</f>
        <v>6754359.3499349644</v>
      </c>
      <c r="C257" s="172">
        <f>VLOOKUP(A257,'NG Summary by Day'!$T$21:$W$486,4,FALSE)</f>
        <v>7967455.5871623</v>
      </c>
      <c r="D257" s="177">
        <f t="shared" si="12"/>
        <v>-1213096.2372273356</v>
      </c>
      <c r="E257" s="176">
        <f>VLOOKUP(A257,'NG Summary by Day'!$A$22:$F$480,6,FALSE)*1000</f>
        <v>6754359.3499349644</v>
      </c>
      <c r="F257" s="177">
        <f t="shared" si="13"/>
        <v>-1213096.2372273356</v>
      </c>
      <c r="G257" s="155"/>
      <c r="H257" s="186">
        <f>VLOOKUP(A257,'Power Summary by Day '!$A$19:$G$249,3,FALSE)</f>
        <v>22067103.681691281</v>
      </c>
      <c r="I257" s="172">
        <f>VLOOKUP(A257,'Power Summary by Day '!$Y$19:$AB$251,4,FALSE)</f>
        <v>14447441.369056301</v>
      </c>
      <c r="J257" s="177">
        <f t="shared" si="14"/>
        <v>7619662.3126349803</v>
      </c>
      <c r="K257" s="172">
        <f>VLOOKUP(A257,'Power Summary by Day '!$A$19:$G$249,7,FALSE)</f>
        <v>23659413.812312953</v>
      </c>
      <c r="L257" s="187">
        <f t="shared" si="15"/>
        <v>9211972.443256652</v>
      </c>
      <c r="M257" s="155"/>
      <c r="N257" s="161"/>
      <c r="O257" s="168"/>
      <c r="P257" s="168"/>
      <c r="Q257" s="168"/>
      <c r="R257" s="168"/>
      <c r="S257" s="168"/>
      <c r="T257" s="168"/>
      <c r="U257" s="168"/>
      <c r="V257" s="168"/>
      <c r="W257" s="171"/>
      <c r="Y257" s="168"/>
      <c r="Z257" s="168"/>
      <c r="AA257" s="171"/>
      <c r="AB257" s="168"/>
      <c r="AC257" s="168"/>
      <c r="AD257" s="168"/>
      <c r="AE257" s="168"/>
      <c r="AF257" s="168"/>
      <c r="AG257" s="171"/>
    </row>
    <row r="258" spans="1:33" x14ac:dyDescent="0.2">
      <c r="A258" s="151">
        <v>36901</v>
      </c>
      <c r="B258" s="176">
        <f>VLOOKUP($A258,'NG Summary by Day'!$A$22:$F$480,4,FALSE)*1000</f>
        <v>-60681411.88267006</v>
      </c>
      <c r="C258" s="172">
        <f>VLOOKUP(A258,'NG Summary by Day'!$T$21:$W$486,4,FALSE)</f>
        <v>-55873289.724646598</v>
      </c>
      <c r="D258" s="177">
        <f t="shared" si="12"/>
        <v>-4808122.1580234617</v>
      </c>
      <c r="E258" s="176">
        <f>VLOOKUP(A258,'NG Summary by Day'!$A$22:$F$480,6,FALSE)*1000</f>
        <v>-60681411.88267006</v>
      </c>
      <c r="F258" s="177">
        <f t="shared" si="13"/>
        <v>-4808122.1580234617</v>
      </c>
      <c r="G258" s="155"/>
      <c r="H258" s="186">
        <f>VLOOKUP(A258,'Power Summary by Day '!$A$19:$G$249,3,FALSE)</f>
        <v>67744158.352631673</v>
      </c>
      <c r="I258" s="172">
        <f>VLOOKUP(A258,'Power Summary by Day '!$Y$19:$AB$251,4,FALSE)</f>
        <v>415305697.15546602</v>
      </c>
      <c r="J258" s="177">
        <f t="shared" si="14"/>
        <v>-347561538.80283433</v>
      </c>
      <c r="K258" s="172">
        <f>VLOOKUP(A258,'Power Summary by Day '!$A$19:$G$249,7,FALSE)</f>
        <v>214587094.97693819</v>
      </c>
      <c r="L258" s="187">
        <f t="shared" si="15"/>
        <v>-200718602.17852783</v>
      </c>
      <c r="M258" s="155"/>
      <c r="N258" s="161"/>
      <c r="O258" s="168"/>
      <c r="P258" s="168"/>
      <c r="Q258" s="168"/>
      <c r="R258" s="168"/>
      <c r="S258" s="168"/>
      <c r="T258" s="168"/>
      <c r="U258" s="168"/>
      <c r="V258" s="168"/>
      <c r="W258" s="171"/>
      <c r="Y258" s="168"/>
      <c r="Z258" s="168"/>
      <c r="AA258" s="171"/>
      <c r="AB258" s="168"/>
      <c r="AC258" s="168"/>
      <c r="AD258" s="168"/>
      <c r="AE258" s="168"/>
      <c r="AF258" s="168"/>
      <c r="AG258" s="171"/>
    </row>
    <row r="259" spans="1:33" x14ac:dyDescent="0.2">
      <c r="A259" s="151">
        <v>36902</v>
      </c>
      <c r="B259" s="176">
        <f>VLOOKUP($A259,'NG Summary by Day'!$A$22:$F$480,4,FALSE)*1000</f>
        <v>-18335192.399896339</v>
      </c>
      <c r="C259" s="172">
        <f>VLOOKUP(A259,'NG Summary by Day'!$T$21:$W$486,4,FALSE)</f>
        <v>-6927840.6564589702</v>
      </c>
      <c r="D259" s="177">
        <f t="shared" si="12"/>
        <v>-11407351.743437368</v>
      </c>
      <c r="E259" s="176">
        <f>VLOOKUP(A259,'NG Summary by Day'!$A$22:$F$480,6,FALSE)*1000</f>
        <v>-18335192.399896339</v>
      </c>
      <c r="F259" s="177">
        <f t="shared" si="13"/>
        <v>-11407351.743437368</v>
      </c>
      <c r="G259" s="155"/>
      <c r="H259" s="186">
        <f>VLOOKUP(A259,'Power Summary by Day '!$A$19:$G$249,3,FALSE)</f>
        <v>24014447.715182692</v>
      </c>
      <c r="I259" s="172">
        <f>VLOOKUP(A259,'Power Summary by Day '!$Y$19:$AB$251,4,FALSE)</f>
        <v>272732283.66453397</v>
      </c>
      <c r="J259" s="177">
        <f t="shared" si="14"/>
        <v>-248717835.94935128</v>
      </c>
      <c r="K259" s="172">
        <f>VLOOKUP(A259,'Power Summary by Day '!$A$19:$G$249,7,FALSE)</f>
        <v>150903342.74487707</v>
      </c>
      <c r="L259" s="187">
        <f t="shared" si="15"/>
        <v>-121828940.9196569</v>
      </c>
      <c r="M259" s="155"/>
      <c r="N259" s="161"/>
      <c r="O259" s="168"/>
      <c r="P259" s="168"/>
      <c r="Q259" s="168"/>
      <c r="R259" s="168"/>
      <c r="S259" s="168"/>
      <c r="T259" s="168"/>
      <c r="U259" s="168"/>
      <c r="V259" s="168"/>
      <c r="W259" s="171"/>
      <c r="Y259" s="168"/>
      <c r="Z259" s="168"/>
      <c r="AA259" s="171"/>
      <c r="AB259" s="168"/>
      <c r="AC259" s="168"/>
      <c r="AD259" s="168"/>
      <c r="AE259" s="168"/>
      <c r="AF259" s="168"/>
      <c r="AG259" s="171"/>
    </row>
    <row r="260" spans="1:33" x14ac:dyDescent="0.2">
      <c r="A260" s="151">
        <v>36903</v>
      </c>
      <c r="B260" s="176">
        <f>VLOOKUP($A260,'NG Summary by Day'!$A$22:$F$480,4,FALSE)*1000</f>
        <v>-20352455.392855942</v>
      </c>
      <c r="C260" s="172">
        <f>VLOOKUP(A260,'NG Summary by Day'!$T$21:$W$486,4,FALSE)</f>
        <v>-17503313.0474746</v>
      </c>
      <c r="D260" s="177">
        <f t="shared" si="12"/>
        <v>-2849142.3453813419</v>
      </c>
      <c r="E260" s="176">
        <f>VLOOKUP(A260,'NG Summary by Day'!$A$22:$F$480,6,FALSE)*1000</f>
        <v>-20352455.392855942</v>
      </c>
      <c r="F260" s="177">
        <f t="shared" si="13"/>
        <v>-2849142.3453813419</v>
      </c>
      <c r="G260" s="155"/>
      <c r="H260" s="186">
        <f>VLOOKUP(A260,'Power Summary by Day '!$A$19:$G$249,3,FALSE)</f>
        <v>-8767832.1064959895</v>
      </c>
      <c r="I260" s="172">
        <f>VLOOKUP(A260,'Power Summary by Day '!$Y$19:$AB$251,4,FALSE)</f>
        <v>-5901957.6236157604</v>
      </c>
      <c r="J260" s="177">
        <f t="shared" si="14"/>
        <v>-2865874.4828802291</v>
      </c>
      <c r="K260" s="172">
        <f>VLOOKUP(A260,'Power Summary by Day '!$A$19:$G$249,7,FALSE)</f>
        <v>-19245729.320977487</v>
      </c>
      <c r="L260" s="187">
        <f t="shared" si="15"/>
        <v>-13343771.697361726</v>
      </c>
      <c r="M260" s="155"/>
      <c r="N260" s="161"/>
      <c r="O260" s="168"/>
      <c r="P260" s="168"/>
      <c r="Q260" s="168"/>
      <c r="R260" s="168"/>
      <c r="S260" s="168"/>
      <c r="T260" s="168"/>
      <c r="U260" s="168"/>
      <c r="V260" s="168"/>
      <c r="W260" s="171"/>
      <c r="Y260" s="168"/>
      <c r="Z260" s="168"/>
      <c r="AA260" s="171"/>
      <c r="AB260" s="168"/>
      <c r="AC260" s="168"/>
      <c r="AD260" s="168"/>
      <c r="AE260" s="168"/>
      <c r="AF260" s="168"/>
      <c r="AG260" s="171"/>
    </row>
    <row r="261" spans="1:33" x14ac:dyDescent="0.2">
      <c r="A261" s="151">
        <v>36907</v>
      </c>
      <c r="B261" s="176">
        <f>VLOOKUP($A261,'NG Summary by Day'!$A$22:$F$480,4,FALSE)*1000</f>
        <v>53617328.851843148</v>
      </c>
      <c r="C261" s="172">
        <f>VLOOKUP(A261,'NG Summary by Day'!$T$21:$W$486,4,FALSE)</f>
        <v>7675733.8846762897</v>
      </c>
      <c r="D261" s="177">
        <f t="shared" ref="D261:D324" si="16">B261-C261</f>
        <v>45941594.967166856</v>
      </c>
      <c r="E261" s="176">
        <f>VLOOKUP(A261,'NG Summary by Day'!$A$22:$F$480,6,FALSE)*1000</f>
        <v>53617328.851843148</v>
      </c>
      <c r="F261" s="177">
        <f t="shared" ref="F261:F324" si="17">E261-C261</f>
        <v>45941594.967166856</v>
      </c>
      <c r="G261" s="155"/>
      <c r="H261" s="186">
        <f>VLOOKUP(A261,'Power Summary by Day '!$A$19:$G$249,3,FALSE)</f>
        <v>-4132269.7801971287</v>
      </c>
      <c r="I261" s="172">
        <f>VLOOKUP(A261,'Power Summary by Day '!$Y$19:$AB$251,4,FALSE)</f>
        <v>-6544098.7444911804</v>
      </c>
      <c r="J261" s="177">
        <f t="shared" ref="J261:J324" si="18">H261-I261</f>
        <v>2411828.9642940518</v>
      </c>
      <c r="K261" s="172">
        <f>VLOOKUP(A261,'Power Summary by Day '!$A$19:$G$249,7,FALSE)</f>
        <v>-3025439.9967336785</v>
      </c>
      <c r="L261" s="187">
        <f t="shared" ref="L261:L324" si="19">K261-I261</f>
        <v>3518658.7477575019</v>
      </c>
      <c r="M261" s="155"/>
      <c r="N261" s="161"/>
      <c r="O261" s="168"/>
      <c r="P261" s="168"/>
      <c r="Q261" s="168"/>
      <c r="R261" s="168"/>
      <c r="S261" s="168"/>
      <c r="T261" s="168"/>
      <c r="U261" s="168"/>
      <c r="V261" s="168"/>
      <c r="W261" s="171"/>
      <c r="Y261" s="168"/>
      <c r="Z261" s="168"/>
      <c r="AA261" s="171"/>
      <c r="AB261" s="168"/>
      <c r="AC261" s="168"/>
      <c r="AD261" s="168"/>
      <c r="AE261" s="168"/>
      <c r="AF261" s="168"/>
      <c r="AG261" s="171"/>
    </row>
    <row r="262" spans="1:33" x14ac:dyDescent="0.2">
      <c r="A262" s="151">
        <v>36908</v>
      </c>
      <c r="B262" s="176">
        <f>VLOOKUP($A262,'NG Summary by Day'!$A$22:$F$480,4,FALSE)*1000</f>
        <v>4429551.6445760457</v>
      </c>
      <c r="C262" s="172">
        <f>VLOOKUP(A262,'NG Summary by Day'!$T$21:$W$486,4,FALSE)</f>
        <v>2411582.1130785798</v>
      </c>
      <c r="D262" s="177">
        <f t="shared" si="16"/>
        <v>2017969.5314974659</v>
      </c>
      <c r="E262" s="176">
        <f>VLOOKUP(A262,'NG Summary by Day'!$A$22:$F$480,6,FALSE)*1000</f>
        <v>4429551.6445760457</v>
      </c>
      <c r="F262" s="177">
        <f t="shared" si="17"/>
        <v>2017969.5314974659</v>
      </c>
      <c r="G262" s="155"/>
      <c r="H262" s="186">
        <f>VLOOKUP(A262,'Power Summary by Day '!$A$19:$G$249,3,FALSE)</f>
        <v>-15477555.069807446</v>
      </c>
      <c r="I262" s="172">
        <f>VLOOKUP(A262,'Power Summary by Day '!$Y$19:$AB$251,4,FALSE)</f>
        <v>-23056002.835365999</v>
      </c>
      <c r="J262" s="177">
        <f t="shared" si="18"/>
        <v>7578447.7655585539</v>
      </c>
      <c r="K262" s="172">
        <f>VLOOKUP(A262,'Power Summary by Day '!$A$19:$G$249,7,FALSE)</f>
        <v>-10810257.617931247</v>
      </c>
      <c r="L262" s="187">
        <f t="shared" si="19"/>
        <v>12245745.217434753</v>
      </c>
      <c r="M262" s="155"/>
      <c r="N262" s="161"/>
      <c r="O262" s="168"/>
      <c r="P262" s="168"/>
      <c r="Q262" s="168"/>
      <c r="R262" s="168"/>
      <c r="S262" s="168"/>
      <c r="T262" s="168"/>
      <c r="U262" s="168"/>
      <c r="V262" s="168"/>
      <c r="W262" s="171"/>
      <c r="Y262" s="168"/>
      <c r="Z262" s="168"/>
      <c r="AA262" s="171"/>
      <c r="AB262" s="168"/>
      <c r="AC262" s="168"/>
      <c r="AD262" s="168"/>
      <c r="AE262" s="168"/>
      <c r="AF262" s="168"/>
      <c r="AG262" s="171"/>
    </row>
    <row r="263" spans="1:33" x14ac:dyDescent="0.2">
      <c r="A263" s="151">
        <v>36909</v>
      </c>
      <c r="B263" s="176">
        <f>VLOOKUP($A263,'NG Summary by Day'!$A$22:$F$480,4,FALSE)*1000</f>
        <v>52633539.509525053</v>
      </c>
      <c r="C263" s="172">
        <f>VLOOKUP(A263,'NG Summary by Day'!$T$21:$W$486,4,FALSE)</f>
        <v>50181165.463861704</v>
      </c>
      <c r="D263" s="177">
        <f t="shared" si="16"/>
        <v>2452374.0456633493</v>
      </c>
      <c r="E263" s="176">
        <f>VLOOKUP(A263,'NG Summary by Day'!$A$22:$F$480,6,FALSE)*1000</f>
        <v>52633539.509525053</v>
      </c>
      <c r="F263" s="177">
        <f t="shared" si="17"/>
        <v>2452374.0456633493</v>
      </c>
      <c r="G263" s="155"/>
      <c r="H263" s="186">
        <f>VLOOKUP(A263,'Power Summary by Day '!$A$19:$G$249,3,FALSE)</f>
        <v>28592305.024237763</v>
      </c>
      <c r="I263" s="172">
        <f>VLOOKUP(A263,'Power Summary by Day '!$Y$19:$AB$251,4,FALSE)</f>
        <v>30367682.589925598</v>
      </c>
      <c r="J263" s="177">
        <f t="shared" si="18"/>
        <v>-1775377.5656878352</v>
      </c>
      <c r="K263" s="172">
        <f>VLOOKUP(A263,'Power Summary by Day '!$A$19:$G$249,7,FALSE)</f>
        <v>49067826.79034096</v>
      </c>
      <c r="L263" s="187">
        <f t="shared" si="19"/>
        <v>18700144.200415362</v>
      </c>
      <c r="M263" s="155"/>
      <c r="N263" s="161"/>
      <c r="O263" s="168"/>
      <c r="P263" s="168"/>
      <c r="Q263" s="168"/>
      <c r="R263" s="168"/>
      <c r="S263" s="168"/>
      <c r="T263" s="168"/>
      <c r="U263" s="168"/>
      <c r="V263" s="168"/>
      <c r="W263" s="171"/>
      <c r="Y263" s="168"/>
      <c r="Z263" s="168"/>
      <c r="AA263" s="171"/>
      <c r="AB263" s="168"/>
      <c r="AC263" s="168"/>
      <c r="AD263" s="168"/>
      <c r="AE263" s="168"/>
      <c r="AF263" s="168"/>
      <c r="AG263" s="171"/>
    </row>
    <row r="264" spans="1:33" x14ac:dyDescent="0.2">
      <c r="A264" s="151">
        <v>36910</v>
      </c>
      <c r="B264" s="176">
        <f>VLOOKUP($A264,'NG Summary by Day'!$A$22:$F$480,4,FALSE)*1000</f>
        <v>87869760.574116275</v>
      </c>
      <c r="C264" s="172">
        <f>VLOOKUP(A264,'NG Summary by Day'!$T$21:$W$486,4,FALSE)</f>
        <v>77050991.459488496</v>
      </c>
      <c r="D264" s="177">
        <f t="shared" si="16"/>
        <v>10818769.114627779</v>
      </c>
      <c r="E264" s="176">
        <f>VLOOKUP(A264,'NG Summary by Day'!$A$22:$F$480,6,FALSE)*1000</f>
        <v>87869760.574116275</v>
      </c>
      <c r="F264" s="177">
        <f t="shared" si="17"/>
        <v>10818769.114627779</v>
      </c>
      <c r="G264" s="155"/>
      <c r="H264" s="186">
        <f>VLOOKUP(A264,'Power Summary by Day '!$A$19:$G$249,3,FALSE)</f>
        <v>3092411.033683273</v>
      </c>
      <c r="I264" s="172">
        <f>VLOOKUP(A264,'Power Summary by Day '!$Y$19:$AB$251,4,FALSE)</f>
        <v>4142858.7910473496</v>
      </c>
      <c r="J264" s="177">
        <f t="shared" si="18"/>
        <v>-1050447.7573640766</v>
      </c>
      <c r="K264" s="172">
        <f>VLOOKUP(A264,'Power Summary by Day '!$A$19:$G$249,7,FALSE)</f>
        <v>7747631.5617703432</v>
      </c>
      <c r="L264" s="187">
        <f t="shared" si="19"/>
        <v>3604772.7707229936</v>
      </c>
      <c r="M264" s="155"/>
      <c r="N264" s="161"/>
      <c r="O264" s="168"/>
      <c r="P264" s="168"/>
      <c r="Q264" s="168"/>
      <c r="R264" s="168"/>
      <c r="S264" s="168"/>
      <c r="T264" s="168"/>
      <c r="U264" s="168"/>
      <c r="V264" s="168"/>
      <c r="W264" s="171"/>
      <c r="Y264" s="168"/>
      <c r="Z264" s="168"/>
      <c r="AA264" s="171"/>
      <c r="AB264" s="168"/>
      <c r="AC264" s="168"/>
      <c r="AD264" s="168"/>
      <c r="AE264" s="168"/>
      <c r="AF264" s="168"/>
      <c r="AG264" s="171"/>
    </row>
    <row r="265" spans="1:33" x14ac:dyDescent="0.2">
      <c r="A265" s="151">
        <v>36913</v>
      </c>
      <c r="B265" s="176">
        <f>VLOOKUP($A265,'NG Summary by Day'!$A$22:$F$480,4,FALSE)*1000</f>
        <v>-16478462.464761741</v>
      </c>
      <c r="C265" s="172">
        <f>VLOOKUP(A265,'NG Summary by Day'!$T$21:$W$486,4,FALSE)</f>
        <v>960790.09443495201</v>
      </c>
      <c r="D265" s="177">
        <f t="shared" si="16"/>
        <v>-17439252.559196692</v>
      </c>
      <c r="E265" s="176">
        <f>VLOOKUP(A265,'NG Summary by Day'!$A$22:$F$480,6,FALSE)*1000</f>
        <v>-16478462.464761741</v>
      </c>
      <c r="F265" s="177">
        <f t="shared" si="17"/>
        <v>-17439252.559196692</v>
      </c>
      <c r="G265" s="155"/>
      <c r="H265" s="186">
        <f>VLOOKUP(A265,'Power Summary by Day '!$A$19:$G$249,3,FALSE)</f>
        <v>28317841.216641154</v>
      </c>
      <c r="I265" s="172">
        <f>VLOOKUP(A265,'Power Summary by Day '!$Y$19:$AB$251,4,FALSE)</f>
        <v>27600291.7761821</v>
      </c>
      <c r="J265" s="177">
        <f t="shared" si="18"/>
        <v>717549.44045905396</v>
      </c>
      <c r="K265" s="172">
        <f>VLOOKUP(A265,'Power Summary by Day '!$A$19:$G$249,7,FALSE)</f>
        <v>65696279.903115854</v>
      </c>
      <c r="L265" s="187">
        <f t="shared" si="19"/>
        <v>38095988.126933753</v>
      </c>
      <c r="M265" s="155"/>
      <c r="N265" s="161"/>
      <c r="O265" s="168"/>
      <c r="P265" s="168"/>
      <c r="Q265" s="168"/>
      <c r="R265" s="168"/>
      <c r="S265" s="168"/>
      <c r="T265" s="168"/>
      <c r="U265" s="168"/>
      <c r="V265" s="168"/>
      <c r="W265" s="171"/>
      <c r="Y265" s="168"/>
      <c r="Z265" s="168"/>
      <c r="AA265" s="171"/>
      <c r="AB265" s="168"/>
      <c r="AC265" s="168"/>
      <c r="AD265" s="168"/>
      <c r="AE265" s="168"/>
      <c r="AF265" s="168"/>
      <c r="AG265" s="171"/>
    </row>
    <row r="266" spans="1:33" x14ac:dyDescent="0.2">
      <c r="A266" s="151">
        <v>36914</v>
      </c>
      <c r="B266" s="176">
        <f>VLOOKUP($A266,'NG Summary by Day'!$A$22:$F$480,4,FALSE)*1000</f>
        <v>-27511849.048438154</v>
      </c>
      <c r="C266" s="172">
        <f>VLOOKUP(A266,'NG Summary by Day'!$T$21:$W$486,4,FALSE)</f>
        <v>-23556574.516790401</v>
      </c>
      <c r="D266" s="177">
        <f t="shared" si="16"/>
        <v>-3955274.531647753</v>
      </c>
      <c r="E266" s="176">
        <f>VLOOKUP(A266,'NG Summary by Day'!$A$22:$F$480,6,FALSE)*1000</f>
        <v>-27511849.048438154</v>
      </c>
      <c r="F266" s="177">
        <f t="shared" si="17"/>
        <v>-3955274.531647753</v>
      </c>
      <c r="G266" s="155"/>
      <c r="H266" s="186">
        <f>VLOOKUP(A266,'Power Summary by Day '!$A$19:$G$249,3,FALSE)</f>
        <v>1768615.7115607252</v>
      </c>
      <c r="I266" s="172">
        <f>VLOOKUP(A266,'Power Summary by Day '!$Y$19:$AB$251,4,FALSE)</f>
        <v>811557.97446123103</v>
      </c>
      <c r="J266" s="177">
        <f t="shared" si="18"/>
        <v>957057.7370994942</v>
      </c>
      <c r="K266" s="172">
        <f>VLOOKUP(A266,'Power Summary by Day '!$A$19:$G$249,7,FALSE)</f>
        <v>24831184.744236927</v>
      </c>
      <c r="L266" s="187">
        <f t="shared" si="19"/>
        <v>24019626.769775696</v>
      </c>
      <c r="M266" s="155"/>
      <c r="N266" s="161"/>
      <c r="O266" s="168"/>
      <c r="P266" s="168"/>
      <c r="Q266" s="168"/>
      <c r="R266" s="168"/>
      <c r="S266" s="168"/>
      <c r="T266" s="168"/>
      <c r="U266" s="168"/>
      <c r="V266" s="168"/>
      <c r="W266" s="171"/>
      <c r="Y266" s="168"/>
      <c r="Z266" s="168"/>
      <c r="AA266" s="171"/>
      <c r="AB266" s="168"/>
      <c r="AC266" s="168"/>
      <c r="AD266" s="168"/>
      <c r="AE266" s="168"/>
      <c r="AF266" s="168"/>
      <c r="AG266" s="171"/>
    </row>
    <row r="267" spans="1:33" x14ac:dyDescent="0.2">
      <c r="A267" s="151">
        <v>36915</v>
      </c>
      <c r="B267" s="176">
        <f>VLOOKUP($A267,'NG Summary by Day'!$A$22:$F$480,4,FALSE)*1000</f>
        <v>19215949.456677321</v>
      </c>
      <c r="C267" s="172">
        <f>VLOOKUP(A267,'NG Summary by Day'!$T$21:$W$486,4,FALSE)</f>
        <v>16087840.810598899</v>
      </c>
      <c r="D267" s="177">
        <f t="shared" si="16"/>
        <v>3128108.6460784227</v>
      </c>
      <c r="E267" s="176">
        <f>VLOOKUP(A267,'NG Summary by Day'!$A$22:$F$480,6,FALSE)*1000</f>
        <v>19215949.456677321</v>
      </c>
      <c r="F267" s="177">
        <f t="shared" si="17"/>
        <v>3128108.6460784227</v>
      </c>
      <c r="G267" s="155"/>
      <c r="H267" s="186">
        <f>VLOOKUP(A267,'Power Summary by Day '!$A$19:$G$249,3,FALSE)</f>
        <v>7742830.6666661138</v>
      </c>
      <c r="I267" s="172">
        <f>VLOOKUP(A267,'Power Summary by Day '!$Y$19:$AB$251,4,FALSE)</f>
        <v>11421547.192052601</v>
      </c>
      <c r="J267" s="177">
        <f t="shared" si="18"/>
        <v>-3678716.5253864871</v>
      </c>
      <c r="K267" s="172">
        <f>VLOOKUP(A267,'Power Summary by Day '!$A$19:$G$249,7,FALSE)</f>
        <v>4999529.3303666236</v>
      </c>
      <c r="L267" s="187">
        <f t="shared" si="19"/>
        <v>-6422017.8616859773</v>
      </c>
      <c r="M267" s="155"/>
      <c r="N267" s="161"/>
      <c r="O267" s="168"/>
      <c r="P267" s="168"/>
      <c r="Q267" s="168"/>
      <c r="R267" s="168"/>
      <c r="S267" s="168"/>
      <c r="T267" s="168"/>
      <c r="U267" s="168"/>
      <c r="V267" s="168"/>
      <c r="W267" s="171"/>
      <c r="Y267" s="168"/>
      <c r="Z267" s="168"/>
      <c r="AA267" s="171"/>
      <c r="AB267" s="168"/>
      <c r="AC267" s="168"/>
      <c r="AD267" s="168"/>
      <c r="AE267" s="168"/>
      <c r="AF267" s="168"/>
      <c r="AG267" s="171"/>
    </row>
    <row r="268" spans="1:33" x14ac:dyDescent="0.2">
      <c r="A268" s="151">
        <v>36916</v>
      </c>
      <c r="B268" s="176">
        <f>VLOOKUP($A268,'NG Summary by Day'!$A$22:$F$480,4,FALSE)*1000</f>
        <v>-10673927.765163956</v>
      </c>
      <c r="C268" s="172">
        <f>VLOOKUP(A268,'NG Summary by Day'!$T$21:$W$486,4,FALSE)</f>
        <v>-13106602.1856628</v>
      </c>
      <c r="D268" s="177">
        <f t="shared" si="16"/>
        <v>2432674.4204988442</v>
      </c>
      <c r="E268" s="176">
        <f>VLOOKUP(A268,'NG Summary by Day'!$A$22:$F$480,6,FALSE)*1000</f>
        <v>-10673927.765163956</v>
      </c>
      <c r="F268" s="177">
        <f t="shared" si="17"/>
        <v>2432674.4204988442</v>
      </c>
      <c r="G268" s="155"/>
      <c r="H268" s="186">
        <f>VLOOKUP(A268,'Power Summary by Day '!$A$19:$G$249,3,FALSE)</f>
        <v>1255002.9249756571</v>
      </c>
      <c r="I268" s="172">
        <f>VLOOKUP(A268,'Power Summary by Day '!$Y$19:$AB$251,4,FALSE)</f>
        <v>2625105.0959228296</v>
      </c>
      <c r="J268" s="177">
        <f t="shared" si="18"/>
        <v>-1370102.1709471724</v>
      </c>
      <c r="K268" s="172">
        <f>VLOOKUP(A268,'Power Summary by Day '!$A$19:$G$249,7,FALSE)</f>
        <v>-981491.67293193517</v>
      </c>
      <c r="L268" s="187">
        <f t="shared" si="19"/>
        <v>-3606596.7688547648</v>
      </c>
      <c r="M268" s="155"/>
      <c r="N268" s="161"/>
      <c r="O268" s="168"/>
      <c r="P268" s="168"/>
      <c r="Q268" s="168"/>
      <c r="R268" s="168"/>
      <c r="S268" s="168"/>
      <c r="T268" s="168"/>
      <c r="U268" s="168"/>
      <c r="V268" s="168"/>
      <c r="W268" s="171"/>
      <c r="Y268" s="168"/>
      <c r="Z268" s="168"/>
      <c r="AA268" s="171"/>
      <c r="AB268" s="168"/>
      <c r="AC268" s="168"/>
      <c r="AD268" s="168"/>
      <c r="AE268" s="168"/>
      <c r="AF268" s="168"/>
      <c r="AG268" s="171"/>
    </row>
    <row r="269" spans="1:33" x14ac:dyDescent="0.2">
      <c r="A269" s="151">
        <v>36917</v>
      </c>
      <c r="B269" s="176">
        <f>VLOOKUP($A269,'NG Summary by Day'!$A$22:$F$480,4,FALSE)*1000</f>
        <v>-19396134.660771575</v>
      </c>
      <c r="C269" s="172">
        <f>VLOOKUP(A269,'NG Summary by Day'!$T$21:$W$486,4,FALSE)</f>
        <v>-19825106.389555302</v>
      </c>
      <c r="D269" s="177">
        <f t="shared" si="16"/>
        <v>428971.72878372669</v>
      </c>
      <c r="E269" s="176">
        <f>VLOOKUP(A269,'NG Summary by Day'!$A$22:$F$480,6,FALSE)*1000</f>
        <v>-19396134.660771575</v>
      </c>
      <c r="F269" s="177">
        <f t="shared" si="17"/>
        <v>428971.72878372669</v>
      </c>
      <c r="G269" s="155"/>
      <c r="H269" s="186">
        <f>VLOOKUP(A269,'Power Summary by Day '!$A$19:$G$249,3,FALSE)</f>
        <v>9890253.0180128887</v>
      </c>
      <c r="I269" s="172">
        <f>VLOOKUP(A269,'Power Summary by Day '!$Y$19:$AB$251,4,FALSE)</f>
        <v>10819739.133259401</v>
      </c>
      <c r="J269" s="177">
        <f t="shared" si="18"/>
        <v>-929486.115246512</v>
      </c>
      <c r="K269" s="172">
        <f>VLOOKUP(A269,'Power Summary by Day '!$A$19:$G$249,7,FALSE)</f>
        <v>12266246.920814529</v>
      </c>
      <c r="L269" s="187">
        <f t="shared" si="19"/>
        <v>1446507.7875551283</v>
      </c>
      <c r="M269" s="155"/>
      <c r="N269" s="161"/>
      <c r="O269" s="168"/>
      <c r="P269" s="168"/>
      <c r="Q269" s="168"/>
      <c r="R269" s="168"/>
      <c r="S269" s="168"/>
      <c r="T269" s="168"/>
      <c r="U269" s="168"/>
      <c r="V269" s="168"/>
      <c r="W269" s="171"/>
      <c r="Y269" s="168"/>
      <c r="Z269" s="168"/>
      <c r="AA269" s="171"/>
      <c r="AB269" s="168"/>
      <c r="AC269" s="168"/>
      <c r="AD269" s="168"/>
      <c r="AE269" s="168"/>
      <c r="AF269" s="168"/>
      <c r="AG269" s="171"/>
    </row>
    <row r="270" spans="1:33" x14ac:dyDescent="0.2">
      <c r="A270" s="151">
        <v>36920</v>
      </c>
      <c r="B270" s="176">
        <f>VLOOKUP($A270,'NG Summary by Day'!$A$22:$F$480,4,FALSE)*1000</f>
        <v>-36192488.041897684</v>
      </c>
      <c r="C270" s="172">
        <f>VLOOKUP(A270,'NG Summary by Day'!$T$21:$W$486,4,FALSE)</f>
        <v>-78802544.5248795</v>
      </c>
      <c r="D270" s="177">
        <f t="shared" si="16"/>
        <v>42610056.482981816</v>
      </c>
      <c r="E270" s="176">
        <f>VLOOKUP(A270,'NG Summary by Day'!$A$22:$F$480,6,FALSE)*1000</f>
        <v>-36192488.041897684</v>
      </c>
      <c r="F270" s="177">
        <f t="shared" si="17"/>
        <v>42610056.482981816</v>
      </c>
      <c r="G270" s="155"/>
      <c r="H270" s="186">
        <f>VLOOKUP(A270,'Power Summary by Day '!$A$19:$G$249,3,FALSE)</f>
        <v>-1094254.4162629279</v>
      </c>
      <c r="I270" s="172">
        <f>VLOOKUP(A270,'Power Summary by Day '!$Y$19:$AB$251,4,FALSE)</f>
        <v>-1046580.63991197</v>
      </c>
      <c r="J270" s="177">
        <f t="shared" si="18"/>
        <v>-47673.776350957924</v>
      </c>
      <c r="K270" s="172">
        <f>VLOOKUP(A270,'Power Summary by Day '!$A$19:$G$249,7,FALSE)</f>
        <v>-2881304.000610888</v>
      </c>
      <c r="L270" s="187">
        <f t="shared" si="19"/>
        <v>-1834723.3606989179</v>
      </c>
      <c r="M270" s="155"/>
      <c r="N270" s="161"/>
      <c r="O270" s="168"/>
      <c r="P270" s="168"/>
      <c r="Q270" s="168"/>
      <c r="R270" s="168"/>
      <c r="S270" s="168"/>
      <c r="T270" s="168"/>
      <c r="U270" s="168"/>
      <c r="V270" s="168"/>
      <c r="W270" s="171"/>
      <c r="Y270" s="168"/>
      <c r="Z270" s="168"/>
      <c r="AA270" s="171"/>
      <c r="AB270" s="168"/>
      <c r="AC270" s="168"/>
      <c r="AD270" s="168"/>
      <c r="AE270" s="168"/>
      <c r="AF270" s="168"/>
      <c r="AG270" s="171"/>
    </row>
    <row r="271" spans="1:33" x14ac:dyDescent="0.2">
      <c r="A271" s="151">
        <v>36921</v>
      </c>
      <c r="B271" s="176">
        <f>VLOOKUP($A271,'NG Summary by Day'!$A$22:$F$480,4,FALSE)*1000</f>
        <v>9966226.2021797691</v>
      </c>
      <c r="C271" s="172">
        <f>VLOOKUP(A271,'NG Summary by Day'!$T$21:$W$486,4,FALSE)</f>
        <v>18817658.421620499</v>
      </c>
      <c r="D271" s="177">
        <f t="shared" si="16"/>
        <v>-8851432.2194407303</v>
      </c>
      <c r="E271" s="176">
        <f>VLOOKUP(A271,'NG Summary by Day'!$A$22:$F$480,6,FALSE)*1000</f>
        <v>9966226.2021797691</v>
      </c>
      <c r="F271" s="177">
        <f t="shared" si="17"/>
        <v>-8851432.2194407303</v>
      </c>
      <c r="G271" s="155"/>
      <c r="H271" s="186">
        <f>VLOOKUP(A271,'Power Summary by Day '!$A$19:$G$249,3,FALSE)</f>
        <v>-4098691.9556541857</v>
      </c>
      <c r="I271" s="172">
        <f>VLOOKUP(A271,'Power Summary by Day '!$Y$19:$AB$251,4,FALSE)</f>
        <v>7981470.2278067796</v>
      </c>
      <c r="J271" s="177">
        <f t="shared" si="18"/>
        <v>-12080162.183460966</v>
      </c>
      <c r="K271" s="172">
        <f>VLOOKUP(A271,'Power Summary by Day '!$A$19:$G$249,7,FALSE)</f>
        <v>3369537.8291873643</v>
      </c>
      <c r="L271" s="187">
        <f t="shared" si="19"/>
        <v>-4611932.3986194152</v>
      </c>
      <c r="M271" s="155"/>
      <c r="N271" s="161"/>
      <c r="O271" s="168"/>
      <c r="P271" s="168"/>
      <c r="Q271" s="168"/>
      <c r="R271" s="168"/>
      <c r="S271" s="168"/>
      <c r="T271" s="168"/>
      <c r="U271" s="168"/>
      <c r="V271" s="168"/>
      <c r="W271" s="171"/>
      <c r="Y271" s="168"/>
      <c r="Z271" s="168"/>
      <c r="AA271" s="171"/>
      <c r="AB271" s="168"/>
      <c r="AC271" s="168"/>
      <c r="AD271" s="168"/>
      <c r="AE271" s="168"/>
      <c r="AF271" s="168"/>
      <c r="AG271" s="171"/>
    </row>
    <row r="272" spans="1:33" x14ac:dyDescent="0.2">
      <c r="A272" s="151">
        <v>36922</v>
      </c>
      <c r="B272" s="176">
        <f>VLOOKUP($A272,'NG Summary by Day'!$A$22:$F$480,4,FALSE)*1000</f>
        <v>77495195.944906801</v>
      </c>
      <c r="C272" s="172">
        <f>VLOOKUP(A272,'NG Summary by Day'!$T$21:$W$486,4,FALSE)</f>
        <v>86704249.377401099</v>
      </c>
      <c r="D272" s="177">
        <f t="shared" si="16"/>
        <v>-9209053.4324942976</v>
      </c>
      <c r="E272" s="176">
        <f>VLOOKUP(A272,'NG Summary by Day'!$A$22:$F$480,6,FALSE)*1000</f>
        <v>77495195.944906801</v>
      </c>
      <c r="F272" s="177">
        <f t="shared" si="17"/>
        <v>-9209053.4324942976</v>
      </c>
      <c r="G272" s="155"/>
      <c r="H272" s="186">
        <f>VLOOKUP(A272,'Power Summary by Day '!$A$19:$G$249,3,FALSE)</f>
        <v>31470143.035445385</v>
      </c>
      <c r="I272" s="172">
        <f>VLOOKUP(A272,'Power Summary by Day '!$Y$19:$AB$251,4,FALSE)</f>
        <v>16468850.6849168</v>
      </c>
      <c r="J272" s="177">
        <f t="shared" si="18"/>
        <v>15001292.350528585</v>
      </c>
      <c r="K272" s="172">
        <f>VLOOKUP(A272,'Power Summary by Day '!$A$19:$G$249,7,FALSE)</f>
        <v>31916626.281301156</v>
      </c>
      <c r="L272" s="187">
        <f t="shared" si="19"/>
        <v>15447775.596384356</v>
      </c>
      <c r="M272" s="155"/>
      <c r="N272" s="161"/>
      <c r="O272" s="168"/>
      <c r="P272" s="168"/>
      <c r="Q272" s="168"/>
      <c r="R272" s="168"/>
      <c r="S272" s="168"/>
      <c r="T272" s="168"/>
      <c r="U272" s="168"/>
      <c r="V272" s="168"/>
      <c r="W272" s="171"/>
      <c r="Y272" s="168"/>
      <c r="Z272" s="168"/>
      <c r="AA272" s="171"/>
      <c r="AB272" s="168"/>
      <c r="AC272" s="168"/>
      <c r="AD272" s="168"/>
      <c r="AE272" s="168"/>
      <c r="AF272" s="168"/>
      <c r="AG272" s="171"/>
    </row>
    <row r="273" spans="1:33" x14ac:dyDescent="0.2">
      <c r="A273" s="151">
        <v>36923</v>
      </c>
      <c r="B273" s="176">
        <f>VLOOKUP($A273,'NG Summary by Day'!$A$22:$F$480,4,FALSE)*1000</f>
        <v>25237373.109166976</v>
      </c>
      <c r="C273" s="172">
        <f>VLOOKUP(A273,'NG Summary by Day'!$T$21:$W$486,4,FALSE)</f>
        <v>799326.56976002804</v>
      </c>
      <c r="D273" s="177">
        <f t="shared" si="16"/>
        <v>24438046.539406948</v>
      </c>
      <c r="E273" s="176">
        <f>VLOOKUP(A273,'NG Summary by Day'!$A$22:$F$480,6,FALSE)*1000</f>
        <v>25237373.109166976</v>
      </c>
      <c r="F273" s="177">
        <f t="shared" si="17"/>
        <v>24438046.539406948</v>
      </c>
      <c r="G273" s="155"/>
      <c r="H273" s="186">
        <f>VLOOKUP(A273,'Power Summary by Day '!$A$19:$G$249,3,FALSE)</f>
        <v>-2319044.8140000752</v>
      </c>
      <c r="I273" s="172">
        <f>VLOOKUP(A273,'Power Summary by Day '!$Y$19:$AB$251,4,FALSE)</f>
        <v>22679046.692425601</v>
      </c>
      <c r="J273" s="177">
        <f t="shared" si="18"/>
        <v>-24998091.506425675</v>
      </c>
      <c r="K273" s="172">
        <f>VLOOKUP(A273,'Power Summary by Day '!$A$19:$G$249,7,FALSE)</f>
        <v>-4165903.9207112631</v>
      </c>
      <c r="L273" s="187">
        <f t="shared" si="19"/>
        <v>-26844950.613136865</v>
      </c>
      <c r="M273" s="155"/>
      <c r="N273" s="161"/>
      <c r="O273" s="168"/>
      <c r="P273" s="168"/>
      <c r="Q273" s="168"/>
      <c r="R273" s="168"/>
      <c r="S273" s="168"/>
      <c r="T273" s="168"/>
      <c r="U273" s="168"/>
      <c r="V273" s="168"/>
      <c r="W273" s="171"/>
      <c r="Y273" s="168"/>
      <c r="Z273" s="168"/>
      <c r="AA273" s="171"/>
      <c r="AB273" s="168"/>
      <c r="AC273" s="168"/>
      <c r="AD273" s="168"/>
      <c r="AE273" s="168"/>
      <c r="AF273" s="168"/>
      <c r="AG273" s="171"/>
    </row>
    <row r="274" spans="1:33" x14ac:dyDescent="0.2">
      <c r="A274" s="151">
        <v>36924</v>
      </c>
      <c r="B274" s="176">
        <f>VLOOKUP($A274,'NG Summary by Day'!$A$22:$F$480,4,FALSE)*1000</f>
        <v>1840677.0067971658</v>
      </c>
      <c r="C274" s="172">
        <f>VLOOKUP(A274,'NG Summary by Day'!$T$21:$W$486,4,FALSE)</f>
        <v>-10274251.0727436</v>
      </c>
      <c r="D274" s="177">
        <f t="shared" si="16"/>
        <v>12114928.079540767</v>
      </c>
      <c r="E274" s="176">
        <f>VLOOKUP(A274,'NG Summary by Day'!$A$22:$F$480,6,FALSE)*1000</f>
        <v>1840677.0067971658</v>
      </c>
      <c r="F274" s="177">
        <f t="shared" si="17"/>
        <v>12114928.079540767</v>
      </c>
      <c r="G274" s="155"/>
      <c r="H274" s="186">
        <f>VLOOKUP(A274,'Power Summary by Day '!$A$19:$G$249,3,FALSE)</f>
        <v>9423044.2749674637</v>
      </c>
      <c r="I274" s="172">
        <f>VLOOKUP(A274,'Power Summary by Day '!$Y$19:$AB$251,4,FALSE)</f>
        <v>-32064428.448104601</v>
      </c>
      <c r="J274" s="177">
        <f t="shared" si="18"/>
        <v>41487472.723072067</v>
      </c>
      <c r="K274" s="172">
        <f>VLOOKUP(A274,'Power Summary by Day '!$A$19:$G$249,7,FALSE)</f>
        <v>-34778516.46690397</v>
      </c>
      <c r="L274" s="187">
        <f t="shared" si="19"/>
        <v>-2714088.0187993683</v>
      </c>
      <c r="M274" s="155"/>
      <c r="N274" s="161"/>
      <c r="O274" s="168"/>
      <c r="P274" s="168"/>
      <c r="Q274" s="168"/>
      <c r="R274" s="168"/>
      <c r="S274" s="168"/>
      <c r="T274" s="168"/>
      <c r="U274" s="168"/>
      <c r="V274" s="168"/>
      <c r="W274" s="171"/>
      <c r="Y274" s="168"/>
      <c r="Z274" s="168"/>
      <c r="AA274" s="171"/>
      <c r="AB274" s="168"/>
      <c r="AC274" s="168"/>
      <c r="AD274" s="168"/>
      <c r="AE274" s="168"/>
      <c r="AF274" s="168"/>
      <c r="AG274" s="171"/>
    </row>
    <row r="275" spans="1:33" x14ac:dyDescent="0.2">
      <c r="A275" s="151">
        <v>36927</v>
      </c>
      <c r="B275" s="176">
        <f>VLOOKUP($A275,'NG Summary by Day'!$A$22:$F$480,4,FALSE)*1000</f>
        <v>-48291251.048244879</v>
      </c>
      <c r="C275" s="172">
        <f>VLOOKUP(A275,'NG Summary by Day'!$T$21:$W$486,4,FALSE)</f>
        <v>-33423166.685071301</v>
      </c>
      <c r="D275" s="177">
        <f t="shared" si="16"/>
        <v>-14868084.363173578</v>
      </c>
      <c r="E275" s="176">
        <f>VLOOKUP(A275,'NG Summary by Day'!$A$22:$F$480,6,FALSE)*1000</f>
        <v>-48291251.048244879</v>
      </c>
      <c r="F275" s="177">
        <f t="shared" si="17"/>
        <v>-14868084.363173578</v>
      </c>
      <c r="G275" s="155"/>
      <c r="H275" s="186">
        <f>VLOOKUP(A275,'Power Summary by Day '!$A$19:$G$249,3,FALSE)</f>
        <v>-38050545.986099496</v>
      </c>
      <c r="I275" s="172">
        <f>VLOOKUP(A275,'Power Summary by Day '!$Y$19:$AB$251,4,FALSE)</f>
        <v>-29462426.033937998</v>
      </c>
      <c r="J275" s="177">
        <f t="shared" si="18"/>
        <v>-8588119.9521614984</v>
      </c>
      <c r="K275" s="172">
        <f>VLOOKUP(A275,'Power Summary by Day '!$A$19:$G$249,7,FALSE)</f>
        <v>-42190051.806335427</v>
      </c>
      <c r="L275" s="187">
        <f t="shared" si="19"/>
        <v>-12727625.772397429</v>
      </c>
      <c r="M275" s="155"/>
      <c r="N275" s="161"/>
      <c r="O275" s="168"/>
      <c r="P275" s="168"/>
      <c r="Q275" s="168"/>
      <c r="R275" s="168"/>
      <c r="S275" s="168"/>
      <c r="T275" s="168"/>
      <c r="U275" s="168"/>
      <c r="V275" s="168"/>
      <c r="W275" s="171"/>
      <c r="Y275" s="168"/>
      <c r="Z275" s="168"/>
      <c r="AA275" s="171"/>
      <c r="AB275" s="168"/>
      <c r="AC275" s="168"/>
      <c r="AD275" s="168"/>
      <c r="AE275" s="168"/>
      <c r="AF275" s="168"/>
      <c r="AG275" s="171"/>
    </row>
    <row r="276" spans="1:33" x14ac:dyDescent="0.2">
      <c r="A276" s="151">
        <v>36928</v>
      </c>
      <c r="B276" s="176">
        <f>VLOOKUP($A276,'NG Summary by Day'!$A$22:$F$480,4,FALSE)*1000</f>
        <v>-16690203.793815318</v>
      </c>
      <c r="C276" s="172">
        <f>VLOOKUP(A276,'NG Summary by Day'!$T$21:$W$486,4,FALSE)</f>
        <v>-3350447.0881365901</v>
      </c>
      <c r="D276" s="177">
        <f t="shared" si="16"/>
        <v>-13339756.705678727</v>
      </c>
      <c r="E276" s="176">
        <f>VLOOKUP(A276,'NG Summary by Day'!$A$22:$F$480,6,FALSE)*1000</f>
        <v>-16690203.793815318</v>
      </c>
      <c r="F276" s="177">
        <f t="shared" si="17"/>
        <v>-13339756.705678727</v>
      </c>
      <c r="G276" s="155"/>
      <c r="H276" s="186">
        <f>VLOOKUP(A276,'Power Summary by Day '!$A$19:$G$249,3,FALSE)</f>
        <v>4139591.7035711436</v>
      </c>
      <c r="I276" s="172">
        <f>VLOOKUP(A276,'Power Summary by Day '!$Y$19:$AB$251,4,FALSE)</f>
        <v>-10092289.581665501</v>
      </c>
      <c r="J276" s="177">
        <f t="shared" si="18"/>
        <v>14231881.285236645</v>
      </c>
      <c r="K276" s="172">
        <f>VLOOKUP(A276,'Power Summary by Day '!$A$19:$G$249,7,FALSE)</f>
        <v>2598860.0144942207</v>
      </c>
      <c r="L276" s="187">
        <f t="shared" si="19"/>
        <v>12691149.596159723</v>
      </c>
      <c r="M276" s="155"/>
      <c r="N276" s="161"/>
      <c r="O276" s="168"/>
      <c r="P276" s="168"/>
      <c r="Q276" s="168"/>
      <c r="R276" s="168"/>
      <c r="S276" s="168"/>
      <c r="T276" s="168"/>
      <c r="U276" s="168"/>
      <c r="V276" s="168"/>
      <c r="W276" s="171"/>
      <c r="Y276" s="168"/>
      <c r="Z276" s="168"/>
      <c r="AA276" s="171"/>
      <c r="AB276" s="168"/>
      <c r="AC276" s="168"/>
      <c r="AD276" s="168"/>
      <c r="AE276" s="168"/>
      <c r="AF276" s="168"/>
      <c r="AG276" s="171"/>
    </row>
    <row r="277" spans="1:33" x14ac:dyDescent="0.2">
      <c r="A277" s="151">
        <v>36929</v>
      </c>
      <c r="B277" s="176">
        <f>VLOOKUP($A277,'NG Summary by Day'!$A$22:$F$480,4,FALSE)*1000</f>
        <v>22950040.72540674</v>
      </c>
      <c r="C277" s="172">
        <f>VLOOKUP(A277,'NG Summary by Day'!$T$21:$W$486,4,FALSE)</f>
        <v>19400394.773265399</v>
      </c>
      <c r="D277" s="177">
        <f t="shared" si="16"/>
        <v>3549645.9521413408</v>
      </c>
      <c r="E277" s="176">
        <f>VLOOKUP(A277,'NG Summary by Day'!$A$22:$F$480,6,FALSE)*1000</f>
        <v>22950040.72540674</v>
      </c>
      <c r="F277" s="177">
        <f t="shared" si="17"/>
        <v>3549645.9521413408</v>
      </c>
      <c r="G277" s="155"/>
      <c r="H277" s="186">
        <f>VLOOKUP(A277,'Power Summary by Day '!$A$19:$G$249,3,FALSE)</f>
        <v>-41847031.391163588</v>
      </c>
      <c r="I277" s="172">
        <f>VLOOKUP(A277,'Power Summary by Day '!$Y$19:$AB$251,4,FALSE)</f>
        <v>-89983414.201549307</v>
      </c>
      <c r="J277" s="177">
        <f t="shared" si="18"/>
        <v>48136382.810385719</v>
      </c>
      <c r="K277" s="172">
        <f>VLOOKUP(A277,'Power Summary by Day '!$A$19:$G$249,7,FALSE)</f>
        <v>-123372365.49734199</v>
      </c>
      <c r="L277" s="187">
        <f t="shared" si="19"/>
        <v>-33388951.295792684</v>
      </c>
      <c r="M277" s="155"/>
      <c r="N277" s="161"/>
      <c r="O277" s="168"/>
      <c r="P277" s="168"/>
      <c r="Q277" s="168"/>
      <c r="R277" s="168"/>
      <c r="S277" s="168"/>
      <c r="T277" s="168"/>
      <c r="U277" s="168"/>
      <c r="V277" s="168"/>
      <c r="W277" s="171"/>
      <c r="Y277" s="168"/>
      <c r="Z277" s="168"/>
      <c r="AA277" s="171"/>
      <c r="AB277" s="168"/>
      <c r="AC277" s="168"/>
      <c r="AD277" s="168"/>
      <c r="AE277" s="168"/>
      <c r="AF277" s="168"/>
      <c r="AG277" s="171"/>
    </row>
    <row r="278" spans="1:33" x14ac:dyDescent="0.2">
      <c r="A278" s="151">
        <v>36930</v>
      </c>
      <c r="B278" s="176">
        <f>VLOOKUP($A278,'NG Summary by Day'!$A$22:$F$480,4,FALSE)*1000</f>
        <v>-44208453.380322434</v>
      </c>
      <c r="C278" s="172">
        <f>VLOOKUP(A278,'NG Summary by Day'!$T$21:$W$486,4,FALSE)</f>
        <v>-29817795.111741498</v>
      </c>
      <c r="D278" s="177">
        <f t="shared" si="16"/>
        <v>-14390658.268580936</v>
      </c>
      <c r="E278" s="176">
        <f>VLOOKUP(A278,'NG Summary by Day'!$A$22:$F$480,6,FALSE)*1000</f>
        <v>-44208453.380322434</v>
      </c>
      <c r="F278" s="177">
        <f t="shared" si="17"/>
        <v>-14390658.268580936</v>
      </c>
      <c r="G278" s="155"/>
      <c r="H278" s="186">
        <f>VLOOKUP(A278,'Power Summary by Day '!$A$19:$G$249,3,FALSE)</f>
        <v>9119769.665145386</v>
      </c>
      <c r="I278" s="172">
        <f>VLOOKUP(A278,'Power Summary by Day '!$Y$19:$AB$251,4,FALSE)</f>
        <v>14158088.653284701</v>
      </c>
      <c r="J278" s="177">
        <f t="shared" si="18"/>
        <v>-5038318.9881393146</v>
      </c>
      <c r="K278" s="172">
        <f>VLOOKUP(A278,'Power Summary by Day '!$A$19:$G$249,7,FALSE)</f>
        <v>5432015.0401367769</v>
      </c>
      <c r="L278" s="187">
        <f t="shared" si="19"/>
        <v>-8726073.6131479237</v>
      </c>
      <c r="M278" s="155"/>
      <c r="N278" s="161"/>
      <c r="O278" s="168"/>
      <c r="P278" s="168"/>
      <c r="Q278" s="168"/>
      <c r="R278" s="168"/>
      <c r="S278" s="168"/>
      <c r="T278" s="168"/>
      <c r="U278" s="168"/>
      <c r="V278" s="168"/>
      <c r="W278" s="171"/>
      <c r="Y278" s="168"/>
      <c r="Z278" s="168"/>
      <c r="AA278" s="171"/>
      <c r="AB278" s="168"/>
      <c r="AC278" s="168"/>
      <c r="AD278" s="168"/>
      <c r="AE278" s="168"/>
      <c r="AF278" s="168"/>
      <c r="AG278" s="171"/>
    </row>
    <row r="279" spans="1:33" x14ac:dyDescent="0.2">
      <c r="A279" s="151">
        <v>36931</v>
      </c>
      <c r="B279" s="176">
        <f>VLOOKUP($A279,'NG Summary by Day'!$A$22:$F$480,4,FALSE)*1000</f>
        <v>9278946.8669132143</v>
      </c>
      <c r="C279" s="172">
        <f>VLOOKUP(A279,'NG Summary by Day'!$T$21:$W$486,4,FALSE)</f>
        <v>3044962.6742904298</v>
      </c>
      <c r="D279" s="177">
        <f t="shared" si="16"/>
        <v>6233984.1926227845</v>
      </c>
      <c r="E279" s="176">
        <f>VLOOKUP(A279,'NG Summary by Day'!$A$22:$F$480,6,FALSE)*1000</f>
        <v>9278946.8669132143</v>
      </c>
      <c r="F279" s="177">
        <f t="shared" si="17"/>
        <v>6233984.1926227845</v>
      </c>
      <c r="G279" s="155"/>
      <c r="H279" s="186">
        <f>VLOOKUP(A279,'Power Summary by Day '!$A$19:$G$249,3,FALSE)</f>
        <v>5277356.381177525</v>
      </c>
      <c r="I279" s="172">
        <f>VLOOKUP(A279,'Power Summary by Day '!$Y$19:$AB$251,4,FALSE)</f>
        <v>6437889.6660984401</v>
      </c>
      <c r="J279" s="177">
        <f t="shared" si="18"/>
        <v>-1160533.284920915</v>
      </c>
      <c r="K279" s="172">
        <f>VLOOKUP(A279,'Power Summary by Day '!$A$19:$G$249,7,FALSE)</f>
        <v>7880406.2591910083</v>
      </c>
      <c r="L279" s="187">
        <f t="shared" si="19"/>
        <v>1442516.5930925682</v>
      </c>
      <c r="M279" s="155"/>
      <c r="N279" s="161"/>
      <c r="O279" s="168"/>
      <c r="P279" s="168"/>
      <c r="Q279" s="168"/>
      <c r="R279" s="168"/>
      <c r="S279" s="168"/>
      <c r="T279" s="168"/>
      <c r="U279" s="168"/>
      <c r="V279" s="168"/>
      <c r="W279" s="171"/>
      <c r="Y279" s="168"/>
      <c r="Z279" s="168"/>
      <c r="AA279" s="171"/>
      <c r="AB279" s="168"/>
      <c r="AC279" s="168"/>
      <c r="AD279" s="168"/>
      <c r="AE279" s="168"/>
      <c r="AF279" s="168"/>
      <c r="AG279" s="171"/>
    </row>
    <row r="280" spans="1:33" x14ac:dyDescent="0.2">
      <c r="A280" s="151">
        <v>36934</v>
      </c>
      <c r="B280" s="176">
        <f>VLOOKUP($A280,'NG Summary by Day'!$A$22:$F$480,4,FALSE)*1000</f>
        <v>5153075.7417421341</v>
      </c>
      <c r="C280" s="172">
        <f>VLOOKUP(A280,'NG Summary by Day'!$T$21:$W$486,4,FALSE)</f>
        <v>7205021.3711395701</v>
      </c>
      <c r="D280" s="177">
        <f t="shared" si="16"/>
        <v>-2051945.629397436</v>
      </c>
      <c r="E280" s="176">
        <f>VLOOKUP(A280,'NG Summary by Day'!$A$22:$F$480,6,FALSE)*1000</f>
        <v>5153075.7417421341</v>
      </c>
      <c r="F280" s="177">
        <f t="shared" si="17"/>
        <v>-2051945.629397436</v>
      </c>
      <c r="G280" s="155"/>
      <c r="H280" s="186">
        <f>VLOOKUP(A280,'Power Summary by Day '!$A$19:$G$249,3,FALSE)</f>
        <v>29154634.271909337</v>
      </c>
      <c r="I280" s="172">
        <f>VLOOKUP(A280,'Power Summary by Day '!$Y$19:$AB$251,4,FALSE)</f>
        <v>-7432164.9353298303</v>
      </c>
      <c r="J280" s="177">
        <f t="shared" si="18"/>
        <v>36586799.207239166</v>
      </c>
      <c r="K280" s="172">
        <f>VLOOKUP(A280,'Power Summary by Day '!$A$19:$G$249,7,FALSE)</f>
        <v>33418007.501609467</v>
      </c>
      <c r="L280" s="187">
        <f t="shared" si="19"/>
        <v>40850172.436939299</v>
      </c>
      <c r="M280" s="155"/>
      <c r="N280" s="161"/>
      <c r="O280" s="168"/>
      <c r="P280" s="168"/>
      <c r="Q280" s="168"/>
      <c r="R280" s="168"/>
      <c r="S280" s="168"/>
      <c r="T280" s="168"/>
      <c r="U280" s="168"/>
      <c r="V280" s="168"/>
      <c r="W280" s="171"/>
      <c r="Y280" s="168"/>
      <c r="Z280" s="168"/>
      <c r="AA280" s="171"/>
      <c r="AB280" s="168"/>
      <c r="AC280" s="168"/>
      <c r="AD280" s="168"/>
      <c r="AE280" s="168"/>
      <c r="AF280" s="168"/>
      <c r="AG280" s="171"/>
    </row>
    <row r="281" spans="1:33" x14ac:dyDescent="0.2">
      <c r="A281" s="151">
        <v>36935</v>
      </c>
      <c r="B281" s="176">
        <f>VLOOKUP($A281,'NG Summary by Day'!$A$22:$F$480,4,FALSE)*1000</f>
        <v>63509582.457740083</v>
      </c>
      <c r="C281" s="172">
        <f>VLOOKUP(A281,'NG Summary by Day'!$T$21:$W$486,4,FALSE)</f>
        <v>65550458.063130602</v>
      </c>
      <c r="D281" s="177">
        <f t="shared" si="16"/>
        <v>-2040875.6053905189</v>
      </c>
      <c r="E281" s="176">
        <f>VLOOKUP(A281,'NG Summary by Day'!$A$22:$F$480,6,FALSE)*1000</f>
        <v>63509582.457740083</v>
      </c>
      <c r="F281" s="177">
        <f t="shared" si="17"/>
        <v>-2040875.6053905189</v>
      </c>
      <c r="G281" s="155"/>
      <c r="H281" s="186">
        <f>VLOOKUP(A281,'Power Summary by Day '!$A$19:$G$249,3,FALSE)</f>
        <v>13805969.460690927</v>
      </c>
      <c r="I281" s="172">
        <f>VLOOKUP(A281,'Power Summary by Day '!$Y$19:$AB$251,4,FALSE)</f>
        <v>10329344.2793245</v>
      </c>
      <c r="J281" s="177">
        <f t="shared" si="18"/>
        <v>3476625.1813664269</v>
      </c>
      <c r="K281" s="172">
        <f>VLOOKUP(A281,'Power Summary by Day '!$A$19:$G$249,7,FALSE)</f>
        <v>9470993.3088136874</v>
      </c>
      <c r="L281" s="187">
        <f t="shared" si="19"/>
        <v>-858350.97051081248</v>
      </c>
      <c r="M281" s="155"/>
      <c r="N281" s="161"/>
      <c r="O281" s="168"/>
      <c r="P281" s="168"/>
      <c r="Q281" s="168"/>
      <c r="R281" s="168"/>
      <c r="S281" s="168"/>
      <c r="T281" s="168"/>
      <c r="U281" s="168"/>
      <c r="V281" s="168"/>
      <c r="W281" s="171"/>
      <c r="Y281" s="168"/>
      <c r="Z281" s="168"/>
      <c r="AA281" s="171"/>
      <c r="AB281" s="168"/>
      <c r="AC281" s="168"/>
      <c r="AD281" s="168"/>
      <c r="AE281" s="168"/>
      <c r="AF281" s="168"/>
      <c r="AG281" s="171"/>
    </row>
    <row r="282" spans="1:33" x14ac:dyDescent="0.2">
      <c r="A282" s="151">
        <v>36936</v>
      </c>
      <c r="B282" s="176">
        <f>VLOOKUP($A282,'NG Summary by Day'!$A$22:$F$480,4,FALSE)*1000</f>
        <v>-25915295.60531798</v>
      </c>
      <c r="C282" s="172">
        <f>VLOOKUP(A282,'NG Summary by Day'!$T$21:$W$486,4,FALSE)</f>
        <v>-27584604.412934799</v>
      </c>
      <c r="D282" s="177">
        <f t="shared" si="16"/>
        <v>1669308.8076168187</v>
      </c>
      <c r="E282" s="176">
        <f>VLOOKUP(A282,'NG Summary by Day'!$A$22:$F$480,6,FALSE)*1000</f>
        <v>-25915295.60531798</v>
      </c>
      <c r="F282" s="177">
        <f t="shared" si="17"/>
        <v>1669308.8076168187</v>
      </c>
      <c r="G282" s="155"/>
      <c r="H282" s="186">
        <f>VLOOKUP(A282,'Power Summary by Day '!$A$19:$G$249,3,FALSE)</f>
        <v>10515940.852518193</v>
      </c>
      <c r="I282" s="172">
        <f>VLOOKUP(A282,'Power Summary by Day '!$Y$19:$AB$251,4,FALSE)</f>
        <v>11215320.373826399</v>
      </c>
      <c r="J282" s="177">
        <f t="shared" si="18"/>
        <v>-699379.52130820602</v>
      </c>
      <c r="K282" s="172">
        <f>VLOOKUP(A282,'Power Summary by Day '!$A$19:$G$249,7,FALSE)</f>
        <v>10816164.844990311</v>
      </c>
      <c r="L282" s="187">
        <f t="shared" si="19"/>
        <v>-399155.52883608826</v>
      </c>
      <c r="M282" s="155"/>
      <c r="N282" s="161"/>
      <c r="O282" s="168"/>
      <c r="P282" s="168"/>
      <c r="Q282" s="168"/>
      <c r="R282" s="168"/>
      <c r="S282" s="168"/>
      <c r="T282" s="168"/>
      <c r="U282" s="168"/>
      <c r="V282" s="168"/>
      <c r="W282" s="171"/>
      <c r="Y282" s="168"/>
      <c r="Z282" s="168"/>
      <c r="AA282" s="171"/>
      <c r="AB282" s="168"/>
      <c r="AC282" s="168"/>
      <c r="AD282" s="168"/>
      <c r="AE282" s="168"/>
      <c r="AF282" s="168"/>
      <c r="AG282" s="171"/>
    </row>
    <row r="283" spans="1:33" x14ac:dyDescent="0.2">
      <c r="A283" s="151">
        <v>36937</v>
      </c>
      <c r="B283" s="176">
        <f>VLOOKUP($A283,'NG Summary by Day'!$A$22:$F$480,4,FALSE)*1000</f>
        <v>4238999.0449531283</v>
      </c>
      <c r="C283" s="172">
        <f>VLOOKUP(A283,'NG Summary by Day'!$T$21:$W$486,4,FALSE)</f>
        <v>13188743.040000901</v>
      </c>
      <c r="D283" s="177">
        <f t="shared" si="16"/>
        <v>-8949743.9950477723</v>
      </c>
      <c r="E283" s="176">
        <f>VLOOKUP(A283,'NG Summary by Day'!$A$22:$F$480,6,FALSE)*1000</f>
        <v>4238999.0449531283</v>
      </c>
      <c r="F283" s="177">
        <f t="shared" si="17"/>
        <v>-8949743.9950477723</v>
      </c>
      <c r="G283" s="155"/>
      <c r="H283" s="186">
        <f>VLOOKUP(A283,'Power Summary by Day '!$A$19:$G$249,3,FALSE)</f>
        <v>-9166662.9310099203</v>
      </c>
      <c r="I283" s="172">
        <f>VLOOKUP(A283,'Power Summary by Day '!$Y$19:$AB$251,4,FALSE)</f>
        <v>-9132139.6340970993</v>
      </c>
      <c r="J283" s="177">
        <f t="shared" si="18"/>
        <v>-34523.29691282101</v>
      </c>
      <c r="K283" s="172">
        <f>VLOOKUP(A283,'Power Summary by Day '!$A$19:$G$249,7,FALSE)</f>
        <v>-7266347.70296764</v>
      </c>
      <c r="L283" s="187">
        <f t="shared" si="19"/>
        <v>1865791.9311294593</v>
      </c>
      <c r="M283" s="155"/>
      <c r="N283" s="161"/>
      <c r="O283" s="168"/>
      <c r="P283" s="168"/>
      <c r="Q283" s="168"/>
      <c r="R283" s="168"/>
      <c r="S283" s="168"/>
      <c r="T283" s="168"/>
      <c r="U283" s="168"/>
      <c r="V283" s="168"/>
      <c r="W283" s="171"/>
      <c r="Y283" s="168"/>
      <c r="Z283" s="168"/>
      <c r="AA283" s="171"/>
      <c r="AB283" s="168"/>
      <c r="AC283" s="168"/>
      <c r="AD283" s="168"/>
      <c r="AE283" s="168"/>
      <c r="AF283" s="168"/>
      <c r="AG283" s="171"/>
    </row>
    <row r="284" spans="1:33" x14ac:dyDescent="0.2">
      <c r="A284" s="151">
        <v>36938</v>
      </c>
      <c r="B284" s="176">
        <f>VLOOKUP($A284,'NG Summary by Day'!$A$22:$F$480,4,FALSE)*1000</f>
        <v>8900476.309262732</v>
      </c>
      <c r="C284" s="172">
        <f>VLOOKUP(A284,'NG Summary by Day'!$T$21:$W$486,4,FALSE)</f>
        <v>19314458.951766599</v>
      </c>
      <c r="D284" s="177">
        <f t="shared" si="16"/>
        <v>-10413982.642503867</v>
      </c>
      <c r="E284" s="176">
        <f>VLOOKUP(A284,'NG Summary by Day'!$A$22:$F$480,6,FALSE)*1000</f>
        <v>8900476.309262732</v>
      </c>
      <c r="F284" s="177">
        <f t="shared" si="17"/>
        <v>-10413982.642503867</v>
      </c>
      <c r="G284" s="155"/>
      <c r="H284" s="186">
        <f>VLOOKUP(A284,'Power Summary by Day '!$A$19:$G$249,3,FALSE)</f>
        <v>3370562.3516299576</v>
      </c>
      <c r="I284" s="172">
        <f>VLOOKUP(A284,'Power Summary by Day '!$Y$19:$AB$251,4,FALSE)</f>
        <v>5235892.66900972</v>
      </c>
      <c r="J284" s="177">
        <f t="shared" si="18"/>
        <v>-1865330.3173797624</v>
      </c>
      <c r="K284" s="172">
        <f>VLOOKUP(A284,'Power Summary by Day '!$A$19:$G$249,7,FALSE)</f>
        <v>1903721.3689267375</v>
      </c>
      <c r="L284" s="187">
        <f t="shared" si="19"/>
        <v>-3332171.3000829825</v>
      </c>
      <c r="M284" s="155"/>
      <c r="N284" s="161"/>
      <c r="O284" s="168"/>
      <c r="P284" s="168"/>
      <c r="Q284" s="168"/>
      <c r="R284" s="168"/>
      <c r="S284" s="168"/>
      <c r="T284" s="168"/>
      <c r="U284" s="168"/>
      <c r="V284" s="168"/>
      <c r="W284" s="171"/>
      <c r="Y284" s="168"/>
      <c r="Z284" s="168"/>
      <c r="AA284" s="171"/>
      <c r="AB284" s="168"/>
      <c r="AC284" s="168"/>
      <c r="AD284" s="168"/>
      <c r="AE284" s="168"/>
      <c r="AF284" s="168"/>
      <c r="AG284" s="171"/>
    </row>
    <row r="285" spans="1:33" x14ac:dyDescent="0.2">
      <c r="A285" s="151">
        <v>36942</v>
      </c>
      <c r="B285" s="176">
        <f>VLOOKUP($A285,'NG Summary by Day'!$A$22:$F$480,4,FALSE)*1000</f>
        <v>-4244764.2088348074</v>
      </c>
      <c r="C285" s="172">
        <f>VLOOKUP(A285,'NG Summary by Day'!$T$21:$W$486,4,FALSE)</f>
        <v>-4943893.2891700696</v>
      </c>
      <c r="D285" s="177">
        <f t="shared" si="16"/>
        <v>699129.08033526223</v>
      </c>
      <c r="E285" s="176">
        <f>VLOOKUP(A285,'NG Summary by Day'!$A$22:$F$480,6,FALSE)*1000</f>
        <v>-4244764.2088348074</v>
      </c>
      <c r="F285" s="177">
        <f t="shared" si="17"/>
        <v>699129.08033526223</v>
      </c>
      <c r="G285" s="155"/>
      <c r="H285" s="186">
        <f>VLOOKUP(A285,'Power Summary by Day '!$A$19:$G$249,3,FALSE)</f>
        <v>-25145940.721046433</v>
      </c>
      <c r="I285" s="172">
        <f>VLOOKUP(A285,'Power Summary by Day '!$Y$19:$AB$251,4,FALSE)</f>
        <v>-20479746.934149399</v>
      </c>
      <c r="J285" s="177">
        <f t="shared" si="18"/>
        <v>-4666193.7868970335</v>
      </c>
      <c r="K285" s="172">
        <f>VLOOKUP(A285,'Power Summary by Day '!$A$19:$G$249,7,FALSE)</f>
        <v>-31679643.646700803</v>
      </c>
      <c r="L285" s="187">
        <f t="shared" si="19"/>
        <v>-11199896.712551404</v>
      </c>
      <c r="M285" s="155"/>
      <c r="N285" s="161"/>
      <c r="O285" s="168"/>
      <c r="P285" s="168"/>
      <c r="Q285" s="168"/>
      <c r="R285" s="168"/>
      <c r="S285" s="168"/>
      <c r="T285" s="168"/>
      <c r="U285" s="168"/>
      <c r="V285" s="168"/>
      <c r="W285" s="171"/>
      <c r="Y285" s="168"/>
      <c r="Z285" s="168"/>
      <c r="AA285" s="171"/>
      <c r="AB285" s="168"/>
      <c r="AC285" s="168"/>
      <c r="AD285" s="168"/>
      <c r="AE285" s="168"/>
      <c r="AF285" s="168"/>
      <c r="AG285" s="171"/>
    </row>
    <row r="286" spans="1:33" x14ac:dyDescent="0.2">
      <c r="A286" s="151">
        <v>36943</v>
      </c>
      <c r="B286" s="176">
        <f>VLOOKUP($A286,'NG Summary by Day'!$A$22:$F$480,4,FALSE)*1000</f>
        <v>-957815.18469161761</v>
      </c>
      <c r="C286" s="172">
        <f>VLOOKUP(A286,'NG Summary by Day'!$T$21:$W$486,4,FALSE)</f>
        <v>12588314.920088699</v>
      </c>
      <c r="D286" s="177">
        <f t="shared" si="16"/>
        <v>-13546130.104780316</v>
      </c>
      <c r="E286" s="176">
        <f>VLOOKUP(A286,'NG Summary by Day'!$A$22:$F$480,6,FALSE)*1000</f>
        <v>-957815.18469161761</v>
      </c>
      <c r="F286" s="177">
        <f t="shared" si="17"/>
        <v>-13546130.104780316</v>
      </c>
      <c r="G286" s="155"/>
      <c r="H286" s="186">
        <f>VLOOKUP(A286,'Power Summary by Day '!$A$19:$G$249,3,FALSE)</f>
        <v>-6401395.4159448035</v>
      </c>
      <c r="I286" s="172">
        <f>VLOOKUP(A286,'Power Summary by Day '!$Y$19:$AB$251,4,FALSE)</f>
        <v>-6688990.1072611306</v>
      </c>
      <c r="J286" s="177">
        <f t="shared" si="18"/>
        <v>287594.69131632708</v>
      </c>
      <c r="K286" s="172">
        <f>VLOOKUP(A286,'Power Summary by Day '!$A$19:$G$249,7,FALSE)</f>
        <v>-7618229.6586705334</v>
      </c>
      <c r="L286" s="187">
        <f t="shared" si="19"/>
        <v>-929239.55140940286</v>
      </c>
      <c r="M286" s="155"/>
      <c r="N286" s="161"/>
      <c r="O286" s="168"/>
      <c r="P286" s="168"/>
      <c r="Q286" s="168"/>
      <c r="R286" s="168"/>
      <c r="S286" s="168"/>
      <c r="T286" s="168"/>
      <c r="U286" s="168"/>
      <c r="V286" s="168"/>
      <c r="W286" s="171"/>
      <c r="Y286" s="168"/>
      <c r="Z286" s="168"/>
      <c r="AA286" s="171"/>
      <c r="AB286" s="168"/>
      <c r="AC286" s="168"/>
      <c r="AD286" s="168"/>
      <c r="AE286" s="168"/>
      <c r="AF286" s="168"/>
      <c r="AG286" s="171"/>
    </row>
    <row r="287" spans="1:33" x14ac:dyDescent="0.2">
      <c r="A287" s="151">
        <v>36944</v>
      </c>
      <c r="B287" s="176">
        <f>VLOOKUP($A287,'NG Summary by Day'!$A$22:$F$480,4,FALSE)*1000</f>
        <v>-54417593.232064083</v>
      </c>
      <c r="C287" s="172">
        <f>VLOOKUP(A287,'NG Summary by Day'!$T$21:$W$486,4,FALSE)</f>
        <v>-41594835.692468598</v>
      </c>
      <c r="D287" s="177">
        <f t="shared" si="16"/>
        <v>-12822757.539595485</v>
      </c>
      <c r="E287" s="176">
        <f>VLOOKUP(A287,'NG Summary by Day'!$A$22:$F$480,6,FALSE)*1000</f>
        <v>-54417593.232064083</v>
      </c>
      <c r="F287" s="177">
        <f t="shared" si="17"/>
        <v>-12822757.539595485</v>
      </c>
      <c r="G287" s="155"/>
      <c r="H287" s="186">
        <f>VLOOKUP(A287,'Power Summary by Day '!$A$19:$G$249,3,FALSE)</f>
        <v>-12305132.442327358</v>
      </c>
      <c r="I287" s="172">
        <f>VLOOKUP(A287,'Power Summary by Day '!$Y$19:$AB$251,4,FALSE)</f>
        <v>-12054281.0687616</v>
      </c>
      <c r="J287" s="177">
        <f t="shared" si="18"/>
        <v>-250851.37356575765</v>
      </c>
      <c r="K287" s="172">
        <f>VLOOKUP(A287,'Power Summary by Day '!$A$19:$G$249,7,FALSE)</f>
        <v>-12786671.000760749</v>
      </c>
      <c r="L287" s="187">
        <f t="shared" si="19"/>
        <v>-732389.9319991488</v>
      </c>
      <c r="M287" s="155"/>
      <c r="N287" s="161"/>
      <c r="O287" s="168"/>
      <c r="P287" s="168"/>
      <c r="Q287" s="168"/>
      <c r="R287" s="168"/>
      <c r="S287" s="168"/>
      <c r="T287" s="168"/>
      <c r="U287" s="168"/>
      <c r="V287" s="168"/>
      <c r="W287" s="171"/>
      <c r="Y287" s="168"/>
      <c r="Z287" s="168"/>
      <c r="AA287" s="171"/>
      <c r="AB287" s="168"/>
      <c r="AC287" s="168"/>
      <c r="AD287" s="168"/>
      <c r="AE287" s="168"/>
      <c r="AF287" s="168"/>
      <c r="AG287" s="171"/>
    </row>
    <row r="288" spans="1:33" x14ac:dyDescent="0.2">
      <c r="A288" s="151">
        <v>36945</v>
      </c>
      <c r="B288" s="176">
        <f>VLOOKUP($A288,'NG Summary by Day'!$A$22:$F$480,4,FALSE)*1000</f>
        <v>9117546.3767998647</v>
      </c>
      <c r="C288" s="172">
        <f>VLOOKUP(A288,'NG Summary by Day'!$T$21:$W$486,4,FALSE)</f>
        <v>-10246267.782258701</v>
      </c>
      <c r="D288" s="177">
        <f t="shared" si="16"/>
        <v>19363814.159058563</v>
      </c>
      <c r="E288" s="176">
        <f>VLOOKUP(A288,'NG Summary by Day'!$A$22:$F$480,6,FALSE)*1000</f>
        <v>9117546.3767998647</v>
      </c>
      <c r="F288" s="177">
        <f t="shared" si="17"/>
        <v>19363814.159058563</v>
      </c>
      <c r="G288" s="155"/>
      <c r="H288" s="186">
        <f>VLOOKUP(A288,'Power Summary by Day '!$A$19:$G$249,3,FALSE)</f>
        <v>4466266.6472642357</v>
      </c>
      <c r="I288" s="172">
        <f>VLOOKUP(A288,'Power Summary by Day '!$Y$19:$AB$251,4,FALSE)</f>
        <v>5476651.4397157598</v>
      </c>
      <c r="J288" s="177">
        <f t="shared" si="18"/>
        <v>-1010384.7924515242</v>
      </c>
      <c r="K288" s="172">
        <f>VLOOKUP(A288,'Power Summary by Day '!$A$19:$G$249,7,FALSE)</f>
        <v>-368661.87435955461</v>
      </c>
      <c r="L288" s="187">
        <f t="shared" si="19"/>
        <v>-5845313.3140753144</v>
      </c>
      <c r="M288" s="155"/>
      <c r="N288" s="161"/>
      <c r="O288" s="168"/>
      <c r="P288" s="168"/>
      <c r="Q288" s="168"/>
      <c r="R288" s="168"/>
      <c r="S288" s="168"/>
      <c r="T288" s="168"/>
      <c r="U288" s="168"/>
      <c r="V288" s="168"/>
      <c r="W288" s="171"/>
      <c r="Y288" s="168"/>
      <c r="Z288" s="168"/>
      <c r="AA288" s="171"/>
      <c r="AB288" s="168"/>
      <c r="AC288" s="168"/>
      <c r="AD288" s="168"/>
      <c r="AE288" s="168"/>
      <c r="AF288" s="168"/>
      <c r="AG288" s="171"/>
    </row>
    <row r="289" spans="1:33" x14ac:dyDescent="0.2">
      <c r="A289" s="151">
        <v>36948</v>
      </c>
      <c r="B289" s="176">
        <f>VLOOKUP($A289,'NG Summary by Day'!$A$22:$F$480,4,FALSE)*1000</f>
        <v>10751455.44821756</v>
      </c>
      <c r="C289" s="172">
        <f>VLOOKUP(A289,'NG Summary by Day'!$T$21:$W$486,4,FALSE)</f>
        <v>-8505792.5990791991</v>
      </c>
      <c r="D289" s="177">
        <f t="shared" si="16"/>
        <v>19257248.047296759</v>
      </c>
      <c r="E289" s="176">
        <f>VLOOKUP(A289,'NG Summary by Day'!$A$22:$F$480,6,FALSE)*1000</f>
        <v>10751455.44821756</v>
      </c>
      <c r="F289" s="177">
        <f t="shared" si="17"/>
        <v>19257248.047296759</v>
      </c>
      <c r="G289" s="155"/>
      <c r="H289" s="186">
        <f>VLOOKUP(A289,'Power Summary by Day '!$A$19:$G$249,3,FALSE)</f>
        <v>-6768002.9310061447</v>
      </c>
      <c r="I289" s="172">
        <f>VLOOKUP(A289,'Power Summary by Day '!$Y$19:$AB$251,4,FALSE)</f>
        <v>-10573846.828256801</v>
      </c>
      <c r="J289" s="177">
        <f t="shared" si="18"/>
        <v>3805843.897250656</v>
      </c>
      <c r="K289" s="172">
        <f>VLOOKUP(A289,'Power Summary by Day '!$A$19:$G$249,7,FALSE)</f>
        <v>-12112248.924048755</v>
      </c>
      <c r="L289" s="187">
        <f t="shared" si="19"/>
        <v>-1538402.0957919545</v>
      </c>
      <c r="M289" s="155"/>
      <c r="N289" s="161"/>
      <c r="O289" s="168"/>
      <c r="P289" s="168"/>
      <c r="Q289" s="168"/>
      <c r="R289" s="168"/>
      <c r="S289" s="168"/>
      <c r="T289" s="168"/>
      <c r="U289" s="168"/>
      <c r="V289" s="168"/>
      <c r="W289" s="171"/>
      <c r="Y289" s="168"/>
      <c r="Z289" s="168"/>
      <c r="AA289" s="171"/>
      <c r="AB289" s="168"/>
      <c r="AC289" s="168"/>
      <c r="AD289" s="168"/>
      <c r="AE289" s="168"/>
      <c r="AF289" s="168"/>
      <c r="AG289" s="171"/>
    </row>
    <row r="290" spans="1:33" x14ac:dyDescent="0.2">
      <c r="A290" s="151">
        <v>36949</v>
      </c>
      <c r="B290" s="176">
        <f>VLOOKUP($A290,'NG Summary by Day'!$A$22:$F$480,4,FALSE)*1000</f>
        <v>4406019.4600856742</v>
      </c>
      <c r="C290" s="172">
        <f>VLOOKUP(A290,'NG Summary by Day'!$T$21:$W$486,4,FALSE)</f>
        <v>1882118.0310583501</v>
      </c>
      <c r="D290" s="177">
        <f t="shared" si="16"/>
        <v>2523901.4290273241</v>
      </c>
      <c r="E290" s="176">
        <f>VLOOKUP(A290,'NG Summary by Day'!$A$22:$F$480,6,FALSE)*1000</f>
        <v>4406019.4600856742</v>
      </c>
      <c r="F290" s="177">
        <f t="shared" si="17"/>
        <v>2523901.4290273241</v>
      </c>
      <c r="G290" s="155"/>
      <c r="H290" s="186">
        <f>VLOOKUP(A290,'Power Summary by Day '!$A$19:$G$249,3,FALSE)</f>
        <v>-5783328.7066753991</v>
      </c>
      <c r="I290" s="172">
        <f>VLOOKUP(A290,'Power Summary by Day '!$Y$19:$AB$251,4,FALSE)</f>
        <v>4088782.3222298701</v>
      </c>
      <c r="J290" s="177">
        <f t="shared" si="18"/>
        <v>-9872111.0289052688</v>
      </c>
      <c r="K290" s="172">
        <f>VLOOKUP(A290,'Power Summary by Day '!$A$19:$G$249,7,FALSE)</f>
        <v>-4796676.684747179</v>
      </c>
      <c r="L290" s="187">
        <f t="shared" si="19"/>
        <v>-8885459.0069770496</v>
      </c>
      <c r="M290" s="155"/>
      <c r="N290" s="161"/>
      <c r="O290" s="168"/>
      <c r="P290" s="168"/>
      <c r="Q290" s="168"/>
      <c r="R290" s="168"/>
      <c r="S290" s="168"/>
      <c r="T290" s="168"/>
      <c r="U290" s="168"/>
      <c r="V290" s="168"/>
      <c r="W290" s="171"/>
      <c r="Y290" s="168"/>
      <c r="Z290" s="168"/>
      <c r="AA290" s="171"/>
      <c r="AB290" s="168"/>
      <c r="AC290" s="168"/>
      <c r="AD290" s="168"/>
      <c r="AE290" s="168"/>
      <c r="AF290" s="168"/>
      <c r="AG290" s="171"/>
    </row>
    <row r="291" spans="1:33" x14ac:dyDescent="0.2">
      <c r="A291" s="151">
        <v>36950</v>
      </c>
      <c r="B291" s="176">
        <f>VLOOKUP($A291,'NG Summary by Day'!$A$22:$F$480,4,FALSE)*1000</f>
        <v>-13445163.343366815</v>
      </c>
      <c r="C291" s="172">
        <f>VLOOKUP(A291,'NG Summary by Day'!$T$21:$W$486,4,FALSE)</f>
        <v>-29598321.147438798</v>
      </c>
      <c r="D291" s="177">
        <f t="shared" si="16"/>
        <v>16153157.804071983</v>
      </c>
      <c r="E291" s="176">
        <f>VLOOKUP(A291,'NG Summary by Day'!$A$22:$F$480,6,FALSE)*1000</f>
        <v>-13445163.343366815</v>
      </c>
      <c r="F291" s="177">
        <f t="shared" si="17"/>
        <v>16153157.804071983</v>
      </c>
      <c r="G291" s="155"/>
      <c r="H291" s="186">
        <f>VLOOKUP(A291,'Power Summary by Day '!$A$19:$G$249,3,FALSE)</f>
        <v>-8363927.1942150248</v>
      </c>
      <c r="I291" s="172">
        <f>VLOOKUP(A291,'Power Summary by Day '!$Y$19:$AB$251,4,FALSE)</f>
        <v>-2327208.4255089499</v>
      </c>
      <c r="J291" s="177">
        <f t="shared" si="18"/>
        <v>-6036718.7687060749</v>
      </c>
      <c r="K291" s="172">
        <f>VLOOKUP(A291,'Power Summary by Day '!$A$19:$G$249,7,FALSE)</f>
        <v>-2894226.7617656575</v>
      </c>
      <c r="L291" s="187">
        <f t="shared" si="19"/>
        <v>-567018.33625670755</v>
      </c>
      <c r="M291" s="155"/>
      <c r="N291" s="161"/>
      <c r="O291" s="168"/>
      <c r="P291" s="168"/>
      <c r="Q291" s="168"/>
      <c r="R291" s="168"/>
      <c r="S291" s="168"/>
      <c r="T291" s="168"/>
      <c r="U291" s="168"/>
      <c r="V291" s="168"/>
      <c r="W291" s="171"/>
      <c r="Y291" s="168"/>
      <c r="Z291" s="168"/>
      <c r="AA291" s="171"/>
      <c r="AB291" s="168"/>
      <c r="AC291" s="168"/>
      <c r="AD291" s="168"/>
      <c r="AE291" s="168"/>
      <c r="AF291" s="168"/>
      <c r="AG291" s="171"/>
    </row>
    <row r="292" spans="1:33" x14ac:dyDescent="0.2">
      <c r="A292" s="151">
        <v>36951</v>
      </c>
      <c r="B292" s="176">
        <f>VLOOKUP($A292,'NG Summary by Day'!$A$22:$F$480,4,FALSE)*1000</f>
        <v>-16320213.972821545</v>
      </c>
      <c r="C292" s="172">
        <f>VLOOKUP(A292,'NG Summary by Day'!$T$21:$W$486,4,FALSE)</f>
        <v>-16981012.5256336</v>
      </c>
      <c r="D292" s="177">
        <f t="shared" si="16"/>
        <v>660798.55281205475</v>
      </c>
      <c r="E292" s="176">
        <f>VLOOKUP(A292,'NG Summary by Day'!$A$22:$F$480,6,FALSE)*1000</f>
        <v>-16320213.972821545</v>
      </c>
      <c r="F292" s="177">
        <f t="shared" si="17"/>
        <v>660798.55281205475</v>
      </c>
      <c r="G292" s="155"/>
      <c r="H292" s="186">
        <f>VLOOKUP(A292,'Power Summary by Day '!$A$19:$G$249,3,FALSE)</f>
        <v>-19745333.924455665</v>
      </c>
      <c r="I292" s="172">
        <f>VLOOKUP(A292,'Power Summary by Day '!$Y$19:$AB$251,4,FALSE)</f>
        <v>14373585.264660301</v>
      </c>
      <c r="J292" s="177">
        <f t="shared" si="18"/>
        <v>-34118919.189115964</v>
      </c>
      <c r="K292" s="172">
        <f>VLOOKUP(A292,'Power Summary by Day '!$A$19:$G$249,7,FALSE)</f>
        <v>-19637274.590061195</v>
      </c>
      <c r="L292" s="187">
        <f t="shared" si="19"/>
        <v>-34010859.854721494</v>
      </c>
      <c r="M292" s="155"/>
      <c r="N292" s="161"/>
      <c r="O292" s="168"/>
      <c r="P292" s="168"/>
      <c r="Q292" s="168"/>
      <c r="R292" s="168"/>
      <c r="S292" s="168"/>
      <c r="T292" s="168"/>
      <c r="U292" s="168"/>
      <c r="V292" s="168"/>
      <c r="W292" s="171"/>
      <c r="Y292" s="168"/>
      <c r="Z292" s="168"/>
      <c r="AA292" s="171"/>
      <c r="AB292" s="168"/>
      <c r="AC292" s="168"/>
      <c r="AD292" s="168"/>
      <c r="AE292" s="168"/>
      <c r="AF292" s="168"/>
      <c r="AG292" s="171"/>
    </row>
    <row r="293" spans="1:33" x14ac:dyDescent="0.2">
      <c r="A293" s="151">
        <v>36952</v>
      </c>
      <c r="B293" s="176">
        <f>VLOOKUP($A293,'NG Summary by Day'!$A$22:$F$480,4,FALSE)*1000</f>
        <v>4698033.0924710231</v>
      </c>
      <c r="C293" s="172">
        <f>VLOOKUP(A293,'NG Summary by Day'!$T$21:$W$486,4,FALSE)</f>
        <v>8063938.0485876398</v>
      </c>
      <c r="D293" s="177">
        <f t="shared" si="16"/>
        <v>-3365904.9561166167</v>
      </c>
      <c r="E293" s="176">
        <f>VLOOKUP(A293,'NG Summary by Day'!$A$22:$F$480,6,FALSE)*1000</f>
        <v>4698033.0924710231</v>
      </c>
      <c r="F293" s="177">
        <f t="shared" si="17"/>
        <v>-3365904.9561166167</v>
      </c>
      <c r="G293" s="155"/>
      <c r="H293" s="186">
        <f>VLOOKUP(A293,'Power Summary by Day '!$A$19:$G$249,3,FALSE)</f>
        <v>6371143.7771622147</v>
      </c>
      <c r="I293" s="172">
        <f>VLOOKUP(A293,'Power Summary by Day '!$Y$19:$AB$251,4,FALSE)</f>
        <v>6154657.6529397303</v>
      </c>
      <c r="J293" s="177">
        <f t="shared" si="18"/>
        <v>216486.12422248442</v>
      </c>
      <c r="K293" s="172">
        <f>VLOOKUP(A293,'Power Summary by Day '!$A$19:$G$249,7,FALSE)</f>
        <v>7202022.3947990313</v>
      </c>
      <c r="L293" s="187">
        <f t="shared" si="19"/>
        <v>1047364.741859301</v>
      </c>
      <c r="M293" s="155"/>
      <c r="N293" s="161"/>
      <c r="O293" s="168"/>
      <c r="P293" s="168"/>
      <c r="Q293" s="168"/>
      <c r="R293" s="168"/>
      <c r="S293" s="168"/>
      <c r="T293" s="168"/>
      <c r="U293" s="168"/>
      <c r="V293" s="168"/>
      <c r="W293" s="171"/>
      <c r="Y293" s="168"/>
      <c r="Z293" s="168"/>
      <c r="AA293" s="171"/>
      <c r="AB293" s="168"/>
      <c r="AC293" s="168"/>
      <c r="AD293" s="168"/>
      <c r="AE293" s="168"/>
      <c r="AF293" s="168"/>
      <c r="AG293" s="171"/>
    </row>
    <row r="294" spans="1:33" x14ac:dyDescent="0.2">
      <c r="A294" s="151">
        <v>36955</v>
      </c>
      <c r="B294" s="176">
        <f>VLOOKUP($A294,'NG Summary by Day'!$A$22:$F$480,4,FALSE)*1000</f>
        <v>31048273.692420285</v>
      </c>
      <c r="C294" s="172">
        <f>VLOOKUP(A294,'NG Summary by Day'!$T$21:$W$486,4,FALSE)</f>
        <v>17080299.576035701</v>
      </c>
      <c r="D294" s="177">
        <f t="shared" si="16"/>
        <v>13967974.116384584</v>
      </c>
      <c r="E294" s="176">
        <f>VLOOKUP(A294,'NG Summary by Day'!$A$22:$F$480,6,FALSE)*1000</f>
        <v>31048273.692420285</v>
      </c>
      <c r="F294" s="177">
        <f t="shared" si="17"/>
        <v>13967974.116384584</v>
      </c>
      <c r="G294" s="155"/>
      <c r="H294" s="186">
        <f>VLOOKUP(A294,'Power Summary by Day '!$A$19:$G$249,3,FALSE)</f>
        <v>39376884.917310052</v>
      </c>
      <c r="I294" s="172">
        <f>VLOOKUP(A294,'Power Summary by Day '!$Y$19:$AB$251,4,FALSE)</f>
        <v>41718391.088737696</v>
      </c>
      <c r="J294" s="177">
        <f t="shared" si="18"/>
        <v>-2341506.1714276448</v>
      </c>
      <c r="K294" s="172">
        <f>VLOOKUP(A294,'Power Summary by Day '!$A$19:$G$249,7,FALSE)</f>
        <v>36149437.100607701</v>
      </c>
      <c r="L294" s="187">
        <f t="shared" si="19"/>
        <v>-5568953.9881299958</v>
      </c>
      <c r="M294" s="155"/>
      <c r="N294" s="161"/>
      <c r="O294" s="168"/>
      <c r="P294" s="168"/>
      <c r="Q294" s="168"/>
      <c r="R294" s="168"/>
      <c r="S294" s="168"/>
      <c r="T294" s="168"/>
      <c r="U294" s="168"/>
      <c r="V294" s="168"/>
      <c r="W294" s="171"/>
      <c r="Y294" s="168"/>
      <c r="Z294" s="168"/>
      <c r="AA294" s="171"/>
      <c r="AB294" s="168"/>
      <c r="AC294" s="168"/>
      <c r="AD294" s="168"/>
      <c r="AE294" s="168"/>
      <c r="AF294" s="168"/>
      <c r="AG294" s="171"/>
    </row>
    <row r="295" spans="1:33" x14ac:dyDescent="0.2">
      <c r="A295" s="151">
        <v>36956</v>
      </c>
      <c r="B295" s="176">
        <f>VLOOKUP($A295,'NG Summary by Day'!$A$22:$F$480,4,FALSE)*1000</f>
        <v>-30221499.302472617</v>
      </c>
      <c r="C295" s="172">
        <f>VLOOKUP(A295,'NG Summary by Day'!$T$21:$W$486,4,FALSE)</f>
        <v>-1097425.64778854</v>
      </c>
      <c r="D295" s="177">
        <f t="shared" si="16"/>
        <v>-29124073.654684078</v>
      </c>
      <c r="E295" s="176">
        <f>VLOOKUP(A295,'NG Summary by Day'!$A$22:$F$480,6,FALSE)*1000</f>
        <v>-30221499.302472617</v>
      </c>
      <c r="F295" s="177">
        <f t="shared" si="17"/>
        <v>-29124073.654684078</v>
      </c>
      <c r="G295" s="155"/>
      <c r="H295" s="186">
        <f>VLOOKUP(A295,'Power Summary by Day '!$A$19:$G$249,3,FALSE)</f>
        <v>8568716.1170465965</v>
      </c>
      <c r="I295" s="172">
        <f>VLOOKUP(A295,'Power Summary by Day '!$Y$19:$AB$251,4,FALSE)</f>
        <v>-2427459.4961902797</v>
      </c>
      <c r="J295" s="177">
        <f t="shared" si="18"/>
        <v>10996175.613236876</v>
      </c>
      <c r="K295" s="172">
        <f>VLOOKUP(A295,'Power Summary by Day '!$A$19:$G$249,7,FALSE)</f>
        <v>7892469.1038660873</v>
      </c>
      <c r="L295" s="187">
        <f t="shared" si="19"/>
        <v>10319928.600056367</v>
      </c>
      <c r="M295" s="155"/>
      <c r="N295" s="161"/>
      <c r="O295" s="168"/>
      <c r="P295" s="168"/>
      <c r="Q295" s="168"/>
      <c r="R295" s="168"/>
      <c r="S295" s="168"/>
      <c r="T295" s="168"/>
      <c r="U295" s="168"/>
      <c r="V295" s="168"/>
      <c r="W295" s="171"/>
      <c r="Y295" s="168"/>
      <c r="Z295" s="168"/>
      <c r="AA295" s="171"/>
      <c r="AB295" s="168"/>
      <c r="AC295" s="168"/>
      <c r="AD295" s="168"/>
      <c r="AE295" s="168"/>
      <c r="AF295" s="168"/>
      <c r="AG295" s="171"/>
    </row>
    <row r="296" spans="1:33" x14ac:dyDescent="0.2">
      <c r="A296" s="151">
        <v>36957</v>
      </c>
      <c r="B296" s="176">
        <f>VLOOKUP($A296,'NG Summary by Day'!$A$22:$F$480,4,FALSE)*1000</f>
        <v>17558017.460876036</v>
      </c>
      <c r="C296" s="172">
        <f>VLOOKUP(A296,'NG Summary by Day'!$T$21:$W$486,4,FALSE)</f>
        <v>3008797.07697532</v>
      </c>
      <c r="D296" s="177">
        <f t="shared" si="16"/>
        <v>14549220.383900717</v>
      </c>
      <c r="E296" s="176">
        <f>VLOOKUP(A296,'NG Summary by Day'!$A$22:$F$480,6,FALSE)*1000</f>
        <v>17558017.460876036</v>
      </c>
      <c r="F296" s="177">
        <f t="shared" si="17"/>
        <v>14549220.383900717</v>
      </c>
      <c r="G296" s="155"/>
      <c r="H296" s="186">
        <f>VLOOKUP(A296,'Power Summary by Day '!$A$19:$G$249,3,FALSE)</f>
        <v>-4623220.5015685</v>
      </c>
      <c r="I296" s="172">
        <f>VLOOKUP(A296,'Power Summary by Day '!$Y$19:$AB$251,4,FALSE)</f>
        <v>-5791607.4632068304</v>
      </c>
      <c r="J296" s="177">
        <f t="shared" si="18"/>
        <v>1168386.9616383305</v>
      </c>
      <c r="K296" s="172">
        <f>VLOOKUP(A296,'Power Summary by Day '!$A$19:$G$249,7,FALSE)</f>
        <v>-5364389.5833672313</v>
      </c>
      <c r="L296" s="187">
        <f t="shared" si="19"/>
        <v>427217.87983959913</v>
      </c>
      <c r="M296" s="155"/>
      <c r="N296" s="161"/>
      <c r="O296" s="168"/>
      <c r="P296" s="168"/>
      <c r="Q296" s="168"/>
      <c r="R296" s="168"/>
      <c r="S296" s="168"/>
      <c r="T296" s="168"/>
      <c r="U296" s="168"/>
      <c r="V296" s="168"/>
      <c r="W296" s="171"/>
      <c r="Y296" s="168"/>
      <c r="Z296" s="168"/>
      <c r="AA296" s="171"/>
      <c r="AB296" s="168"/>
      <c r="AC296" s="168"/>
      <c r="AD296" s="168"/>
      <c r="AE296" s="168"/>
      <c r="AF296" s="168"/>
      <c r="AG296" s="171"/>
    </row>
    <row r="297" spans="1:33" x14ac:dyDescent="0.2">
      <c r="A297" s="151">
        <v>36958</v>
      </c>
      <c r="B297" s="176">
        <f>VLOOKUP($A297,'NG Summary by Day'!$A$22:$F$480,4,FALSE)*1000</f>
        <v>1744014.176597666</v>
      </c>
      <c r="C297" s="172">
        <f>VLOOKUP(A297,'NG Summary by Day'!$T$21:$W$486,4,FALSE)</f>
        <v>-13090209.431407802</v>
      </c>
      <c r="D297" s="177">
        <f t="shared" si="16"/>
        <v>14834223.608005468</v>
      </c>
      <c r="E297" s="176">
        <f>VLOOKUP(A297,'NG Summary by Day'!$A$22:$F$480,6,FALSE)*1000</f>
        <v>1744014.176597666</v>
      </c>
      <c r="F297" s="177">
        <f t="shared" si="17"/>
        <v>14834223.608005468</v>
      </c>
      <c r="G297" s="155"/>
      <c r="H297" s="186">
        <f>VLOOKUP(A297,'Power Summary by Day '!$A$19:$G$249,3,FALSE)</f>
        <v>-2024337.4301647819</v>
      </c>
      <c r="I297" s="172">
        <f>VLOOKUP(A297,'Power Summary by Day '!$Y$19:$AB$251,4,FALSE)</f>
        <v>-1646338.54278634</v>
      </c>
      <c r="J297" s="177">
        <f t="shared" si="18"/>
        <v>-377998.88737844187</v>
      </c>
      <c r="K297" s="172">
        <f>VLOOKUP(A297,'Power Summary by Day '!$A$19:$G$249,7,FALSE)</f>
        <v>-8193428.0787553117</v>
      </c>
      <c r="L297" s="187">
        <f t="shared" si="19"/>
        <v>-6547089.5359689714</v>
      </c>
      <c r="M297" s="155"/>
      <c r="N297" s="161"/>
      <c r="O297" s="168"/>
      <c r="P297" s="168"/>
      <c r="Q297" s="168"/>
      <c r="R297" s="168"/>
      <c r="S297" s="168"/>
      <c r="T297" s="168"/>
      <c r="U297" s="168"/>
      <c r="V297" s="168"/>
      <c r="W297" s="171"/>
      <c r="Y297" s="168"/>
      <c r="Z297" s="168"/>
      <c r="AA297" s="171"/>
      <c r="AB297" s="168"/>
      <c r="AC297" s="168"/>
      <c r="AD297" s="168"/>
      <c r="AE297" s="168"/>
      <c r="AF297" s="168"/>
      <c r="AG297" s="171"/>
    </row>
    <row r="298" spans="1:33" x14ac:dyDescent="0.2">
      <c r="A298" s="151">
        <v>36959</v>
      </c>
      <c r="B298" s="176">
        <f>VLOOKUP($A298,'NG Summary by Day'!$A$22:$F$480,4,FALSE)*1000</f>
        <v>39553448.545001604</v>
      </c>
      <c r="C298" s="172">
        <f>VLOOKUP(A298,'NG Summary by Day'!$T$21:$W$486,4,FALSE)</f>
        <v>26827021.226787902</v>
      </c>
      <c r="D298" s="177">
        <f t="shared" si="16"/>
        <v>12726427.318213701</v>
      </c>
      <c r="E298" s="176">
        <f>VLOOKUP(A298,'NG Summary by Day'!$A$22:$F$480,6,FALSE)*1000</f>
        <v>39553448.545001604</v>
      </c>
      <c r="F298" s="177">
        <f t="shared" si="17"/>
        <v>12726427.318213701</v>
      </c>
      <c r="G298" s="155"/>
      <c r="H298" s="186">
        <f>VLOOKUP(A298,'Power Summary by Day '!$A$19:$G$249,3,FALSE)</f>
        <v>-1040668.4385087516</v>
      </c>
      <c r="I298" s="172">
        <f>VLOOKUP(A298,'Power Summary by Day '!$Y$19:$AB$251,4,FALSE)</f>
        <v>-8565789.8180561196</v>
      </c>
      <c r="J298" s="177">
        <f t="shared" si="18"/>
        <v>7525121.3795473678</v>
      </c>
      <c r="K298" s="172">
        <f>VLOOKUP(A298,'Power Summary by Day '!$A$19:$G$249,7,FALSE)</f>
        <v>2001216.3626814585</v>
      </c>
      <c r="L298" s="187">
        <f t="shared" si="19"/>
        <v>10567006.180737577</v>
      </c>
      <c r="M298" s="155"/>
      <c r="N298" s="161"/>
      <c r="O298" s="168"/>
      <c r="P298" s="168"/>
      <c r="Q298" s="168"/>
      <c r="R298" s="168"/>
      <c r="S298" s="168"/>
      <c r="T298" s="168"/>
      <c r="U298" s="168"/>
      <c r="V298" s="168"/>
      <c r="W298" s="171"/>
      <c r="Y298" s="168"/>
      <c r="Z298" s="168"/>
      <c r="AA298" s="171"/>
      <c r="AB298" s="168"/>
      <c r="AC298" s="168"/>
      <c r="AD298" s="168"/>
      <c r="AE298" s="168"/>
      <c r="AF298" s="168"/>
      <c r="AG298" s="171"/>
    </row>
    <row r="299" spans="1:33" x14ac:dyDescent="0.2">
      <c r="A299" s="151">
        <v>36962</v>
      </c>
      <c r="B299" s="176">
        <f>VLOOKUP($A299,'NG Summary by Day'!$A$22:$F$480,4,FALSE)*1000</f>
        <v>23314479.468702301</v>
      </c>
      <c r="C299" s="172">
        <f>VLOOKUP(A299,'NG Summary by Day'!$T$21:$W$486,4,FALSE)</f>
        <v>32005841.792796399</v>
      </c>
      <c r="D299" s="177">
        <f t="shared" si="16"/>
        <v>-8691362.3240940981</v>
      </c>
      <c r="E299" s="176">
        <f>VLOOKUP(A299,'NG Summary by Day'!$A$22:$F$480,6,FALSE)*1000</f>
        <v>23314479.468702301</v>
      </c>
      <c r="F299" s="177">
        <f t="shared" si="17"/>
        <v>-8691362.3240940981</v>
      </c>
      <c r="G299" s="155"/>
      <c r="H299" s="186">
        <f>VLOOKUP(A299,'Power Summary by Day '!$A$19:$G$249,3,FALSE)</f>
        <v>-22380922.444555797</v>
      </c>
      <c r="I299" s="172">
        <f>VLOOKUP(A299,'Power Summary by Day '!$Y$19:$AB$251,4,FALSE)</f>
        <v>-22160506.558307998</v>
      </c>
      <c r="J299" s="177">
        <f t="shared" si="18"/>
        <v>-220415.8862477988</v>
      </c>
      <c r="K299" s="172">
        <f>VLOOKUP(A299,'Power Summary by Day '!$A$19:$G$249,7,FALSE)</f>
        <v>-26445952.495555386</v>
      </c>
      <c r="L299" s="187">
        <f t="shared" si="19"/>
        <v>-4285445.9372473881</v>
      </c>
      <c r="M299" s="155"/>
      <c r="N299" s="161"/>
      <c r="O299" s="168"/>
      <c r="P299" s="168"/>
      <c r="Q299" s="168"/>
      <c r="R299" s="168"/>
      <c r="S299" s="168"/>
      <c r="T299" s="168"/>
      <c r="U299" s="168"/>
      <c r="V299" s="168"/>
      <c r="W299" s="171"/>
      <c r="Y299" s="168"/>
      <c r="Z299" s="168"/>
      <c r="AA299" s="171"/>
      <c r="AB299" s="168"/>
      <c r="AC299" s="168"/>
      <c r="AD299" s="168"/>
      <c r="AE299" s="168"/>
      <c r="AF299" s="168"/>
      <c r="AG299" s="171"/>
    </row>
    <row r="300" spans="1:33" x14ac:dyDescent="0.2">
      <c r="A300" s="151">
        <v>36963</v>
      </c>
      <c r="B300" s="176">
        <f>VLOOKUP($A300,'NG Summary by Day'!$A$22:$F$480,4,FALSE)*1000</f>
        <v>-19716871.596817996</v>
      </c>
      <c r="C300" s="172">
        <f>VLOOKUP(A300,'NG Summary by Day'!$T$21:$W$486,4,FALSE)</f>
        <v>-6818618.5743373297</v>
      </c>
      <c r="D300" s="177">
        <f t="shared" si="16"/>
        <v>-12898253.022480667</v>
      </c>
      <c r="E300" s="176">
        <f>VLOOKUP(A300,'NG Summary by Day'!$A$22:$F$480,6,FALSE)*1000</f>
        <v>-19716871.596817996</v>
      </c>
      <c r="F300" s="177">
        <f t="shared" si="17"/>
        <v>-12898253.022480667</v>
      </c>
      <c r="G300" s="155"/>
      <c r="H300" s="186">
        <f>VLOOKUP(A300,'Power Summary by Day '!$A$19:$G$249,3,FALSE)</f>
        <v>-20916901.304046791</v>
      </c>
      <c r="I300" s="172">
        <f>VLOOKUP(A300,'Power Summary by Day '!$Y$19:$AB$251,4,FALSE)</f>
        <v>-20513994.9688804</v>
      </c>
      <c r="J300" s="177">
        <f t="shared" si="18"/>
        <v>-402906.33516639099</v>
      </c>
      <c r="K300" s="172">
        <f>VLOOKUP(A300,'Power Summary by Day '!$A$19:$G$249,7,FALSE)</f>
        <v>-21154719.889932219</v>
      </c>
      <c r="L300" s="187">
        <f t="shared" si="19"/>
        <v>-640724.92105181888</v>
      </c>
      <c r="M300" s="155"/>
      <c r="N300" s="161"/>
      <c r="O300" s="168"/>
      <c r="P300" s="168"/>
      <c r="Q300" s="168"/>
      <c r="R300" s="168"/>
      <c r="S300" s="168"/>
      <c r="T300" s="168"/>
      <c r="U300" s="168"/>
      <c r="V300" s="168"/>
      <c r="W300" s="171"/>
      <c r="Y300" s="168"/>
      <c r="Z300" s="168"/>
      <c r="AA300" s="171"/>
      <c r="AB300" s="168"/>
      <c r="AC300" s="168"/>
      <c r="AD300" s="168"/>
      <c r="AE300" s="168"/>
      <c r="AF300" s="168"/>
      <c r="AG300" s="171"/>
    </row>
    <row r="301" spans="1:33" x14ac:dyDescent="0.2">
      <c r="A301" s="151">
        <v>36964</v>
      </c>
      <c r="B301" s="176">
        <f>VLOOKUP($A301,'NG Summary by Day'!$A$22:$F$480,4,FALSE)*1000</f>
        <v>-13307775.907908017</v>
      </c>
      <c r="C301" s="172">
        <f>VLOOKUP(A301,'NG Summary by Day'!$T$21:$W$486,4,FALSE)</f>
        <v>-7075337.1356694503</v>
      </c>
      <c r="D301" s="177">
        <f t="shared" si="16"/>
        <v>-6232438.7722385665</v>
      </c>
      <c r="E301" s="176">
        <f>VLOOKUP(A301,'NG Summary by Day'!$A$22:$F$480,6,FALSE)*1000</f>
        <v>-13307775.907908017</v>
      </c>
      <c r="F301" s="177">
        <f t="shared" si="17"/>
        <v>-6232438.7722385665</v>
      </c>
      <c r="G301" s="155"/>
      <c r="H301" s="186">
        <f>VLOOKUP(A301,'Power Summary by Day '!$A$19:$G$249,3,FALSE)</f>
        <v>-9253434.8642112445</v>
      </c>
      <c r="I301" s="172">
        <f>VLOOKUP(A301,'Power Summary by Day '!$Y$19:$AB$251,4,FALSE)</f>
        <v>-9264905.1082923897</v>
      </c>
      <c r="J301" s="177">
        <f t="shared" si="18"/>
        <v>11470.244081145152</v>
      </c>
      <c r="K301" s="172">
        <f>VLOOKUP(A301,'Power Summary by Day '!$A$19:$G$249,7,FALSE)</f>
        <v>-3556374.7451305939</v>
      </c>
      <c r="L301" s="187">
        <f t="shared" si="19"/>
        <v>5708530.3631617958</v>
      </c>
      <c r="M301" s="155"/>
      <c r="N301" s="161"/>
      <c r="O301" s="168"/>
      <c r="P301" s="168"/>
      <c r="Q301" s="168"/>
      <c r="R301" s="168"/>
      <c r="S301" s="168"/>
      <c r="T301" s="168"/>
      <c r="U301" s="168"/>
      <c r="V301" s="168"/>
      <c r="W301" s="171"/>
      <c r="Y301" s="168"/>
      <c r="Z301" s="168"/>
      <c r="AA301" s="171"/>
      <c r="AB301" s="168"/>
      <c r="AC301" s="168"/>
      <c r="AD301" s="168"/>
      <c r="AE301" s="168"/>
      <c r="AF301" s="168"/>
      <c r="AG301" s="171"/>
    </row>
    <row r="302" spans="1:33" x14ac:dyDescent="0.2">
      <c r="A302" s="151">
        <v>36965</v>
      </c>
      <c r="B302" s="176">
        <f>VLOOKUP($A302,'NG Summary by Day'!$A$22:$F$480,4,FALSE)*1000</f>
        <v>5084298.3319301009</v>
      </c>
      <c r="C302" s="172">
        <f>VLOOKUP(A302,'NG Summary by Day'!$T$21:$W$486,4,FALSE)</f>
        <v>-9795460.6633599699</v>
      </c>
      <c r="D302" s="177">
        <f t="shared" si="16"/>
        <v>14879758.995290071</v>
      </c>
      <c r="E302" s="176">
        <f>VLOOKUP(A302,'NG Summary by Day'!$A$22:$F$480,6,FALSE)*1000</f>
        <v>5084298.3319301009</v>
      </c>
      <c r="F302" s="177">
        <f t="shared" si="17"/>
        <v>14879758.995290071</v>
      </c>
      <c r="G302" s="155"/>
      <c r="H302" s="186">
        <f>VLOOKUP(A302,'Power Summary by Day '!$A$19:$G$249,3,FALSE)</f>
        <v>15237013.116265858</v>
      </c>
      <c r="I302" s="172">
        <f>VLOOKUP(A302,'Power Summary by Day '!$Y$19:$AB$251,4,FALSE)</f>
        <v>15412460.984142799</v>
      </c>
      <c r="J302" s="177">
        <f t="shared" si="18"/>
        <v>-175447.86787694134</v>
      </c>
      <c r="K302" s="172">
        <f>VLOOKUP(A302,'Power Summary by Day '!$A$19:$G$249,7,FALSE)</f>
        <v>12418815.466482038</v>
      </c>
      <c r="L302" s="187">
        <f t="shared" si="19"/>
        <v>-2993645.5176607613</v>
      </c>
      <c r="M302" s="155"/>
      <c r="N302" s="161"/>
      <c r="O302" s="168"/>
      <c r="P302" s="168"/>
      <c r="Q302" s="168"/>
      <c r="R302" s="168"/>
      <c r="S302" s="168"/>
      <c r="T302" s="168"/>
      <c r="U302" s="168"/>
      <c r="V302" s="168"/>
      <c r="W302" s="171"/>
      <c r="Y302" s="168"/>
      <c r="Z302" s="168"/>
      <c r="AA302" s="171"/>
      <c r="AB302" s="168"/>
      <c r="AC302" s="168"/>
      <c r="AD302" s="168"/>
      <c r="AE302" s="168"/>
      <c r="AF302" s="168"/>
      <c r="AG302" s="171"/>
    </row>
    <row r="303" spans="1:33" x14ac:dyDescent="0.2">
      <c r="A303" s="151">
        <v>36966</v>
      </c>
      <c r="B303" s="176">
        <f>VLOOKUP($A303,'NG Summary by Day'!$A$22:$F$480,4,FALSE)*1000</f>
        <v>8762621.7579561919</v>
      </c>
      <c r="C303" s="172">
        <f>VLOOKUP(A303,'NG Summary by Day'!$T$21:$W$486,4,FALSE)</f>
        <v>5885154.2292027799</v>
      </c>
      <c r="D303" s="177">
        <f t="shared" si="16"/>
        <v>2877467.528753412</v>
      </c>
      <c r="E303" s="176">
        <f>VLOOKUP(A303,'NG Summary by Day'!$A$22:$F$480,6,FALSE)*1000</f>
        <v>8762621.7579561919</v>
      </c>
      <c r="F303" s="177">
        <f t="shared" si="17"/>
        <v>2877467.528753412</v>
      </c>
      <c r="G303" s="155"/>
      <c r="H303" s="186">
        <f>VLOOKUP(A303,'Power Summary by Day '!$A$19:$G$249,3,FALSE)</f>
        <v>9029486.1269251816</v>
      </c>
      <c r="I303" s="172">
        <f>VLOOKUP(A303,'Power Summary by Day '!$Y$19:$AB$251,4,FALSE)</f>
        <v>7696669.9269542899</v>
      </c>
      <c r="J303" s="177">
        <f t="shared" si="18"/>
        <v>1332816.1999708917</v>
      </c>
      <c r="K303" s="172">
        <f>VLOOKUP(A303,'Power Summary by Day '!$A$19:$G$249,7,FALSE)</f>
        <v>9600085.0946122222</v>
      </c>
      <c r="L303" s="187">
        <f t="shared" si="19"/>
        <v>1903415.1676579323</v>
      </c>
      <c r="M303" s="155"/>
      <c r="N303" s="161"/>
      <c r="O303" s="168"/>
      <c r="P303" s="168"/>
      <c r="Q303" s="168"/>
      <c r="R303" s="168"/>
      <c r="S303" s="168"/>
      <c r="T303" s="168"/>
      <c r="U303" s="168"/>
      <c r="V303" s="168"/>
      <c r="W303" s="171"/>
      <c r="Y303" s="168"/>
      <c r="Z303" s="168"/>
      <c r="AA303" s="171"/>
      <c r="AB303" s="168"/>
      <c r="AC303" s="168"/>
      <c r="AD303" s="168"/>
      <c r="AE303" s="168"/>
      <c r="AF303" s="168"/>
      <c r="AG303" s="171"/>
    </row>
    <row r="304" spans="1:33" x14ac:dyDescent="0.2">
      <c r="A304" s="151">
        <v>36969</v>
      </c>
      <c r="B304" s="176">
        <f>VLOOKUP($A304,'NG Summary by Day'!$A$22:$F$480,4,FALSE)*1000</f>
        <v>33526442.250276595</v>
      </c>
      <c r="C304" s="172">
        <f>VLOOKUP(A304,'NG Summary by Day'!$T$21:$W$486,4,FALSE)</f>
        <v>24042455.1659921</v>
      </c>
      <c r="D304" s="177">
        <f t="shared" si="16"/>
        <v>9483987.0842844956</v>
      </c>
      <c r="E304" s="176">
        <f>VLOOKUP(A304,'NG Summary by Day'!$A$22:$F$480,6,FALSE)*1000</f>
        <v>33526442.250276595</v>
      </c>
      <c r="F304" s="177">
        <f t="shared" si="17"/>
        <v>9483987.0842844956</v>
      </c>
      <c r="G304" s="155"/>
      <c r="H304" s="186">
        <f>VLOOKUP(A304,'Power Summary by Day '!$A$19:$G$249,3,FALSE)</f>
        <v>25471205.414661478</v>
      </c>
      <c r="I304" s="172">
        <f>VLOOKUP(A304,'Power Summary by Day '!$Y$19:$AB$251,4,FALSE)</f>
        <v>26095884.089901201</v>
      </c>
      <c r="J304" s="177">
        <f t="shared" si="18"/>
        <v>-624678.67523972318</v>
      </c>
      <c r="K304" s="172">
        <f>VLOOKUP(A304,'Power Summary by Day '!$A$19:$G$249,7,FALSE)</f>
        <v>19684028.5990417</v>
      </c>
      <c r="L304" s="187">
        <f t="shared" si="19"/>
        <v>-6411855.4908595011</v>
      </c>
      <c r="M304" s="155"/>
      <c r="N304" s="161"/>
      <c r="O304" s="168"/>
      <c r="P304" s="168"/>
      <c r="Q304" s="168"/>
      <c r="R304" s="168"/>
      <c r="S304" s="168"/>
      <c r="T304" s="168"/>
      <c r="U304" s="168"/>
      <c r="V304" s="168"/>
      <c r="W304" s="171"/>
      <c r="Y304" s="168"/>
      <c r="Z304" s="168"/>
      <c r="AA304" s="171"/>
      <c r="AB304" s="168"/>
      <c r="AC304" s="168"/>
      <c r="AD304" s="168"/>
      <c r="AE304" s="168"/>
      <c r="AF304" s="168"/>
      <c r="AG304" s="171"/>
    </row>
    <row r="305" spans="1:33" x14ac:dyDescent="0.2">
      <c r="A305" s="151">
        <v>36970</v>
      </c>
      <c r="B305" s="176">
        <f>VLOOKUP($A305,'NG Summary by Day'!$A$22:$F$480,4,FALSE)*1000</f>
        <v>48377459.195452265</v>
      </c>
      <c r="C305" s="172">
        <f>VLOOKUP(A305,'NG Summary by Day'!$T$21:$W$486,4,FALSE)</f>
        <v>53196425.901375301</v>
      </c>
      <c r="D305" s="177">
        <f t="shared" si="16"/>
        <v>-4818966.7059230357</v>
      </c>
      <c r="E305" s="176">
        <f>VLOOKUP(A305,'NG Summary by Day'!$A$22:$F$480,6,FALSE)*1000</f>
        <v>48377459.195452265</v>
      </c>
      <c r="F305" s="177">
        <f t="shared" si="17"/>
        <v>-4818966.7059230357</v>
      </c>
      <c r="G305" s="155"/>
      <c r="H305" s="186">
        <f>VLOOKUP(A305,'Power Summary by Day '!$A$19:$G$249,3,FALSE)</f>
        <v>-5626960.7507767659</v>
      </c>
      <c r="I305" s="172">
        <f>VLOOKUP(A305,'Power Summary by Day '!$Y$19:$AB$251,4,FALSE)</f>
        <v>-3181951.7157202596</v>
      </c>
      <c r="J305" s="177">
        <f t="shared" si="18"/>
        <v>-2445009.0350565063</v>
      </c>
      <c r="K305" s="172">
        <f>VLOOKUP(A305,'Power Summary by Day '!$A$19:$G$249,7,FALSE)</f>
        <v>-555167.43177998625</v>
      </c>
      <c r="L305" s="187">
        <f t="shared" si="19"/>
        <v>2626784.2839402733</v>
      </c>
      <c r="M305" s="155"/>
      <c r="N305" s="161"/>
      <c r="O305" s="168"/>
      <c r="P305" s="168"/>
      <c r="Q305" s="168"/>
      <c r="R305" s="168"/>
      <c r="S305" s="168"/>
      <c r="T305" s="168"/>
      <c r="U305" s="168"/>
      <c r="V305" s="168"/>
      <c r="W305" s="171"/>
      <c r="Y305" s="168"/>
      <c r="Z305" s="168"/>
      <c r="AA305" s="171"/>
      <c r="AB305" s="168"/>
      <c r="AC305" s="168"/>
      <c r="AD305" s="168"/>
      <c r="AE305" s="168"/>
      <c r="AF305" s="168"/>
      <c r="AG305" s="171"/>
    </row>
    <row r="306" spans="1:33" x14ac:dyDescent="0.2">
      <c r="A306" s="151">
        <v>36971</v>
      </c>
      <c r="B306" s="176">
        <f>VLOOKUP($A306,'NG Summary by Day'!$A$22:$F$480,4,FALSE)*1000</f>
        <v>3037299.7425875035</v>
      </c>
      <c r="C306" s="172">
        <f>VLOOKUP(A306,'NG Summary by Day'!$T$21:$W$486,4,FALSE)</f>
        <v>42381875.077649198</v>
      </c>
      <c r="D306" s="177">
        <f t="shared" si="16"/>
        <v>-39344575.335061692</v>
      </c>
      <c r="E306" s="176">
        <f>VLOOKUP(A306,'NG Summary by Day'!$A$22:$F$480,6,FALSE)*1000</f>
        <v>43037299.742587507</v>
      </c>
      <c r="F306" s="177">
        <f t="shared" si="17"/>
        <v>655424.6649383083</v>
      </c>
      <c r="G306" s="155"/>
      <c r="H306" s="186">
        <f>VLOOKUP(A306,'Power Summary by Day '!$A$19:$G$249,3,FALSE)</f>
        <v>4452972.646307651</v>
      </c>
      <c r="I306" s="172">
        <f>VLOOKUP(A306,'Power Summary by Day '!$Y$19:$AB$251,4,FALSE)</f>
        <v>-2207398.4395116298</v>
      </c>
      <c r="J306" s="177">
        <f t="shared" si="18"/>
        <v>6660371.0858192807</v>
      </c>
      <c r="K306" s="172">
        <f>VLOOKUP(A306,'Power Summary by Day '!$A$19:$G$249,7,FALSE)</f>
        <v>1174634.0459911413</v>
      </c>
      <c r="L306" s="187">
        <f t="shared" si="19"/>
        <v>3382032.4855027711</v>
      </c>
      <c r="M306" s="155"/>
      <c r="N306" s="161"/>
      <c r="O306" s="168"/>
      <c r="P306" s="168"/>
      <c r="Q306" s="168"/>
      <c r="R306" s="168"/>
      <c r="S306" s="168"/>
      <c r="T306" s="168"/>
      <c r="U306" s="168"/>
      <c r="V306" s="168"/>
      <c r="W306" s="171"/>
      <c r="Y306" s="168"/>
      <c r="Z306" s="168"/>
      <c r="AA306" s="171"/>
      <c r="AB306" s="168"/>
      <c r="AC306" s="168"/>
      <c r="AD306" s="168"/>
      <c r="AE306" s="168"/>
      <c r="AF306" s="168"/>
      <c r="AG306" s="171"/>
    </row>
    <row r="307" spans="1:33" x14ac:dyDescent="0.2">
      <c r="A307" s="151">
        <v>36972</v>
      </c>
      <c r="B307" s="176">
        <f>VLOOKUP($A307,'NG Summary by Day'!$A$22:$F$480,4,FALSE)*1000</f>
        <v>-14356927.398077179</v>
      </c>
      <c r="C307" s="172">
        <f>VLOOKUP(A307,'NG Summary by Day'!$T$21:$W$486,4,FALSE)</f>
        <v>-7952203.4733832907</v>
      </c>
      <c r="D307" s="177">
        <f t="shared" si="16"/>
        <v>-6404723.9246938881</v>
      </c>
      <c r="E307" s="176">
        <f>VLOOKUP(A307,'NG Summary by Day'!$A$22:$F$480,6,FALSE)*1000</f>
        <v>-14356927.398077179</v>
      </c>
      <c r="F307" s="177">
        <f t="shared" si="17"/>
        <v>-6404723.9246938881</v>
      </c>
      <c r="G307" s="155"/>
      <c r="H307" s="186">
        <f>VLOOKUP(A307,'Power Summary by Day '!$A$19:$G$249,3,FALSE)</f>
        <v>1683087.207451625</v>
      </c>
      <c r="I307" s="172">
        <f>VLOOKUP(A307,'Power Summary by Day '!$Y$19:$AB$251,4,FALSE)</f>
        <v>-6915395.9577767504</v>
      </c>
      <c r="J307" s="177">
        <f t="shared" si="18"/>
        <v>8598483.1652283762</v>
      </c>
      <c r="K307" s="172">
        <f>VLOOKUP(A307,'Power Summary by Day '!$A$19:$G$249,7,FALSE)</f>
        <v>-768298.30971098505</v>
      </c>
      <c r="L307" s="187">
        <f t="shared" si="19"/>
        <v>6147097.6480657654</v>
      </c>
      <c r="M307" s="155"/>
      <c r="N307" s="161"/>
      <c r="O307" s="168"/>
      <c r="P307" s="168"/>
      <c r="Q307" s="168"/>
      <c r="R307" s="168"/>
      <c r="S307" s="168"/>
      <c r="T307" s="168"/>
      <c r="U307" s="168"/>
      <c r="V307" s="168"/>
      <c r="W307" s="171"/>
      <c r="Y307" s="168"/>
      <c r="Z307" s="168"/>
      <c r="AA307" s="171"/>
      <c r="AB307" s="168"/>
      <c r="AC307" s="168"/>
      <c r="AD307" s="168"/>
      <c r="AE307" s="168"/>
      <c r="AF307" s="168"/>
      <c r="AG307" s="171"/>
    </row>
    <row r="308" spans="1:33" x14ac:dyDescent="0.2">
      <c r="A308" s="151">
        <v>36973</v>
      </c>
      <c r="B308" s="176">
        <f>VLOOKUP($A308,'NG Summary by Day'!$A$22:$F$480,4,FALSE)*1000</f>
        <v>11741475.978700321</v>
      </c>
      <c r="C308" s="172">
        <f>VLOOKUP(A308,'NG Summary by Day'!$T$21:$W$486,4,FALSE)</f>
        <v>8798167.7924496103</v>
      </c>
      <c r="D308" s="177">
        <f t="shared" si="16"/>
        <v>2943308.1862507109</v>
      </c>
      <c r="E308" s="176">
        <f>VLOOKUP(A308,'NG Summary by Day'!$A$22:$F$480,6,FALSE)*1000</f>
        <v>11741475.978700321</v>
      </c>
      <c r="F308" s="177">
        <f t="shared" si="17"/>
        <v>2943308.1862507109</v>
      </c>
      <c r="G308" s="155"/>
      <c r="H308" s="186">
        <f>VLOOKUP(A308,'Power Summary by Day '!$A$19:$G$249,3,FALSE)</f>
        <v>1179412.1014842666</v>
      </c>
      <c r="I308" s="172">
        <f>VLOOKUP(A308,'Power Summary by Day '!$Y$19:$AB$251,4,FALSE)</f>
        <v>-1067832.75063223</v>
      </c>
      <c r="J308" s="177">
        <f t="shared" si="18"/>
        <v>2247244.8521164963</v>
      </c>
      <c r="K308" s="172">
        <f>VLOOKUP(A308,'Power Summary by Day '!$A$19:$G$249,7,FALSE)</f>
        <v>4063067.7231817567</v>
      </c>
      <c r="L308" s="187">
        <f t="shared" si="19"/>
        <v>5130900.4738139864</v>
      </c>
      <c r="M308" s="155"/>
      <c r="N308" s="161"/>
      <c r="O308" s="168"/>
      <c r="P308" s="168"/>
      <c r="Q308" s="168"/>
      <c r="R308" s="168"/>
      <c r="S308" s="168"/>
      <c r="T308" s="168"/>
      <c r="U308" s="168"/>
      <c r="V308" s="168"/>
      <c r="W308" s="171"/>
      <c r="Y308" s="168"/>
      <c r="Z308" s="168"/>
      <c r="AA308" s="171"/>
      <c r="AB308" s="168"/>
      <c r="AC308" s="168"/>
      <c r="AD308" s="168"/>
      <c r="AE308" s="168"/>
      <c r="AF308" s="168"/>
      <c r="AG308" s="171"/>
    </row>
    <row r="309" spans="1:33" x14ac:dyDescent="0.2">
      <c r="A309" s="151">
        <v>36976</v>
      </c>
      <c r="B309" s="176">
        <f>VLOOKUP($A309,'NG Summary by Day'!$A$22:$F$480,4,FALSE)*1000</f>
        <v>15112309.144380616</v>
      </c>
      <c r="C309" s="172">
        <f>VLOOKUP(A309,'NG Summary by Day'!$T$21:$W$486,4,FALSE)</f>
        <v>28773006.576117702</v>
      </c>
      <c r="D309" s="177">
        <f t="shared" si="16"/>
        <v>-13660697.431737086</v>
      </c>
      <c r="E309" s="176">
        <f>VLOOKUP(A309,'NG Summary by Day'!$A$22:$F$480,6,FALSE)*1000</f>
        <v>15112309.144380616</v>
      </c>
      <c r="F309" s="177">
        <f t="shared" si="17"/>
        <v>-13660697.431737086</v>
      </c>
      <c r="G309" s="155"/>
      <c r="H309" s="186">
        <f>VLOOKUP(A309,'Power Summary by Day '!$A$19:$G$249,3,FALSE)</f>
        <v>-4834544.3628119798</v>
      </c>
      <c r="I309" s="172">
        <f>VLOOKUP(A309,'Power Summary by Day '!$Y$19:$AB$251,4,FALSE)</f>
        <v>-3921774.09723023</v>
      </c>
      <c r="J309" s="177">
        <f t="shared" si="18"/>
        <v>-912770.26558174985</v>
      </c>
      <c r="K309" s="172">
        <f>VLOOKUP(A309,'Power Summary by Day '!$A$19:$G$249,7,FALSE)</f>
        <v>-436786.93777989969</v>
      </c>
      <c r="L309" s="187">
        <f t="shared" si="19"/>
        <v>3484987.1594503303</v>
      </c>
      <c r="M309" s="155"/>
      <c r="N309" s="161"/>
      <c r="O309" s="168"/>
      <c r="P309" s="168"/>
      <c r="Q309" s="168"/>
      <c r="R309" s="168"/>
      <c r="S309" s="168"/>
      <c r="T309" s="168"/>
      <c r="U309" s="168"/>
      <c r="V309" s="168"/>
      <c r="W309" s="171"/>
      <c r="Y309" s="168"/>
      <c r="Z309" s="168"/>
      <c r="AA309" s="171"/>
      <c r="AB309" s="168"/>
      <c r="AC309" s="168"/>
      <c r="AD309" s="168"/>
      <c r="AE309" s="168"/>
      <c r="AF309" s="168"/>
      <c r="AG309" s="171"/>
    </row>
    <row r="310" spans="1:33" x14ac:dyDescent="0.2">
      <c r="A310" s="151">
        <v>36977</v>
      </c>
      <c r="B310" s="176">
        <f>VLOOKUP($A310,'NG Summary by Day'!$A$22:$F$480,4,FALSE)*1000</f>
        <v>-38499183.131408028</v>
      </c>
      <c r="C310" s="172">
        <f>VLOOKUP(A310,'NG Summary by Day'!$T$21:$W$486,4,FALSE)</f>
        <v>-85193497.306942895</v>
      </c>
      <c r="D310" s="177">
        <f t="shared" si="16"/>
        <v>46694314.175534867</v>
      </c>
      <c r="E310" s="176">
        <f>VLOOKUP(A310,'NG Summary by Day'!$A$22:$F$480,6,FALSE)*1000</f>
        <v>-38499183.131408028</v>
      </c>
      <c r="F310" s="177">
        <f t="shared" si="17"/>
        <v>46694314.175534867</v>
      </c>
      <c r="G310" s="155"/>
      <c r="H310" s="186">
        <f>VLOOKUP(A310,'Power Summary by Day '!$A$19:$G$249,3,FALSE)</f>
        <v>9320164.4650981706</v>
      </c>
      <c r="I310" s="172">
        <f>VLOOKUP(A310,'Power Summary by Day '!$Y$19:$AB$251,4,FALSE)</f>
        <v>9742999.6035806201</v>
      </c>
      <c r="J310" s="177">
        <f t="shared" si="18"/>
        <v>-422835.13848244958</v>
      </c>
      <c r="K310" s="172">
        <f>VLOOKUP(A310,'Power Summary by Day '!$A$19:$G$249,7,FALSE)</f>
        <v>9992266.4287729785</v>
      </c>
      <c r="L310" s="187">
        <f t="shared" si="19"/>
        <v>249266.82519235834</v>
      </c>
      <c r="M310" s="155"/>
      <c r="N310" s="161"/>
      <c r="O310" s="168"/>
      <c r="P310" s="168"/>
      <c r="Q310" s="168"/>
      <c r="R310" s="168"/>
      <c r="S310" s="168"/>
      <c r="T310" s="168"/>
      <c r="U310" s="168"/>
      <c r="V310" s="168"/>
      <c r="W310" s="171"/>
      <c r="Y310" s="168"/>
      <c r="Z310" s="168"/>
      <c r="AA310" s="171"/>
      <c r="AB310" s="168"/>
      <c r="AC310" s="168"/>
      <c r="AD310" s="168"/>
      <c r="AE310" s="168"/>
      <c r="AF310" s="168"/>
      <c r="AG310" s="171"/>
    </row>
    <row r="311" spans="1:33" x14ac:dyDescent="0.2">
      <c r="A311" s="151">
        <v>36978</v>
      </c>
      <c r="B311" s="176">
        <f>VLOOKUP($A311,'NG Summary by Day'!$A$22:$F$480,4,FALSE)*1000</f>
        <v>72411737.406563208</v>
      </c>
      <c r="C311" s="172">
        <f>VLOOKUP(A311,'NG Summary by Day'!$T$21:$W$486,4,FALSE)</f>
        <v>145864485.37510502</v>
      </c>
      <c r="D311" s="177">
        <f t="shared" si="16"/>
        <v>-73452747.968541816</v>
      </c>
      <c r="E311" s="176">
        <f>VLOOKUP(A311,'NG Summary by Day'!$A$22:$F$480,6,FALSE)*1000</f>
        <v>72411737.406563208</v>
      </c>
      <c r="F311" s="177">
        <f t="shared" si="17"/>
        <v>-73452747.968541816</v>
      </c>
      <c r="G311" s="155"/>
      <c r="H311" s="186">
        <f>VLOOKUP(A311,'Power Summary by Day '!$A$19:$G$249,3,FALSE)</f>
        <v>-2662996.3080876027</v>
      </c>
      <c r="I311" s="172">
        <f>VLOOKUP(A311,'Power Summary by Day '!$Y$19:$AB$251,4,FALSE)</f>
        <v>-2065657.4560318301</v>
      </c>
      <c r="J311" s="177">
        <f t="shared" si="18"/>
        <v>-597338.85205577267</v>
      </c>
      <c r="K311" s="172">
        <f>VLOOKUP(A311,'Power Summary by Day '!$A$19:$G$249,7,FALSE)</f>
        <v>-5519673.8304261239</v>
      </c>
      <c r="L311" s="187">
        <f t="shared" si="19"/>
        <v>-3454016.3743942939</v>
      </c>
      <c r="M311" s="155"/>
      <c r="N311" s="161"/>
      <c r="O311" s="168"/>
      <c r="P311" s="168"/>
      <c r="Q311" s="168"/>
      <c r="R311" s="168"/>
      <c r="S311" s="168"/>
      <c r="T311" s="168"/>
      <c r="U311" s="168"/>
      <c r="V311" s="168"/>
      <c r="W311" s="171"/>
      <c r="Y311" s="168"/>
      <c r="Z311" s="168"/>
      <c r="AA311" s="171"/>
      <c r="AB311" s="168"/>
      <c r="AC311" s="168"/>
      <c r="AD311" s="168"/>
      <c r="AE311" s="168"/>
      <c r="AF311" s="168"/>
      <c r="AG311" s="171"/>
    </row>
    <row r="312" spans="1:33" x14ac:dyDescent="0.2">
      <c r="A312" s="151">
        <v>36979</v>
      </c>
      <c r="B312" s="176">
        <f>VLOOKUP($A312,'NG Summary by Day'!$A$22:$F$480,4,FALSE)*1000</f>
        <v>31121064.769318007</v>
      </c>
      <c r="C312" s="172">
        <f>VLOOKUP(A312,'NG Summary by Day'!$T$21:$W$486,4,FALSE)</f>
        <v>21087394.705055702</v>
      </c>
      <c r="D312" s="177">
        <f t="shared" si="16"/>
        <v>10033670.064262304</v>
      </c>
      <c r="E312" s="176">
        <f>VLOOKUP(A312,'NG Summary by Day'!$A$22:$F$480,6,FALSE)*1000</f>
        <v>31121064.769318007</v>
      </c>
      <c r="F312" s="177">
        <f t="shared" si="17"/>
        <v>10033670.064262304</v>
      </c>
      <c r="G312" s="155"/>
      <c r="H312" s="186">
        <f>VLOOKUP(A312,'Power Summary by Day '!$A$19:$G$249,3,FALSE)</f>
        <v>-5920202.3280475363</v>
      </c>
      <c r="I312" s="172">
        <f>VLOOKUP(A312,'Power Summary by Day '!$Y$19:$AB$251,4,FALSE)</f>
        <v>-7242202.91056138</v>
      </c>
      <c r="J312" s="177">
        <f t="shared" si="18"/>
        <v>1322000.5825138437</v>
      </c>
      <c r="K312" s="172">
        <f>VLOOKUP(A312,'Power Summary by Day '!$A$19:$G$249,7,FALSE)</f>
        <v>-5952603.1976958755</v>
      </c>
      <c r="L312" s="187">
        <f t="shared" si="19"/>
        <v>1289599.7128655044</v>
      </c>
      <c r="M312" s="155"/>
      <c r="N312" s="161"/>
      <c r="O312" s="168"/>
      <c r="P312" s="168"/>
      <c r="Q312" s="168"/>
      <c r="R312" s="168"/>
      <c r="S312" s="168"/>
      <c r="T312" s="168"/>
      <c r="U312" s="168"/>
      <c r="V312" s="168"/>
      <c r="W312" s="171"/>
      <c r="Y312" s="168"/>
      <c r="Z312" s="168"/>
      <c r="AA312" s="171"/>
      <c r="AB312" s="168"/>
      <c r="AC312" s="168"/>
      <c r="AD312" s="168"/>
      <c r="AE312" s="168"/>
      <c r="AF312" s="168"/>
      <c r="AG312" s="171"/>
    </row>
    <row r="313" spans="1:33" x14ac:dyDescent="0.2">
      <c r="A313" s="151">
        <v>36980</v>
      </c>
      <c r="B313" s="176">
        <f>VLOOKUP($A313,'NG Summary by Day'!$A$22:$F$480,4,FALSE)*1000</f>
        <v>34276552.620795228</v>
      </c>
      <c r="C313" s="172">
        <f>VLOOKUP(A313,'NG Summary by Day'!$T$21:$W$486,4,FALSE)</f>
        <v>109618103.161347</v>
      </c>
      <c r="D313" s="177">
        <f t="shared" si="16"/>
        <v>-75341550.540551782</v>
      </c>
      <c r="E313" s="176">
        <f>VLOOKUP(A313,'NG Summary by Day'!$A$22:$F$480,6,FALSE)*1000</f>
        <v>32376552.620795228</v>
      </c>
      <c r="F313" s="177">
        <f t="shared" si="17"/>
        <v>-77241550.540551782</v>
      </c>
      <c r="G313" s="155"/>
      <c r="H313" s="186" t="e">
        <f>VLOOKUP(A313,'Power Summary by Day '!$A$19:$G$249,3,FALSE)</f>
        <v>#N/A</v>
      </c>
      <c r="I313" s="172">
        <f>VLOOKUP(A313,'Power Summary by Day '!$Y$19:$AB$251,4,FALSE)</f>
        <v>3891448.2436597599</v>
      </c>
      <c r="J313" s="177" t="e">
        <f t="shared" si="18"/>
        <v>#N/A</v>
      </c>
      <c r="K313" s="172" t="e">
        <f>VLOOKUP(A313,'Power Summary by Day '!$A$19:$G$249,7,FALSE)</f>
        <v>#N/A</v>
      </c>
      <c r="L313" s="187" t="e">
        <f t="shared" si="19"/>
        <v>#N/A</v>
      </c>
      <c r="M313" s="155"/>
      <c r="N313" s="161"/>
      <c r="O313" s="168"/>
      <c r="P313" s="168"/>
      <c r="Q313" s="168"/>
      <c r="R313" s="168"/>
      <c r="S313" s="168"/>
      <c r="T313" s="168"/>
      <c r="U313" s="168"/>
      <c r="V313" s="168"/>
      <c r="W313" s="171"/>
      <c r="Y313" s="168"/>
      <c r="Z313" s="168"/>
      <c r="AA313" s="171"/>
      <c r="AB313" s="168"/>
      <c r="AC313" s="168"/>
      <c r="AD313" s="168"/>
      <c r="AE313" s="168"/>
      <c r="AF313" s="168"/>
      <c r="AG313" s="171"/>
    </row>
    <row r="314" spans="1:33" x14ac:dyDescent="0.2">
      <c r="A314" s="151">
        <v>36983</v>
      </c>
      <c r="B314" s="176">
        <f>VLOOKUP($A314,'NG Summary by Day'!$A$22:$F$480,4,FALSE)*1000</f>
        <v>63715176.67930381</v>
      </c>
      <c r="C314" s="172">
        <f>VLOOKUP(A314,'NG Summary by Day'!$T$21:$W$486,4,FALSE)</f>
        <v>60939940.301435806</v>
      </c>
      <c r="D314" s="177">
        <f t="shared" si="16"/>
        <v>2775236.3778680041</v>
      </c>
      <c r="E314" s="176">
        <f>VLOOKUP(A314,'NG Summary by Day'!$A$22:$F$480,6,FALSE)*1000</f>
        <v>63715176.67930381</v>
      </c>
      <c r="F314" s="177">
        <f t="shared" si="17"/>
        <v>2775236.3778680041</v>
      </c>
      <c r="G314" s="155"/>
      <c r="H314" s="186">
        <f>VLOOKUP(A314,'Power Summary by Day '!$A$19:$G$249,3,FALSE)</f>
        <v>5960454.3662210861</v>
      </c>
      <c r="I314" s="172">
        <f>VLOOKUP(A314,'Power Summary by Day '!$Y$19:$AB$251,4,FALSE)</f>
        <v>791166.96942756488</v>
      </c>
      <c r="J314" s="177">
        <f t="shared" si="18"/>
        <v>5169287.396793521</v>
      </c>
      <c r="K314" s="172">
        <f>VLOOKUP(A314,'Power Summary by Day '!$A$19:$G$249,7,FALSE)</f>
        <v>708844.02609977592</v>
      </c>
      <c r="L314" s="187">
        <f t="shared" si="19"/>
        <v>-82322.943327788962</v>
      </c>
      <c r="M314" s="155"/>
      <c r="N314" s="161"/>
      <c r="O314" s="168"/>
      <c r="P314" s="168"/>
      <c r="Q314" s="168"/>
      <c r="R314" s="168"/>
      <c r="S314" s="168"/>
      <c r="T314" s="168"/>
      <c r="U314" s="168"/>
      <c r="V314" s="168"/>
      <c r="W314" s="171"/>
      <c r="Y314" s="168"/>
      <c r="Z314" s="168"/>
      <c r="AA314" s="171"/>
      <c r="AB314" s="168"/>
      <c r="AC314" s="168"/>
      <c r="AD314" s="168"/>
      <c r="AE314" s="168"/>
      <c r="AF314" s="168"/>
      <c r="AG314" s="171"/>
    </row>
    <row r="315" spans="1:33" x14ac:dyDescent="0.2">
      <c r="A315" s="151">
        <v>36984</v>
      </c>
      <c r="B315" s="176">
        <f>VLOOKUP($A315,'NG Summary by Day'!$A$22:$F$480,4,FALSE)*1000</f>
        <v>51763053.651728824</v>
      </c>
      <c r="C315" s="172">
        <f>VLOOKUP(A315,'NG Summary by Day'!$T$21:$W$486,4,FALSE)</f>
        <v>20417974.529772498</v>
      </c>
      <c r="D315" s="177">
        <f t="shared" si="16"/>
        <v>31345079.121956326</v>
      </c>
      <c r="E315" s="176">
        <f>VLOOKUP(A315,'NG Summary by Day'!$A$22:$F$480,6,FALSE)*1000</f>
        <v>51763053.651728824</v>
      </c>
      <c r="F315" s="177">
        <f t="shared" si="17"/>
        <v>31345079.121956326</v>
      </c>
      <c r="G315" s="155"/>
      <c r="H315" s="186">
        <f>VLOOKUP(A315,'Power Summary by Day '!$A$19:$G$249,3,FALSE)</f>
        <v>8250766.4257451901</v>
      </c>
      <c r="I315" s="172">
        <f>VLOOKUP(A315,'Power Summary by Day '!$Y$19:$AB$251,4,FALSE)</f>
        <v>4904543.9664920298</v>
      </c>
      <c r="J315" s="177">
        <f t="shared" si="18"/>
        <v>3346222.4592531603</v>
      </c>
      <c r="K315" s="172">
        <f>VLOOKUP(A315,'Power Summary by Day '!$A$19:$G$249,7,FALSE)</f>
        <v>4370330.9214776307</v>
      </c>
      <c r="L315" s="187">
        <f t="shared" si="19"/>
        <v>-534213.0450143991</v>
      </c>
      <c r="M315" s="155"/>
      <c r="N315" s="161"/>
      <c r="O315" s="168"/>
      <c r="P315" s="168"/>
      <c r="Q315" s="168"/>
      <c r="R315" s="168"/>
      <c r="S315" s="168"/>
      <c r="T315" s="168"/>
      <c r="U315" s="168"/>
      <c r="V315" s="168"/>
      <c r="W315" s="171"/>
      <c r="Y315" s="168"/>
      <c r="Z315" s="168"/>
      <c r="AA315" s="171"/>
      <c r="AB315" s="168"/>
      <c r="AC315" s="168"/>
      <c r="AD315" s="168"/>
      <c r="AE315" s="168"/>
      <c r="AF315" s="168"/>
      <c r="AG315" s="171"/>
    </row>
    <row r="316" spans="1:33" x14ac:dyDescent="0.2">
      <c r="A316" s="151">
        <v>36985</v>
      </c>
      <c r="B316" s="176">
        <f>VLOOKUP($A316,'NG Summary by Day'!$A$22:$F$480,4,FALSE)*1000</f>
        <v>61230752.3709125</v>
      </c>
      <c r="C316" s="172">
        <f>VLOOKUP(A316,'NG Summary by Day'!$T$21:$W$486,4,FALSE)</f>
        <v>97036424.464467093</v>
      </c>
      <c r="D316" s="177">
        <f t="shared" si="16"/>
        <v>-35805672.093554594</v>
      </c>
      <c r="E316" s="176">
        <f>VLOOKUP(A316,'NG Summary by Day'!$A$22:$F$480,6,FALSE)*1000</f>
        <v>61230752.3709125</v>
      </c>
      <c r="F316" s="177">
        <f t="shared" si="17"/>
        <v>-35805672.093554594</v>
      </c>
      <c r="G316" s="155"/>
      <c r="H316" s="186">
        <f>VLOOKUP(A316,'Power Summary by Day '!$A$19:$G$249,3,FALSE)</f>
        <v>-3258129.7728010248</v>
      </c>
      <c r="I316" s="172">
        <f>VLOOKUP(A316,'Power Summary by Day '!$Y$19:$AB$251,4,FALSE)</f>
        <v>-245979.04375754303</v>
      </c>
      <c r="J316" s="177">
        <f t="shared" si="18"/>
        <v>-3012150.7290434819</v>
      </c>
      <c r="K316" s="172">
        <f>VLOOKUP(A316,'Power Summary by Day '!$A$19:$G$249,7,FALSE)</f>
        <v>-12548957.147598665</v>
      </c>
      <c r="L316" s="187">
        <f t="shared" si="19"/>
        <v>-12302978.103841122</v>
      </c>
      <c r="M316" s="155"/>
      <c r="N316" s="161"/>
      <c r="O316" s="168"/>
      <c r="P316" s="168"/>
      <c r="Q316" s="168"/>
      <c r="R316" s="168"/>
      <c r="S316" s="168"/>
      <c r="T316" s="168"/>
      <c r="U316" s="168"/>
      <c r="V316" s="168"/>
      <c r="W316" s="171"/>
      <c r="Y316" s="168"/>
      <c r="Z316" s="168"/>
      <c r="AA316" s="171"/>
      <c r="AB316" s="168"/>
      <c r="AC316" s="168"/>
      <c r="AD316" s="168"/>
      <c r="AE316" s="168"/>
      <c r="AF316" s="168"/>
      <c r="AG316" s="171"/>
    </row>
    <row r="317" spans="1:33" x14ac:dyDescent="0.2">
      <c r="A317" s="151">
        <v>36986</v>
      </c>
      <c r="B317" s="176">
        <f>VLOOKUP($A317,'NG Summary by Day'!$A$22:$F$480,4,FALSE)*1000</f>
        <v>-48744508.708486713</v>
      </c>
      <c r="C317" s="172">
        <f>VLOOKUP(A317,'NG Summary by Day'!$T$21:$W$486,4,FALSE)</f>
        <v>-64507550.044922896</v>
      </c>
      <c r="D317" s="177">
        <f t="shared" si="16"/>
        <v>15763041.336436182</v>
      </c>
      <c r="E317" s="176">
        <f>VLOOKUP(A317,'NG Summary by Day'!$A$22:$F$480,6,FALSE)*1000</f>
        <v>-48744508.708486713</v>
      </c>
      <c r="F317" s="177">
        <f t="shared" si="17"/>
        <v>15763041.336436182</v>
      </c>
      <c r="G317" s="155"/>
      <c r="H317" s="186">
        <f>VLOOKUP(A317,'Power Summary by Day '!$A$19:$G$249,3,FALSE)</f>
        <v>-5212447.9482913343</v>
      </c>
      <c r="I317" s="172">
        <f>VLOOKUP(A317,'Power Summary by Day '!$Y$19:$AB$251,4,FALSE)</f>
        <v>6872167.11102264</v>
      </c>
      <c r="J317" s="177">
        <f t="shared" si="18"/>
        <v>-12084615.059313975</v>
      </c>
      <c r="K317" s="172">
        <f>VLOOKUP(A317,'Power Summary by Day '!$A$19:$G$249,7,FALSE)</f>
        <v>408052.42429761589</v>
      </c>
      <c r="L317" s="187">
        <f t="shared" si="19"/>
        <v>-6464114.6867250241</v>
      </c>
      <c r="M317" s="155"/>
      <c r="N317" s="161"/>
      <c r="O317" s="168"/>
      <c r="P317" s="168"/>
      <c r="Q317" s="168"/>
      <c r="R317" s="168"/>
      <c r="S317" s="168"/>
      <c r="T317" s="168"/>
      <c r="U317" s="168"/>
      <c r="V317" s="168"/>
      <c r="W317" s="171"/>
      <c r="Y317" s="168"/>
      <c r="Z317" s="168"/>
      <c r="AA317" s="171"/>
      <c r="AB317" s="168"/>
      <c r="AC317" s="168"/>
      <c r="AD317" s="168"/>
      <c r="AE317" s="168"/>
      <c r="AF317" s="168"/>
      <c r="AG317" s="171"/>
    </row>
    <row r="318" spans="1:33" x14ac:dyDescent="0.2">
      <c r="A318" s="151">
        <v>36987</v>
      </c>
      <c r="B318" s="176">
        <f>VLOOKUP($A318,'NG Summary by Day'!$A$22:$F$480,4,FALSE)*1000</f>
        <v>-51819872.173126325</v>
      </c>
      <c r="C318" s="172">
        <f>VLOOKUP(A318,'NG Summary by Day'!$T$21:$W$486,4,FALSE)</f>
        <v>-46180901.5007779</v>
      </c>
      <c r="D318" s="177">
        <f t="shared" si="16"/>
        <v>-5638970.6723484248</v>
      </c>
      <c r="E318" s="176">
        <f>VLOOKUP(A318,'NG Summary by Day'!$A$22:$F$480,6,FALSE)*1000</f>
        <v>-51819872.173126325</v>
      </c>
      <c r="F318" s="177">
        <f t="shared" si="17"/>
        <v>-5638970.6723484248</v>
      </c>
      <c r="G318" s="155"/>
      <c r="H318" s="186">
        <f>VLOOKUP(A318,'Power Summary by Day '!$A$19:$G$249,3,FALSE)</f>
        <v>-5127422.7672149092</v>
      </c>
      <c r="I318" s="172">
        <f>VLOOKUP(A318,'Power Summary by Day '!$Y$19:$AB$251,4,FALSE)</f>
        <v>-2228594.7903225902</v>
      </c>
      <c r="J318" s="177">
        <f t="shared" si="18"/>
        <v>-2898827.976892319</v>
      </c>
      <c r="K318" s="172">
        <f>VLOOKUP(A318,'Power Summary by Day '!$A$19:$G$249,7,FALSE)</f>
        <v>-16943308.022498909</v>
      </c>
      <c r="L318" s="187">
        <f t="shared" si="19"/>
        <v>-14714713.232176319</v>
      </c>
      <c r="M318" s="155"/>
      <c r="N318" s="161"/>
      <c r="O318" s="168"/>
      <c r="P318" s="168"/>
      <c r="Q318" s="168"/>
      <c r="R318" s="168"/>
      <c r="S318" s="168"/>
      <c r="T318" s="168"/>
      <c r="U318" s="168"/>
      <c r="V318" s="168"/>
      <c r="W318" s="171"/>
      <c r="Y318" s="168"/>
      <c r="Z318" s="168"/>
      <c r="AA318" s="171"/>
      <c r="AB318" s="168"/>
      <c r="AC318" s="168"/>
      <c r="AD318" s="168"/>
      <c r="AE318" s="168"/>
      <c r="AF318" s="168"/>
      <c r="AG318" s="171"/>
    </row>
    <row r="319" spans="1:33" x14ac:dyDescent="0.2">
      <c r="A319" s="151">
        <v>36990</v>
      </c>
      <c r="B319" s="176">
        <f>VLOOKUP($A319,'NG Summary by Day'!$A$22:$F$480,4,FALSE)*1000</f>
        <v>-216176053.99661654</v>
      </c>
      <c r="C319" s="172">
        <f>VLOOKUP(A319,'NG Summary by Day'!$T$21:$W$486,4,FALSE)</f>
        <v>-199707131.141404</v>
      </c>
      <c r="D319" s="177">
        <f t="shared" si="16"/>
        <v>-16468922.855212539</v>
      </c>
      <c r="E319" s="176">
        <f>VLOOKUP(A319,'NG Summary by Day'!$A$22:$F$480,6,FALSE)*1000</f>
        <v>-216176053.99661654</v>
      </c>
      <c r="F319" s="177">
        <f t="shared" si="17"/>
        <v>-16468922.855212539</v>
      </c>
      <c r="G319" s="155"/>
      <c r="H319" s="186">
        <f>VLOOKUP(A319,'Power Summary by Day '!$A$19:$G$249,3,FALSE)</f>
        <v>7167198.5181916533</v>
      </c>
      <c r="I319" s="172">
        <f>VLOOKUP(A319,'Power Summary by Day '!$Y$19:$AB$251,4,FALSE)</f>
        <v>10359615.969811801</v>
      </c>
      <c r="J319" s="177">
        <f t="shared" si="18"/>
        <v>-3192417.4516201476</v>
      </c>
      <c r="K319" s="172">
        <f>VLOOKUP(A319,'Power Summary by Day '!$A$19:$G$249,7,FALSE)</f>
        <v>-105643.80193990655</v>
      </c>
      <c r="L319" s="187">
        <f t="shared" si="19"/>
        <v>-10465259.771751707</v>
      </c>
      <c r="M319" s="155"/>
      <c r="N319" s="161"/>
      <c r="O319" s="168"/>
      <c r="P319" s="168"/>
      <c r="Q319" s="168"/>
      <c r="R319" s="168"/>
      <c r="S319" s="168"/>
      <c r="T319" s="168"/>
      <c r="U319" s="168"/>
      <c r="V319" s="168"/>
      <c r="W319" s="171"/>
      <c r="Y319" s="168"/>
      <c r="Z319" s="168"/>
      <c r="AA319" s="171"/>
      <c r="AB319" s="168"/>
      <c r="AC319" s="168"/>
      <c r="AD319" s="168"/>
      <c r="AE319" s="168"/>
      <c r="AF319" s="168"/>
      <c r="AG319" s="171"/>
    </row>
    <row r="320" spans="1:33" x14ac:dyDescent="0.2">
      <c r="A320" s="151">
        <v>36991</v>
      </c>
      <c r="B320" s="176">
        <f>VLOOKUP($A320,'NG Summary by Day'!$A$22:$F$480,4,FALSE)*1000</f>
        <v>96413778.810300395</v>
      </c>
      <c r="C320" s="172">
        <f>VLOOKUP(A320,'NG Summary by Day'!$T$21:$W$486,4,FALSE)</f>
        <v>81676182.225163102</v>
      </c>
      <c r="D320" s="177">
        <f t="shared" si="16"/>
        <v>14737596.585137293</v>
      </c>
      <c r="E320" s="176">
        <f>VLOOKUP(A320,'NG Summary by Day'!$A$22:$F$480,6,FALSE)*1000</f>
        <v>96413778.810300395</v>
      </c>
      <c r="F320" s="177">
        <f t="shared" si="17"/>
        <v>14737596.585137293</v>
      </c>
      <c r="G320" s="155"/>
      <c r="H320" s="186">
        <f>VLOOKUP(A320,'Power Summary by Day '!$A$19:$G$249,3,FALSE)</f>
        <v>2800864.9327176986</v>
      </c>
      <c r="I320" s="172">
        <f>VLOOKUP(A320,'Power Summary by Day '!$Y$19:$AB$251,4,FALSE)</f>
        <v>5853864.4699430997</v>
      </c>
      <c r="J320" s="177">
        <f t="shared" si="18"/>
        <v>-3052999.537225401</v>
      </c>
      <c r="K320" s="172">
        <f>VLOOKUP(A320,'Power Summary by Day '!$A$19:$G$249,7,FALSE)</f>
        <v>806041.52720895852</v>
      </c>
      <c r="L320" s="187">
        <f t="shared" si="19"/>
        <v>-5047822.9427341409</v>
      </c>
      <c r="M320" s="155"/>
      <c r="N320" s="161"/>
      <c r="O320" s="168"/>
      <c r="P320" s="168"/>
      <c r="Q320" s="168"/>
      <c r="R320" s="168"/>
      <c r="S320" s="168"/>
      <c r="T320" s="168"/>
      <c r="U320" s="168"/>
      <c r="V320" s="168"/>
      <c r="W320" s="171"/>
      <c r="Y320" s="168"/>
      <c r="Z320" s="168"/>
      <c r="AA320" s="171"/>
      <c r="AB320" s="168"/>
      <c r="AC320" s="168"/>
      <c r="AD320" s="168"/>
      <c r="AE320" s="168"/>
      <c r="AF320" s="168"/>
      <c r="AG320" s="171"/>
    </row>
    <row r="321" spans="1:33" x14ac:dyDescent="0.2">
      <c r="A321" s="151">
        <v>36992</v>
      </c>
      <c r="B321" s="176">
        <f>VLOOKUP($A321,'NG Summary by Day'!$A$22:$F$480,4,FALSE)*1000</f>
        <v>-68302699.693347782</v>
      </c>
      <c r="C321" s="172">
        <f>VLOOKUP(A321,'NG Summary by Day'!$T$21:$W$486,4,FALSE)</f>
        <v>-67957108.721954107</v>
      </c>
      <c r="D321" s="177">
        <f t="shared" si="16"/>
        <v>-345590.97139367461</v>
      </c>
      <c r="E321" s="176">
        <f>VLOOKUP(A321,'NG Summary by Day'!$A$22:$F$480,6,FALSE)*1000</f>
        <v>-68302699.693347782</v>
      </c>
      <c r="F321" s="177">
        <f t="shared" si="17"/>
        <v>-345590.97139367461</v>
      </c>
      <c r="G321" s="155"/>
      <c r="H321" s="186">
        <f>VLOOKUP(A321,'Power Summary by Day '!$A$19:$G$249,3,FALSE)</f>
        <v>5516637.0926758945</v>
      </c>
      <c r="I321" s="172">
        <f>VLOOKUP(A321,'Power Summary by Day '!$Y$19:$AB$251,4,FALSE)</f>
        <v>-6075596.2455343502</v>
      </c>
      <c r="J321" s="177">
        <f t="shared" si="18"/>
        <v>11592233.338210244</v>
      </c>
      <c r="K321" s="172">
        <f>VLOOKUP(A321,'Power Summary by Day '!$A$19:$G$249,7,FALSE)</f>
        <v>2771759.1937954943</v>
      </c>
      <c r="L321" s="187">
        <f t="shared" si="19"/>
        <v>8847355.439329844</v>
      </c>
      <c r="M321" s="155"/>
      <c r="N321" s="161"/>
      <c r="O321" s="168"/>
      <c r="P321" s="168"/>
      <c r="Q321" s="168"/>
      <c r="R321" s="168"/>
      <c r="S321" s="168"/>
      <c r="T321" s="168"/>
      <c r="U321" s="168"/>
      <c r="V321" s="168"/>
      <c r="W321" s="171"/>
      <c r="Y321" s="168"/>
      <c r="Z321" s="168"/>
      <c r="AA321" s="171"/>
      <c r="AB321" s="168"/>
      <c r="AC321" s="168"/>
      <c r="AD321" s="168"/>
      <c r="AE321" s="168"/>
      <c r="AF321" s="168"/>
      <c r="AG321" s="171"/>
    </row>
    <row r="322" spans="1:33" x14ac:dyDescent="0.2">
      <c r="A322" s="151">
        <v>36993</v>
      </c>
      <c r="B322" s="176">
        <f>VLOOKUP($A322,'NG Summary by Day'!$A$22:$F$480,4,FALSE)*1000</f>
        <v>-60981835.064443439</v>
      </c>
      <c r="C322" s="172">
        <f>VLOOKUP(A322,'NG Summary by Day'!$T$21:$W$486,4,FALSE)</f>
        <v>-49195859.594425999</v>
      </c>
      <c r="D322" s="177">
        <f t="shared" si="16"/>
        <v>-11785975.470017441</v>
      </c>
      <c r="E322" s="176">
        <f>VLOOKUP(A322,'NG Summary by Day'!$A$22:$F$480,6,FALSE)*1000</f>
        <v>-60981835.064443439</v>
      </c>
      <c r="F322" s="177">
        <f t="shared" si="17"/>
        <v>-11785975.470017441</v>
      </c>
      <c r="G322" s="155"/>
      <c r="H322" s="186">
        <f>VLOOKUP(A322,'Power Summary by Day '!$A$19:$G$249,3,FALSE)</f>
        <v>6048818.6365730381</v>
      </c>
      <c r="I322" s="172">
        <f>VLOOKUP(A322,'Power Summary by Day '!$Y$19:$AB$251,4,FALSE)</f>
        <v>7100315.1730664102</v>
      </c>
      <c r="J322" s="177">
        <f t="shared" si="18"/>
        <v>-1051496.5364933722</v>
      </c>
      <c r="K322" s="172">
        <f>VLOOKUP(A322,'Power Summary by Day '!$A$19:$G$249,7,FALSE)</f>
        <v>6160883.9965065531</v>
      </c>
      <c r="L322" s="187">
        <f t="shared" si="19"/>
        <v>-939431.17655985709</v>
      </c>
      <c r="M322" s="155"/>
      <c r="N322" s="161"/>
      <c r="O322" s="168"/>
      <c r="P322" s="168"/>
      <c r="Q322" s="168"/>
      <c r="R322" s="168"/>
      <c r="S322" s="168"/>
      <c r="T322" s="168"/>
      <c r="U322" s="168"/>
      <c r="V322" s="168"/>
      <c r="W322" s="171"/>
      <c r="Y322" s="168"/>
      <c r="Z322" s="168"/>
      <c r="AA322" s="171"/>
      <c r="AB322" s="168"/>
      <c r="AC322" s="168"/>
      <c r="AD322" s="168"/>
      <c r="AE322" s="168"/>
      <c r="AF322" s="168"/>
      <c r="AG322" s="171"/>
    </row>
    <row r="323" spans="1:33" x14ac:dyDescent="0.2">
      <c r="A323" s="151">
        <v>36997</v>
      </c>
      <c r="B323" s="176">
        <f>VLOOKUP($A323,'NG Summary by Day'!$A$22:$F$480,4,FALSE)*1000</f>
        <v>-9924020.270979993</v>
      </c>
      <c r="C323" s="172">
        <f>VLOOKUP(A323,'NG Summary by Day'!$T$21:$W$486,4,FALSE)</f>
        <v>-8442551.0861786995</v>
      </c>
      <c r="D323" s="177">
        <f t="shared" si="16"/>
        <v>-1481469.1848012935</v>
      </c>
      <c r="E323" s="176">
        <f>VLOOKUP(A323,'NG Summary by Day'!$A$22:$F$480,6,FALSE)*1000</f>
        <v>-9924020.270979993</v>
      </c>
      <c r="F323" s="177">
        <f t="shared" si="17"/>
        <v>-1481469.1848012935</v>
      </c>
      <c r="G323" s="155"/>
      <c r="H323" s="186">
        <f>VLOOKUP(A323,'Power Summary by Day '!$A$19:$G$249,3,FALSE)</f>
        <v>-22069844.575931229</v>
      </c>
      <c r="I323" s="172">
        <f>VLOOKUP(A323,'Power Summary by Day '!$Y$19:$AB$251,4,FALSE)</f>
        <v>-10406609.4267247</v>
      </c>
      <c r="J323" s="177">
        <f t="shared" si="18"/>
        <v>-11663235.149206528</v>
      </c>
      <c r="K323" s="172">
        <f>VLOOKUP(A323,'Power Summary by Day '!$A$19:$G$249,7,FALSE)</f>
        <v>-21648145.25405401</v>
      </c>
      <c r="L323" s="187">
        <f t="shared" si="19"/>
        <v>-11241535.82732931</v>
      </c>
      <c r="M323" s="155"/>
      <c r="N323" s="161"/>
      <c r="O323" s="168"/>
      <c r="P323" s="168"/>
      <c r="Q323" s="168"/>
      <c r="R323" s="168"/>
      <c r="S323" s="168"/>
      <c r="T323" s="168"/>
      <c r="U323" s="168"/>
      <c r="V323" s="168"/>
      <c r="W323" s="171"/>
      <c r="Y323" s="168"/>
      <c r="Z323" s="168"/>
      <c r="AA323" s="171"/>
      <c r="AB323" s="168"/>
      <c r="AC323" s="168"/>
      <c r="AD323" s="168"/>
      <c r="AE323" s="168"/>
      <c r="AF323" s="168"/>
      <c r="AG323" s="171"/>
    </row>
    <row r="324" spans="1:33" x14ac:dyDescent="0.2">
      <c r="A324" s="151">
        <v>36998</v>
      </c>
      <c r="B324" s="176">
        <f>VLOOKUP($A324,'NG Summary by Day'!$A$22:$F$480,4,FALSE)*1000</f>
        <v>-3297373.0465244963</v>
      </c>
      <c r="C324" s="172">
        <f>VLOOKUP(A324,'NG Summary by Day'!$T$21:$W$486,4,FALSE)</f>
        <v>3401422.9059870699</v>
      </c>
      <c r="D324" s="177">
        <f t="shared" si="16"/>
        <v>-6698795.9525115658</v>
      </c>
      <c r="E324" s="176">
        <f>VLOOKUP(A324,'NG Summary by Day'!$A$22:$F$480,6,FALSE)*1000</f>
        <v>-3297373.0465244963</v>
      </c>
      <c r="F324" s="177">
        <f t="shared" si="17"/>
        <v>-6698795.9525115658</v>
      </c>
      <c r="G324" s="155"/>
      <c r="H324" s="186">
        <f>VLOOKUP(A324,'Power Summary by Day '!$A$19:$G$249,3,FALSE)</f>
        <v>-8509647.6571934354</v>
      </c>
      <c r="I324" s="172">
        <f>VLOOKUP(A324,'Power Summary by Day '!$Y$19:$AB$251,4,FALSE)</f>
        <v>-18955753.202201102</v>
      </c>
      <c r="J324" s="177">
        <f t="shared" si="18"/>
        <v>10446105.545007667</v>
      </c>
      <c r="K324" s="172">
        <f>VLOOKUP(A324,'Power Summary by Day '!$A$19:$G$249,7,FALSE)</f>
        <v>-11224484.432226116</v>
      </c>
      <c r="L324" s="187">
        <f t="shared" si="19"/>
        <v>7731268.7699749861</v>
      </c>
      <c r="M324" s="155"/>
      <c r="N324" s="161"/>
      <c r="O324" s="168"/>
      <c r="P324" s="168"/>
      <c r="Q324" s="168"/>
      <c r="R324" s="168"/>
      <c r="S324" s="168"/>
      <c r="T324" s="168"/>
      <c r="U324" s="168"/>
      <c r="V324" s="168"/>
      <c r="W324" s="171"/>
      <c r="Y324" s="168"/>
      <c r="Z324" s="168"/>
      <c r="AA324" s="171"/>
      <c r="AB324" s="168"/>
      <c r="AC324" s="168"/>
      <c r="AD324" s="168"/>
      <c r="AE324" s="168"/>
      <c r="AF324" s="168"/>
      <c r="AG324" s="171"/>
    </row>
    <row r="325" spans="1:33" x14ac:dyDescent="0.2">
      <c r="A325" s="151">
        <v>36999</v>
      </c>
      <c r="B325" s="176">
        <f>VLOOKUP($A325,'NG Summary by Day'!$A$22:$F$480,4,FALSE)*1000</f>
        <v>-10039121.250264775</v>
      </c>
      <c r="C325" s="172">
        <f>VLOOKUP(A325,'NG Summary by Day'!$T$21:$W$486,4,FALSE)</f>
        <v>488537.69416419195</v>
      </c>
      <c r="D325" s="177">
        <f t="shared" ref="D325:D388" si="20">B325-C325</f>
        <v>-10527658.944428967</v>
      </c>
      <c r="E325" s="176">
        <f>VLOOKUP(A325,'NG Summary by Day'!$A$22:$F$480,6,FALSE)*1000</f>
        <v>-10039121.250264775</v>
      </c>
      <c r="F325" s="177">
        <f t="shared" ref="F325:F388" si="21">E325-C325</f>
        <v>-10527658.944428967</v>
      </c>
      <c r="G325" s="155"/>
      <c r="H325" s="186">
        <f>VLOOKUP(A325,'Power Summary by Day '!$A$19:$G$249,3,FALSE)</f>
        <v>14102432.369336154</v>
      </c>
      <c r="I325" s="172">
        <f>VLOOKUP(A325,'Power Summary by Day '!$Y$19:$AB$251,4,FALSE)</f>
        <v>19084001.795335799</v>
      </c>
      <c r="J325" s="177">
        <f t="shared" ref="J325:J388" si="22">H325-I325</f>
        <v>-4981569.4259996451</v>
      </c>
      <c r="K325" s="172">
        <f>VLOOKUP(A325,'Power Summary by Day '!$A$19:$G$249,7,FALSE)</f>
        <v>11177719.203771135</v>
      </c>
      <c r="L325" s="187">
        <f t="shared" ref="L325:L388" si="23">K325-I325</f>
        <v>-7906282.5915646646</v>
      </c>
      <c r="M325" s="155"/>
      <c r="N325" s="161"/>
      <c r="O325" s="168"/>
      <c r="P325" s="168"/>
      <c r="Q325" s="168"/>
      <c r="R325" s="168"/>
      <c r="S325" s="168"/>
      <c r="T325" s="168"/>
      <c r="U325" s="168"/>
      <c r="V325" s="168"/>
      <c r="W325" s="171"/>
      <c r="Y325" s="168"/>
      <c r="Z325" s="168"/>
      <c r="AA325" s="171"/>
      <c r="AB325" s="168"/>
      <c r="AC325" s="168"/>
      <c r="AD325" s="168"/>
      <c r="AE325" s="168"/>
      <c r="AF325" s="168"/>
      <c r="AG325" s="171"/>
    </row>
    <row r="326" spans="1:33" x14ac:dyDescent="0.2">
      <c r="A326" s="151">
        <v>37000</v>
      </c>
      <c r="B326" s="176">
        <f>VLOOKUP($A326,'NG Summary by Day'!$A$22:$F$480,4,FALSE)*1000</f>
        <v>52954949.185092688</v>
      </c>
      <c r="C326" s="172">
        <f>VLOOKUP(A326,'NG Summary by Day'!$T$21:$W$486,4,FALSE)</f>
        <v>-5085823.7063795896</v>
      </c>
      <c r="D326" s="177">
        <f t="shared" si="20"/>
        <v>58040772.89147228</v>
      </c>
      <c r="E326" s="176">
        <f>VLOOKUP(A326,'NG Summary by Day'!$A$22:$F$480,6,FALSE)*1000</f>
        <v>52954949.185092688</v>
      </c>
      <c r="F326" s="177">
        <f t="shared" si="21"/>
        <v>58040772.89147228</v>
      </c>
      <c r="G326" s="155"/>
      <c r="H326" s="186">
        <f>VLOOKUP(A326,'Power Summary by Day '!$A$19:$G$249,3,FALSE)</f>
        <v>-7063689.8933090586</v>
      </c>
      <c r="I326" s="172">
        <f>VLOOKUP(A326,'Power Summary by Day '!$Y$19:$AB$251,4,FALSE)</f>
        <v>-5802290.4925565403</v>
      </c>
      <c r="J326" s="177">
        <f t="shared" si="22"/>
        <v>-1261399.4007525183</v>
      </c>
      <c r="K326" s="172">
        <f>VLOOKUP(A326,'Power Summary by Day '!$A$19:$G$249,7,FALSE)</f>
        <v>-7717742.0535760699</v>
      </c>
      <c r="L326" s="187">
        <f t="shared" si="23"/>
        <v>-1915451.5610195296</v>
      </c>
      <c r="M326" s="155"/>
      <c r="N326" s="161"/>
      <c r="O326" s="168"/>
      <c r="P326" s="168"/>
      <c r="Q326" s="168"/>
      <c r="R326" s="168"/>
      <c r="S326" s="168"/>
      <c r="T326" s="168"/>
      <c r="U326" s="168"/>
      <c r="V326" s="168"/>
      <c r="W326" s="171"/>
      <c r="Y326" s="168"/>
      <c r="Z326" s="168"/>
      <c r="AA326" s="171"/>
      <c r="AB326" s="168"/>
      <c r="AC326" s="168"/>
      <c r="AD326" s="168"/>
      <c r="AE326" s="168"/>
      <c r="AF326" s="168"/>
      <c r="AG326" s="171"/>
    </row>
    <row r="327" spans="1:33" x14ac:dyDescent="0.2">
      <c r="A327" s="151">
        <v>37001</v>
      </c>
      <c r="B327" s="176">
        <f>VLOOKUP($A327,'NG Summary by Day'!$A$22:$F$480,4,FALSE)*1000</f>
        <v>-55139290.976253808</v>
      </c>
      <c r="C327" s="172">
        <f>VLOOKUP(A327,'NG Summary by Day'!$T$21:$W$486,4,FALSE)</f>
        <v>-49449985.289819904</v>
      </c>
      <c r="D327" s="177">
        <f t="shared" si="20"/>
        <v>-5689305.6864339039</v>
      </c>
      <c r="E327" s="176">
        <f>VLOOKUP(A327,'NG Summary by Day'!$A$22:$F$480,6,FALSE)*1000</f>
        <v>-55139290.976253808</v>
      </c>
      <c r="F327" s="177">
        <f t="shared" si="21"/>
        <v>-5689305.6864339039</v>
      </c>
      <c r="G327" s="155"/>
      <c r="H327" s="186">
        <f>VLOOKUP(A327,'Power Summary by Day '!$A$19:$G$249,3,FALSE)</f>
        <v>-13690540.99875425</v>
      </c>
      <c r="I327" s="172">
        <f>VLOOKUP(A327,'Power Summary by Day '!$Y$19:$AB$251,4,FALSE)</f>
        <v>-6733651.3696354004</v>
      </c>
      <c r="J327" s="177">
        <f t="shared" si="22"/>
        <v>-6956889.6291188495</v>
      </c>
      <c r="K327" s="172">
        <f>VLOOKUP(A327,'Power Summary by Day '!$A$19:$G$249,7,FALSE)</f>
        <v>-15983874.27830912</v>
      </c>
      <c r="L327" s="187">
        <f t="shared" si="23"/>
        <v>-9250222.9086737186</v>
      </c>
      <c r="M327" s="155"/>
      <c r="N327" s="161"/>
      <c r="O327" s="168"/>
      <c r="P327" s="168"/>
      <c r="Q327" s="168"/>
      <c r="R327" s="168"/>
      <c r="S327" s="168"/>
      <c r="T327" s="168"/>
      <c r="U327" s="168"/>
      <c r="V327" s="168"/>
      <c r="W327" s="171"/>
      <c r="Y327" s="168"/>
      <c r="Z327" s="168"/>
      <c r="AA327" s="171"/>
      <c r="AB327" s="168"/>
      <c r="AC327" s="168"/>
      <c r="AD327" s="168"/>
      <c r="AE327" s="168"/>
      <c r="AF327" s="168"/>
      <c r="AG327" s="171"/>
    </row>
    <row r="328" spans="1:33" x14ac:dyDescent="0.2">
      <c r="A328" s="151">
        <v>37004</v>
      </c>
      <c r="B328" s="176">
        <f>VLOOKUP($A328,'NG Summary by Day'!$A$22:$F$480,4,FALSE)*1000</f>
        <v>21482847.237916887</v>
      </c>
      <c r="C328" s="172">
        <f>VLOOKUP(A328,'NG Summary by Day'!$T$21:$W$486,4,FALSE)</f>
        <v>3878033.5805537798</v>
      </c>
      <c r="D328" s="177">
        <f t="shared" si="20"/>
        <v>17604813.657363106</v>
      </c>
      <c r="E328" s="176">
        <f>VLOOKUP(A328,'NG Summary by Day'!$A$22:$F$480,6,FALSE)*1000</f>
        <v>21482847.237916887</v>
      </c>
      <c r="F328" s="177">
        <f t="shared" si="21"/>
        <v>17604813.657363106</v>
      </c>
      <c r="G328" s="155"/>
      <c r="H328" s="186">
        <f>VLOOKUP(A328,'Power Summary by Day '!$A$19:$G$249,3,FALSE)</f>
        <v>27041755.401906069</v>
      </c>
      <c r="I328" s="172">
        <f>VLOOKUP(A328,'Power Summary by Day '!$Y$19:$AB$251,4,FALSE)</f>
        <v>17496186.2309542</v>
      </c>
      <c r="J328" s="177">
        <f t="shared" si="22"/>
        <v>9545569.1709518693</v>
      </c>
      <c r="K328" s="172">
        <f>VLOOKUP(A328,'Power Summary by Day '!$A$19:$G$249,7,FALSE)</f>
        <v>25587628.66323502</v>
      </c>
      <c r="L328" s="187">
        <f t="shared" si="23"/>
        <v>8091442.4322808199</v>
      </c>
      <c r="M328" s="155"/>
      <c r="N328" s="161"/>
      <c r="O328" s="168"/>
      <c r="P328" s="168"/>
      <c r="Q328" s="168"/>
      <c r="R328" s="168"/>
      <c r="S328" s="168"/>
      <c r="T328" s="168"/>
      <c r="U328" s="168"/>
      <c r="V328" s="168"/>
      <c r="W328" s="171"/>
      <c r="Y328" s="168"/>
      <c r="Z328" s="168"/>
      <c r="AA328" s="171"/>
      <c r="AB328" s="168"/>
      <c r="AC328" s="168"/>
      <c r="AD328" s="168"/>
      <c r="AE328" s="168"/>
      <c r="AF328" s="168"/>
      <c r="AG328" s="171"/>
    </row>
    <row r="329" spans="1:33" x14ac:dyDescent="0.2">
      <c r="A329" s="151">
        <v>37005</v>
      </c>
      <c r="B329" s="176">
        <f>VLOOKUP($A329,'NG Summary by Day'!$A$22:$F$480,4,FALSE)*1000</f>
        <v>-21226273.241491146</v>
      </c>
      <c r="C329" s="172">
        <f>VLOOKUP(A329,'NG Summary by Day'!$T$21:$W$486,4,FALSE)</f>
        <v>-8694858.3226769194</v>
      </c>
      <c r="D329" s="177">
        <f t="shared" si="20"/>
        <v>-12531414.918814227</v>
      </c>
      <c r="E329" s="176">
        <f>VLOOKUP(A329,'NG Summary by Day'!$A$22:$F$480,6,FALSE)*1000</f>
        <v>-21226273.241491146</v>
      </c>
      <c r="F329" s="177">
        <f t="shared" si="21"/>
        <v>-12531414.918814227</v>
      </c>
      <c r="G329" s="155"/>
      <c r="H329" s="186">
        <f>VLOOKUP(A329,'Power Summary by Day '!$A$19:$G$249,3,FALSE)</f>
        <v>28268312.456822515</v>
      </c>
      <c r="I329" s="172">
        <f>VLOOKUP(A329,'Power Summary by Day '!$Y$19:$AB$251,4,FALSE)</f>
        <v>20342144.938398</v>
      </c>
      <c r="J329" s="177">
        <f t="shared" si="22"/>
        <v>7926167.5184245147</v>
      </c>
      <c r="K329" s="172">
        <f>VLOOKUP(A329,'Power Summary by Day '!$A$19:$G$249,7,FALSE)</f>
        <v>27865230.254336193</v>
      </c>
      <c r="L329" s="187">
        <f t="shared" si="23"/>
        <v>7523085.3159381934</v>
      </c>
      <c r="M329" s="155"/>
      <c r="N329" s="161"/>
      <c r="O329" s="168"/>
      <c r="P329" s="168"/>
      <c r="Q329" s="168"/>
      <c r="R329" s="168"/>
      <c r="S329" s="168"/>
      <c r="T329" s="168"/>
      <c r="U329" s="168"/>
      <c r="V329" s="168"/>
      <c r="W329" s="171"/>
      <c r="Y329" s="168"/>
      <c r="Z329" s="168"/>
      <c r="AA329" s="171"/>
      <c r="AB329" s="168"/>
      <c r="AC329" s="168"/>
      <c r="AD329" s="168"/>
      <c r="AE329" s="168"/>
      <c r="AF329" s="168"/>
      <c r="AG329" s="171"/>
    </row>
    <row r="330" spans="1:33" x14ac:dyDescent="0.2">
      <c r="A330" s="151">
        <v>37006</v>
      </c>
      <c r="B330" s="176">
        <f>VLOOKUP($A330,'NG Summary by Day'!$A$22:$F$480,4,FALSE)*1000</f>
        <v>-157639916.15268555</v>
      </c>
      <c r="C330" s="172">
        <f>VLOOKUP(A330,'NG Summary by Day'!$T$21:$W$486,4,FALSE)</f>
        <v>-143783395.368595</v>
      </c>
      <c r="D330" s="177">
        <f t="shared" si="20"/>
        <v>-13856520.784090549</v>
      </c>
      <c r="E330" s="176">
        <f>VLOOKUP(A330,'NG Summary by Day'!$A$22:$F$480,6,FALSE)*1000</f>
        <v>-157639916.15268555</v>
      </c>
      <c r="F330" s="177">
        <f t="shared" si="21"/>
        <v>-13856520.784090549</v>
      </c>
      <c r="G330" s="155"/>
      <c r="H330" s="186">
        <f>VLOOKUP(A330,'Power Summary by Day '!$A$19:$G$249,3,FALSE)</f>
        <v>4262469.3288494358</v>
      </c>
      <c r="I330" s="172">
        <f>VLOOKUP(A330,'Power Summary by Day '!$Y$19:$AB$251,4,FALSE)</f>
        <v>-1781827.4883244999</v>
      </c>
      <c r="J330" s="177">
        <f t="shared" si="22"/>
        <v>6044296.8171739355</v>
      </c>
      <c r="K330" s="172">
        <f>VLOOKUP(A330,'Power Summary by Day '!$A$19:$G$249,7,FALSE)</f>
        <v>3828726.5624277489</v>
      </c>
      <c r="L330" s="187">
        <f t="shared" si="23"/>
        <v>5610554.0507522486</v>
      </c>
      <c r="M330" s="155"/>
      <c r="N330" s="161"/>
      <c r="O330" s="168"/>
      <c r="P330" s="168"/>
      <c r="Q330" s="168"/>
      <c r="R330" s="168"/>
      <c r="S330" s="168"/>
      <c r="T330" s="168"/>
      <c r="U330" s="168"/>
      <c r="V330" s="168"/>
      <c r="W330" s="171"/>
      <c r="Y330" s="168"/>
      <c r="Z330" s="168"/>
      <c r="AA330" s="171"/>
      <c r="AB330" s="168"/>
      <c r="AC330" s="168"/>
      <c r="AD330" s="168"/>
      <c r="AE330" s="168"/>
      <c r="AF330" s="168"/>
      <c r="AG330" s="171"/>
    </row>
    <row r="331" spans="1:33" x14ac:dyDescent="0.2">
      <c r="A331" s="151">
        <v>37007</v>
      </c>
      <c r="B331" s="176">
        <f>VLOOKUP($A331,'NG Summary by Day'!$A$22:$F$480,4,FALSE)*1000</f>
        <v>52549145.725218847</v>
      </c>
      <c r="C331" s="172">
        <f>VLOOKUP(A331,'NG Summary by Day'!$T$21:$W$486,4,FALSE)</f>
        <v>32444821.6739248</v>
      </c>
      <c r="D331" s="177">
        <f t="shared" si="20"/>
        <v>20104324.051294047</v>
      </c>
      <c r="E331" s="176">
        <f>VLOOKUP(A331,'NG Summary by Day'!$A$22:$F$480,6,FALSE)*1000</f>
        <v>52549145.725218847</v>
      </c>
      <c r="F331" s="177">
        <f t="shared" si="21"/>
        <v>20104324.051294047</v>
      </c>
      <c r="G331" s="155"/>
      <c r="H331" s="186">
        <f>VLOOKUP(A331,'Power Summary by Day '!$A$19:$G$249,3,FALSE)</f>
        <v>-922823.69204509072</v>
      </c>
      <c r="I331" s="172">
        <f>VLOOKUP(A331,'Power Summary by Day '!$Y$19:$AB$251,4,FALSE)</f>
        <v>1122503.01861659</v>
      </c>
      <c r="J331" s="177">
        <f t="shared" si="22"/>
        <v>-2045326.7106616807</v>
      </c>
      <c r="K331" s="172">
        <f>VLOOKUP(A331,'Power Summary by Day '!$A$19:$G$249,7,FALSE)</f>
        <v>-6017593.7733707707</v>
      </c>
      <c r="L331" s="187">
        <f t="shared" si="23"/>
        <v>-7140096.7919873605</v>
      </c>
      <c r="M331" s="155"/>
      <c r="N331" s="161"/>
      <c r="O331" s="168"/>
      <c r="P331" s="168"/>
      <c r="Q331" s="168"/>
      <c r="R331" s="168"/>
      <c r="S331" s="168"/>
      <c r="T331" s="168"/>
      <c r="U331" s="168"/>
      <c r="V331" s="168"/>
      <c r="W331" s="171"/>
      <c r="Y331" s="168"/>
      <c r="Z331" s="168"/>
      <c r="AA331" s="171"/>
      <c r="AB331" s="168"/>
      <c r="AC331" s="168"/>
      <c r="AD331" s="168"/>
      <c r="AE331" s="168"/>
      <c r="AF331" s="168"/>
      <c r="AG331" s="171"/>
    </row>
    <row r="332" spans="1:33" x14ac:dyDescent="0.2">
      <c r="A332" s="151">
        <v>37008</v>
      </c>
      <c r="B332" s="176">
        <f>VLOOKUP($A332,'NG Summary by Day'!$A$22:$F$480,4,FALSE)*1000</f>
        <v>72577864.737231761</v>
      </c>
      <c r="C332" s="172">
        <f>VLOOKUP(A332,'NG Summary by Day'!$T$21:$W$486,4,FALSE)</f>
        <v>64157548.646868899</v>
      </c>
      <c r="D332" s="177">
        <f t="shared" si="20"/>
        <v>8420316.0903628618</v>
      </c>
      <c r="E332" s="176">
        <f>VLOOKUP(A332,'NG Summary by Day'!$A$22:$F$480,6,FALSE)*1000</f>
        <v>72577864.737231761</v>
      </c>
      <c r="F332" s="177">
        <f t="shared" si="21"/>
        <v>8420316.0903628618</v>
      </c>
      <c r="G332" s="155"/>
      <c r="H332" s="186">
        <f>VLOOKUP(A332,'Power Summary by Day '!$A$19:$G$249,3,FALSE)</f>
        <v>8456577.69379263</v>
      </c>
      <c r="I332" s="172">
        <f>VLOOKUP(A332,'Power Summary by Day '!$Y$19:$AB$251,4,FALSE)</f>
        <v>10076087.6565888</v>
      </c>
      <c r="J332" s="177">
        <f t="shared" si="22"/>
        <v>-1619509.9627961703</v>
      </c>
      <c r="K332" s="172">
        <f>VLOOKUP(A332,'Power Summary by Day '!$A$19:$G$249,7,FALSE)</f>
        <v>9769654.8077942505</v>
      </c>
      <c r="L332" s="187">
        <f t="shared" si="23"/>
        <v>-306432.8487945497</v>
      </c>
      <c r="M332" s="155"/>
      <c r="N332" s="161"/>
      <c r="O332" s="168"/>
      <c r="P332" s="168"/>
      <c r="Q332" s="168"/>
      <c r="R332" s="168"/>
      <c r="S332" s="168"/>
      <c r="T332" s="168"/>
      <c r="U332" s="168"/>
      <c r="V332" s="168"/>
      <c r="W332" s="171"/>
      <c r="Y332" s="168"/>
      <c r="Z332" s="168"/>
      <c r="AA332" s="171"/>
      <c r="AB332" s="168"/>
      <c r="AC332" s="168"/>
      <c r="AD332" s="168"/>
      <c r="AE332" s="168"/>
      <c r="AF332" s="168"/>
      <c r="AG332" s="171"/>
    </row>
    <row r="333" spans="1:33" x14ac:dyDescent="0.2">
      <c r="A333" s="151">
        <v>37011</v>
      </c>
      <c r="B333" s="176">
        <f>VLOOKUP($A333,'NG Summary by Day'!$A$22:$F$480,4,FALSE)*1000</f>
        <v>-16556398.012006152</v>
      </c>
      <c r="C333" s="172">
        <f>VLOOKUP(A333,'NG Summary by Day'!$T$21:$W$486,4,FALSE)</f>
        <v>-21319663.219285797</v>
      </c>
      <c r="D333" s="177">
        <f t="shared" si="20"/>
        <v>4763265.2072796449</v>
      </c>
      <c r="E333" s="176">
        <f>VLOOKUP(A333,'NG Summary by Day'!$A$22:$F$480,6,FALSE)*1000</f>
        <v>-16556398.012006152</v>
      </c>
      <c r="F333" s="177">
        <f t="shared" si="21"/>
        <v>4763265.2072796449</v>
      </c>
      <c r="G333" s="155"/>
      <c r="H333" s="186">
        <f>VLOOKUP(A333,'Power Summary by Day '!$A$19:$G$249,3,FALSE)</f>
        <v>4289310.2531848541</v>
      </c>
      <c r="I333" s="172">
        <f>VLOOKUP(A333,'Power Summary by Day '!$Y$19:$AB$251,4,FALSE)</f>
        <v>10218226.4084998</v>
      </c>
      <c r="J333" s="177">
        <f t="shared" si="22"/>
        <v>-5928916.1553149456</v>
      </c>
      <c r="K333" s="172">
        <f>VLOOKUP(A333,'Power Summary by Day '!$A$19:$G$249,7,FALSE)</f>
        <v>4085352.1071178708</v>
      </c>
      <c r="L333" s="187">
        <f t="shared" si="23"/>
        <v>-6132874.3013819288</v>
      </c>
      <c r="M333" s="155"/>
      <c r="N333" s="161"/>
      <c r="O333" s="168"/>
      <c r="P333" s="168"/>
      <c r="Q333" s="168"/>
      <c r="R333" s="168"/>
      <c r="S333" s="168"/>
      <c r="T333" s="168"/>
      <c r="U333" s="168"/>
      <c r="V333" s="168"/>
      <c r="W333" s="171"/>
      <c r="Y333" s="168"/>
      <c r="Z333" s="168"/>
      <c r="AA333" s="171"/>
      <c r="AB333" s="168"/>
      <c r="AC333" s="168"/>
      <c r="AD333" s="168"/>
      <c r="AE333" s="168"/>
      <c r="AF333" s="168"/>
      <c r="AG333" s="171"/>
    </row>
    <row r="334" spans="1:33" x14ac:dyDescent="0.2">
      <c r="A334" s="151">
        <v>37012</v>
      </c>
      <c r="B334" s="176">
        <f>VLOOKUP($A334,'NG Summary by Day'!$A$22:$F$480,4,FALSE)*1000</f>
        <v>-39592860.761046767</v>
      </c>
      <c r="C334" s="172">
        <f>VLOOKUP(A334,'NG Summary by Day'!$T$21:$W$486,4,FALSE)</f>
        <v>-27168644.216891699</v>
      </c>
      <c r="D334" s="177">
        <f t="shared" si="20"/>
        <v>-12424216.544155069</v>
      </c>
      <c r="E334" s="176">
        <f>VLOOKUP(A334,'NG Summary by Day'!$A$22:$F$480,6,FALSE)*1000</f>
        <v>-39592860.761046767</v>
      </c>
      <c r="F334" s="177">
        <f t="shared" si="21"/>
        <v>-12424216.544155069</v>
      </c>
      <c r="G334" s="155"/>
      <c r="H334" s="186">
        <f>VLOOKUP(A334,'Power Summary by Day '!$A$19:$G$249,3,FALSE)</f>
        <v>4266610.8436944149</v>
      </c>
      <c r="I334" s="172">
        <f>VLOOKUP(A334,'Power Summary by Day '!$Y$19:$AB$251,4,FALSE)</f>
        <v>5537414.9869552907</v>
      </c>
      <c r="J334" s="177">
        <f t="shared" si="22"/>
        <v>-1270804.1432608757</v>
      </c>
      <c r="K334" s="172">
        <f>VLOOKUP(A334,'Power Summary by Day '!$A$19:$G$249,7,FALSE)</f>
        <v>3362073.9263570248</v>
      </c>
      <c r="L334" s="187">
        <f t="shared" si="23"/>
        <v>-2175341.0605982658</v>
      </c>
      <c r="M334" s="155"/>
      <c r="N334" s="161"/>
      <c r="O334" s="168"/>
      <c r="P334" s="168"/>
      <c r="Q334" s="168"/>
      <c r="R334" s="168"/>
      <c r="S334" s="168"/>
      <c r="T334" s="168"/>
      <c r="U334" s="168"/>
      <c r="V334" s="168"/>
      <c r="W334" s="171"/>
      <c r="Y334" s="168"/>
      <c r="Z334" s="168"/>
      <c r="AA334" s="171"/>
      <c r="AB334" s="168"/>
      <c r="AC334" s="168"/>
      <c r="AD334" s="168"/>
      <c r="AE334" s="168"/>
      <c r="AF334" s="168"/>
      <c r="AG334" s="171"/>
    </row>
    <row r="335" spans="1:33" x14ac:dyDescent="0.2">
      <c r="A335" s="151">
        <v>37013</v>
      </c>
      <c r="B335" s="176">
        <f>VLOOKUP($A335,'NG Summary by Day'!$A$22:$F$480,4,FALSE)*1000</f>
        <v>2510609.6584280059</v>
      </c>
      <c r="C335" s="172">
        <f>VLOOKUP(A335,'NG Summary by Day'!$T$21:$W$486,4,FALSE)</f>
        <v>-2155344.15107584</v>
      </c>
      <c r="D335" s="177">
        <f t="shared" si="20"/>
        <v>4665953.8095038459</v>
      </c>
      <c r="E335" s="176">
        <f>VLOOKUP(A335,'NG Summary by Day'!$A$22:$F$480,6,FALSE)*1000</f>
        <v>2510609.6584280059</v>
      </c>
      <c r="F335" s="177">
        <f t="shared" si="21"/>
        <v>4665953.8095038459</v>
      </c>
      <c r="G335" s="155"/>
      <c r="H335" s="186">
        <f>VLOOKUP(A335,'Power Summary by Day '!$A$19:$G$249,3,FALSE)</f>
        <v>25940890.125613105</v>
      </c>
      <c r="I335" s="172">
        <f>VLOOKUP(A335,'Power Summary by Day '!$Y$19:$AB$251,4,FALSE)</f>
        <v>25506613.755673498</v>
      </c>
      <c r="J335" s="177">
        <f t="shared" si="22"/>
        <v>434276.36993960664</v>
      </c>
      <c r="K335" s="172">
        <f>VLOOKUP(A335,'Power Summary by Day '!$A$19:$G$249,7,FALSE)</f>
        <v>24672553.951104805</v>
      </c>
      <c r="L335" s="187">
        <f t="shared" si="23"/>
        <v>-834059.80456869304</v>
      </c>
      <c r="M335" s="155"/>
      <c r="N335" s="161"/>
      <c r="O335" s="168"/>
      <c r="P335" s="168"/>
      <c r="Q335" s="168"/>
      <c r="R335" s="168"/>
      <c r="S335" s="168"/>
      <c r="T335" s="168"/>
      <c r="U335" s="168"/>
      <c r="V335" s="168"/>
      <c r="W335" s="171"/>
      <c r="Y335" s="168"/>
      <c r="Z335" s="168"/>
      <c r="AA335" s="171"/>
      <c r="AB335" s="168"/>
      <c r="AC335" s="168"/>
      <c r="AD335" s="168"/>
      <c r="AE335" s="168"/>
      <c r="AF335" s="168"/>
      <c r="AG335" s="171"/>
    </row>
    <row r="336" spans="1:33" x14ac:dyDescent="0.2">
      <c r="A336" s="151">
        <v>37014</v>
      </c>
      <c r="B336" s="176">
        <f>VLOOKUP($A336,'NG Summary by Day'!$A$22:$F$480,4,FALSE)*1000</f>
        <v>-22513701.193532106</v>
      </c>
      <c r="C336" s="172">
        <f>VLOOKUP(A336,'NG Summary by Day'!$T$21:$W$486,4,FALSE)</f>
        <v>-19129588.807167098</v>
      </c>
      <c r="D336" s="177">
        <f t="shared" si="20"/>
        <v>-3384112.3863650076</v>
      </c>
      <c r="E336" s="176">
        <f>VLOOKUP(A336,'NG Summary by Day'!$A$22:$F$480,6,FALSE)*1000</f>
        <v>-22513701.193532106</v>
      </c>
      <c r="F336" s="177">
        <f t="shared" si="21"/>
        <v>-3384112.3863650076</v>
      </c>
      <c r="G336" s="155"/>
      <c r="H336" s="186">
        <f>VLOOKUP(A336,'Power Summary by Day '!$A$19:$G$249,3,FALSE)</f>
        <v>-3062828.4822207838</v>
      </c>
      <c r="I336" s="172">
        <f>VLOOKUP(A336,'Power Summary by Day '!$Y$19:$AB$251,4,FALSE)</f>
        <v>2112347.8298692498</v>
      </c>
      <c r="J336" s="177">
        <f t="shared" si="22"/>
        <v>-5175176.3120900337</v>
      </c>
      <c r="K336" s="172">
        <f>VLOOKUP(A336,'Power Summary by Day '!$A$19:$G$249,7,FALSE)</f>
        <v>1343732.4942459064</v>
      </c>
      <c r="L336" s="187">
        <f t="shared" si="23"/>
        <v>-768615.33562334348</v>
      </c>
      <c r="M336" s="155"/>
      <c r="N336" s="161"/>
      <c r="O336" s="168"/>
      <c r="P336" s="168"/>
      <c r="Q336" s="168"/>
      <c r="R336" s="168"/>
      <c r="S336" s="168"/>
      <c r="T336" s="168"/>
      <c r="U336" s="168"/>
      <c r="V336" s="168"/>
      <c r="W336" s="171"/>
      <c r="Y336" s="168"/>
      <c r="Z336" s="168"/>
      <c r="AA336" s="171"/>
      <c r="AB336" s="168"/>
      <c r="AC336" s="168"/>
      <c r="AD336" s="168"/>
      <c r="AE336" s="168"/>
      <c r="AF336" s="168"/>
      <c r="AG336" s="171"/>
    </row>
    <row r="337" spans="1:33" x14ac:dyDescent="0.2">
      <c r="A337" s="151">
        <v>37015</v>
      </c>
      <c r="B337" s="176">
        <f>VLOOKUP($A337,'NG Summary by Day'!$A$22:$F$480,4,FALSE)*1000</f>
        <v>27511813.538101111</v>
      </c>
      <c r="C337" s="172">
        <f>VLOOKUP(A337,'NG Summary by Day'!$T$21:$W$486,4,FALSE)</f>
        <v>30974687.039953999</v>
      </c>
      <c r="D337" s="177">
        <f t="shared" si="20"/>
        <v>-3462873.5018528886</v>
      </c>
      <c r="E337" s="176">
        <f>VLOOKUP(A337,'NG Summary by Day'!$A$22:$F$480,6,FALSE)*1000</f>
        <v>27511813.538101111</v>
      </c>
      <c r="F337" s="177">
        <f t="shared" si="21"/>
        <v>-3462873.5018528886</v>
      </c>
      <c r="G337" s="155"/>
      <c r="H337" s="186">
        <f>VLOOKUP(A337,'Power Summary by Day '!$A$19:$G$249,3,FALSE)</f>
        <v>-8701371.4741497822</v>
      </c>
      <c r="I337" s="172">
        <f>VLOOKUP(A337,'Power Summary by Day '!$Y$19:$AB$251,4,FALSE)</f>
        <v>-10037963.462015999</v>
      </c>
      <c r="J337" s="177">
        <f t="shared" si="22"/>
        <v>1336591.9878662173</v>
      </c>
      <c r="K337" s="172">
        <f>VLOOKUP(A337,'Power Summary by Day '!$A$19:$G$249,7,FALSE)</f>
        <v>-8480077.3326360639</v>
      </c>
      <c r="L337" s="187">
        <f t="shared" si="23"/>
        <v>1557886.1293799356</v>
      </c>
      <c r="M337" s="155"/>
      <c r="N337" s="161"/>
      <c r="O337" s="168"/>
      <c r="P337" s="168"/>
      <c r="Q337" s="168"/>
      <c r="R337" s="168"/>
      <c r="S337" s="168"/>
      <c r="T337" s="168"/>
      <c r="U337" s="168"/>
      <c r="V337" s="168"/>
      <c r="W337" s="171"/>
      <c r="Y337" s="168"/>
      <c r="Z337" s="168"/>
      <c r="AA337" s="171"/>
      <c r="AB337" s="168"/>
      <c r="AC337" s="168"/>
      <c r="AD337" s="168"/>
      <c r="AE337" s="168"/>
      <c r="AF337" s="168"/>
      <c r="AG337" s="171"/>
    </row>
    <row r="338" spans="1:33" x14ac:dyDescent="0.2">
      <c r="A338" s="151">
        <v>37018</v>
      </c>
      <c r="B338" s="176">
        <f>VLOOKUP($A338,'NG Summary by Day'!$A$22:$F$480,4,FALSE)*1000</f>
        <v>43844522.434085235</v>
      </c>
      <c r="C338" s="172">
        <f>VLOOKUP(A338,'NG Summary by Day'!$T$21:$W$486,4,FALSE)</f>
        <v>41947248.453776702</v>
      </c>
      <c r="D338" s="177">
        <f t="shared" si="20"/>
        <v>1897273.9803085327</v>
      </c>
      <c r="E338" s="176">
        <f>VLOOKUP(A338,'NG Summary by Day'!$A$22:$F$480,6,FALSE)*1000</f>
        <v>43844522.434085235</v>
      </c>
      <c r="F338" s="177">
        <f t="shared" si="21"/>
        <v>1897273.9803085327</v>
      </c>
      <c r="G338" s="155"/>
      <c r="H338" s="186">
        <f>VLOOKUP(A338,'Power Summary by Day '!$A$19:$G$249,3,FALSE)</f>
        <v>38663741.165416524</v>
      </c>
      <c r="I338" s="172">
        <f>VLOOKUP(A338,'Power Summary by Day '!$Y$19:$AB$251,4,FALSE)</f>
        <v>20609524.869549602</v>
      </c>
      <c r="J338" s="177">
        <f t="shared" si="22"/>
        <v>18054216.295866922</v>
      </c>
      <c r="K338" s="172">
        <f>VLOOKUP(A338,'Power Summary by Day '!$A$19:$G$249,7,FALSE)</f>
        <v>37589421.205391333</v>
      </c>
      <c r="L338" s="187">
        <f t="shared" si="23"/>
        <v>16979896.33584173</v>
      </c>
      <c r="M338" s="155"/>
      <c r="N338" s="161"/>
      <c r="O338" s="168"/>
      <c r="P338" s="168"/>
      <c r="Q338" s="168"/>
      <c r="R338" s="168"/>
      <c r="S338" s="168"/>
      <c r="T338" s="168"/>
      <c r="U338" s="168"/>
      <c r="V338" s="168"/>
      <c r="W338" s="171"/>
      <c r="Y338" s="168"/>
      <c r="Z338" s="168"/>
      <c r="AA338" s="171"/>
      <c r="AB338" s="168"/>
      <c r="AC338" s="168"/>
      <c r="AD338" s="168"/>
      <c r="AE338" s="168"/>
      <c r="AF338" s="168"/>
      <c r="AG338" s="171"/>
    </row>
    <row r="339" spans="1:33" x14ac:dyDescent="0.2">
      <c r="A339" s="151">
        <v>37019</v>
      </c>
      <c r="B339" s="176">
        <f>VLOOKUP($A339,'NG Summary by Day'!$A$22:$F$480,4,FALSE)*1000</f>
        <v>-87489474.789524138</v>
      </c>
      <c r="C339" s="172">
        <f>VLOOKUP(A339,'NG Summary by Day'!$T$21:$W$486,4,FALSE)</f>
        <v>-85746883.852088496</v>
      </c>
      <c r="D339" s="177">
        <f t="shared" si="20"/>
        <v>-1742590.9374356419</v>
      </c>
      <c r="E339" s="176">
        <f>VLOOKUP(A339,'NG Summary by Day'!$A$22:$F$480,6,FALSE)*1000</f>
        <v>-87489474.789524138</v>
      </c>
      <c r="F339" s="177">
        <f t="shared" si="21"/>
        <v>-1742590.9374356419</v>
      </c>
      <c r="G339" s="155"/>
      <c r="H339" s="186">
        <f>VLOOKUP(A339,'Power Summary by Day '!$A$19:$G$249,3,FALSE)</f>
        <v>-17894706.728831641</v>
      </c>
      <c r="I339" s="172">
        <f>VLOOKUP(A339,'Power Summary by Day '!$Y$19:$AB$251,4,FALSE)</f>
        <v>-17103761.539315499</v>
      </c>
      <c r="J339" s="177">
        <f t="shared" si="22"/>
        <v>-790945.18951614201</v>
      </c>
      <c r="K339" s="172">
        <f>VLOOKUP(A339,'Power Summary by Day '!$A$19:$G$249,7,FALSE)</f>
        <v>-18241410.65038836</v>
      </c>
      <c r="L339" s="187">
        <f t="shared" si="23"/>
        <v>-1137649.1110728607</v>
      </c>
      <c r="M339" s="155"/>
      <c r="N339" s="161"/>
      <c r="O339" s="168"/>
      <c r="P339" s="168"/>
      <c r="Q339" s="168"/>
      <c r="R339" s="168"/>
      <c r="S339" s="168"/>
      <c r="T339" s="168"/>
      <c r="U339" s="168"/>
      <c r="V339" s="168"/>
      <c r="W339" s="171"/>
      <c r="Y339" s="168"/>
      <c r="Z339" s="168"/>
      <c r="AA339" s="171"/>
      <c r="AB339" s="168"/>
      <c r="AC339" s="168"/>
      <c r="AD339" s="168"/>
      <c r="AE339" s="168"/>
      <c r="AF339" s="168"/>
      <c r="AG339" s="171"/>
    </row>
    <row r="340" spans="1:33" x14ac:dyDescent="0.2">
      <c r="A340" s="151">
        <v>37020</v>
      </c>
      <c r="B340" s="176">
        <f>VLOOKUP($A340,'NG Summary by Day'!$A$22:$F$480,4,FALSE)*1000</f>
        <v>49243981.652190752</v>
      </c>
      <c r="C340" s="172">
        <f>VLOOKUP(A340,'NG Summary by Day'!$T$21:$W$486,4,FALSE)</f>
        <v>49497768.494142897</v>
      </c>
      <c r="D340" s="177">
        <f t="shared" si="20"/>
        <v>-253786.8419521451</v>
      </c>
      <c r="E340" s="176">
        <f>VLOOKUP(A340,'NG Summary by Day'!$A$22:$F$480,6,FALSE)*1000</f>
        <v>49243981.652190752</v>
      </c>
      <c r="F340" s="177">
        <f t="shared" si="21"/>
        <v>-253786.8419521451</v>
      </c>
      <c r="G340" s="155"/>
      <c r="H340" s="186">
        <f>VLOOKUP(A340,'Power Summary by Day '!$A$19:$G$249,3,FALSE)</f>
        <v>22831709.298020925</v>
      </c>
      <c r="I340" s="172">
        <f>VLOOKUP(A340,'Power Summary by Day '!$Y$19:$AB$251,4,FALSE)</f>
        <v>13336815.8545478</v>
      </c>
      <c r="J340" s="177">
        <f t="shared" si="22"/>
        <v>9494893.4434731249</v>
      </c>
      <c r="K340" s="172">
        <f>VLOOKUP(A340,'Power Summary by Day '!$A$19:$G$249,7,FALSE)</f>
        <v>21917763.975298285</v>
      </c>
      <c r="L340" s="187">
        <f t="shared" si="23"/>
        <v>8580948.120750485</v>
      </c>
      <c r="M340" s="155"/>
      <c r="N340" s="161"/>
      <c r="O340" s="168"/>
      <c r="P340" s="168"/>
      <c r="Q340" s="168"/>
      <c r="R340" s="168"/>
      <c r="S340" s="168"/>
      <c r="T340" s="168"/>
      <c r="U340" s="168"/>
      <c r="V340" s="168"/>
      <c r="W340" s="171"/>
      <c r="Y340" s="168"/>
      <c r="Z340" s="168"/>
      <c r="AA340" s="171"/>
      <c r="AB340" s="168"/>
      <c r="AC340" s="168"/>
      <c r="AD340" s="168"/>
      <c r="AE340" s="168"/>
      <c r="AF340" s="168"/>
      <c r="AG340" s="171"/>
    </row>
    <row r="341" spans="1:33" x14ac:dyDescent="0.2">
      <c r="A341" s="151">
        <v>37021</v>
      </c>
      <c r="B341" s="176">
        <f>VLOOKUP($A341,'NG Summary by Day'!$A$22:$F$480,4,FALSE)*1000</f>
        <v>-32092927.447653808</v>
      </c>
      <c r="C341" s="172">
        <f>VLOOKUP(A341,'NG Summary by Day'!$T$21:$W$486,4,FALSE)</f>
        <v>-29056213.095187902</v>
      </c>
      <c r="D341" s="177">
        <f t="shared" si="20"/>
        <v>-3036714.3524659052</v>
      </c>
      <c r="E341" s="176">
        <f>VLOOKUP(A341,'NG Summary by Day'!$A$22:$F$480,6,FALSE)*1000</f>
        <v>-32092927.447653808</v>
      </c>
      <c r="F341" s="177">
        <f t="shared" si="21"/>
        <v>-3036714.3524659052</v>
      </c>
      <c r="G341" s="155"/>
      <c r="H341" s="186">
        <f>VLOOKUP(A341,'Power Summary by Day '!$A$19:$G$249,3,FALSE)</f>
        <v>-3568875.0381372347</v>
      </c>
      <c r="I341" s="172">
        <f>VLOOKUP(A341,'Power Summary by Day '!$Y$19:$AB$251,4,FALSE)</f>
        <v>-5174144.5452087605</v>
      </c>
      <c r="J341" s="177">
        <f t="shared" si="22"/>
        <v>1605269.5070715258</v>
      </c>
      <c r="K341" s="172">
        <f>VLOOKUP(A341,'Power Summary by Day '!$A$19:$G$249,7,FALSE)</f>
        <v>-2733568.0792074529</v>
      </c>
      <c r="L341" s="187">
        <f t="shared" si="23"/>
        <v>2440576.4660013076</v>
      </c>
      <c r="M341" s="155"/>
      <c r="N341" s="161"/>
      <c r="O341" s="168"/>
      <c r="P341" s="168"/>
      <c r="Q341" s="168"/>
      <c r="R341" s="168"/>
      <c r="S341" s="168"/>
      <c r="T341" s="168"/>
      <c r="U341" s="168"/>
      <c r="V341" s="168"/>
      <c r="W341" s="171"/>
      <c r="Y341" s="168"/>
      <c r="Z341" s="168"/>
      <c r="AA341" s="171"/>
      <c r="AB341" s="168"/>
      <c r="AC341" s="168"/>
      <c r="AD341" s="168"/>
      <c r="AE341" s="168"/>
      <c r="AF341" s="168"/>
      <c r="AG341" s="171"/>
    </row>
    <row r="342" spans="1:33" x14ac:dyDescent="0.2">
      <c r="A342" s="151">
        <v>37022</v>
      </c>
      <c r="B342" s="176">
        <f>VLOOKUP($A342,'NG Summary by Day'!$A$22:$F$480,4,FALSE)*1000</f>
        <v>-96509502.418279469</v>
      </c>
      <c r="C342" s="172">
        <f>VLOOKUP(A342,'NG Summary by Day'!$T$21:$W$486,4,FALSE)</f>
        <v>-87745828.656107292</v>
      </c>
      <c r="D342" s="177">
        <f t="shared" si="20"/>
        <v>-8763673.7621721774</v>
      </c>
      <c r="E342" s="176">
        <f>VLOOKUP(A342,'NG Summary by Day'!$A$22:$F$480,6,FALSE)*1000</f>
        <v>-96509502.418279469</v>
      </c>
      <c r="F342" s="177">
        <f t="shared" si="21"/>
        <v>-8763673.7621721774</v>
      </c>
      <c r="G342" s="155"/>
      <c r="H342" s="186">
        <f>VLOOKUP(A342,'Power Summary by Day '!$A$19:$G$249,3,FALSE)</f>
        <v>-811491.81108085334</v>
      </c>
      <c r="I342" s="172">
        <f>VLOOKUP(A342,'Power Summary by Day '!$Y$19:$AB$251,4,FALSE)</f>
        <v>1995861.44125424</v>
      </c>
      <c r="J342" s="177">
        <f t="shared" si="22"/>
        <v>-2807353.2523350934</v>
      </c>
      <c r="K342" s="172">
        <f>VLOOKUP(A342,'Power Summary by Day '!$A$19:$G$249,7,FALSE)</f>
        <v>-1789676.5049792815</v>
      </c>
      <c r="L342" s="187">
        <f t="shared" si="23"/>
        <v>-3785537.9462335212</v>
      </c>
      <c r="M342" s="155"/>
      <c r="N342" s="161"/>
      <c r="O342" s="168"/>
      <c r="P342" s="168"/>
      <c r="Q342" s="168"/>
      <c r="R342" s="168"/>
      <c r="S342" s="168"/>
      <c r="T342" s="168"/>
      <c r="U342" s="168"/>
      <c r="V342" s="168"/>
      <c r="W342" s="171"/>
      <c r="Y342" s="168"/>
      <c r="Z342" s="168"/>
      <c r="AA342" s="171"/>
      <c r="AB342" s="168"/>
      <c r="AC342" s="168"/>
      <c r="AD342" s="168"/>
      <c r="AE342" s="168"/>
      <c r="AF342" s="168"/>
      <c r="AG342" s="171"/>
    </row>
    <row r="343" spans="1:33" x14ac:dyDescent="0.2">
      <c r="A343" s="151">
        <v>37025</v>
      </c>
      <c r="B343" s="176">
        <f>VLOOKUP($A343,'NG Summary by Day'!$A$22:$F$480,4,FALSE)*1000</f>
        <v>-83147221.759814903</v>
      </c>
      <c r="C343" s="172">
        <f>VLOOKUP(A343,'NG Summary by Day'!$T$21:$W$486,4,FALSE)</f>
        <v>-66512370.583839096</v>
      </c>
      <c r="D343" s="177">
        <f t="shared" si="20"/>
        <v>-16634851.175975807</v>
      </c>
      <c r="E343" s="176">
        <f>VLOOKUP(A343,'NG Summary by Day'!$A$22:$F$480,6,FALSE)*1000</f>
        <v>-83147221.759814903</v>
      </c>
      <c r="F343" s="177">
        <f t="shared" si="21"/>
        <v>-16634851.175975807</v>
      </c>
      <c r="G343" s="155"/>
      <c r="H343" s="186">
        <f>VLOOKUP(A343,'Power Summary by Day '!$A$19:$G$249,3,FALSE)</f>
        <v>8287669.1533044698</v>
      </c>
      <c r="I343" s="172">
        <f>VLOOKUP(A343,'Power Summary by Day '!$Y$19:$AB$251,4,FALSE)</f>
        <v>7120009.9568836</v>
      </c>
      <c r="J343" s="177">
        <f t="shared" si="22"/>
        <v>1167659.1964208698</v>
      </c>
      <c r="K343" s="172">
        <f>VLOOKUP(A343,'Power Summary by Day '!$A$19:$G$249,7,FALSE)</f>
        <v>5389059.3291410711</v>
      </c>
      <c r="L343" s="187">
        <f t="shared" si="23"/>
        <v>-1730950.6277425289</v>
      </c>
      <c r="M343" s="155"/>
      <c r="N343" s="161"/>
      <c r="O343" s="168"/>
      <c r="P343" s="168"/>
      <c r="Q343" s="168"/>
      <c r="R343" s="168"/>
      <c r="S343" s="168"/>
      <c r="T343" s="168"/>
      <c r="U343" s="168"/>
      <c r="V343" s="168"/>
      <c r="W343" s="171"/>
      <c r="Y343" s="168"/>
      <c r="Z343" s="168"/>
      <c r="AA343" s="171"/>
      <c r="AB343" s="168"/>
      <c r="AC343" s="168"/>
      <c r="AD343" s="168"/>
      <c r="AE343" s="168"/>
      <c r="AF343" s="168"/>
      <c r="AG343" s="171"/>
    </row>
    <row r="344" spans="1:33" x14ac:dyDescent="0.2">
      <c r="A344" s="151">
        <v>37026</v>
      </c>
      <c r="B344" s="176">
        <f>VLOOKUP($A344,'NG Summary by Day'!$A$22:$F$480,4,FALSE)*1000</f>
        <v>-22821573.901711889</v>
      </c>
      <c r="C344" s="172">
        <f>VLOOKUP(A344,'NG Summary by Day'!$T$21:$W$486,4,FALSE)</f>
        <v>-34117317.898061104</v>
      </c>
      <c r="D344" s="177">
        <f t="shared" si="20"/>
        <v>11295743.996349216</v>
      </c>
      <c r="E344" s="176">
        <f>VLOOKUP(A344,'NG Summary by Day'!$A$22:$F$480,6,FALSE)*1000</f>
        <v>-22821573.901711889</v>
      </c>
      <c r="F344" s="177">
        <f t="shared" si="21"/>
        <v>11295743.996349216</v>
      </c>
      <c r="G344" s="155"/>
      <c r="H344" s="186">
        <f>VLOOKUP(A344,'Power Summary by Day '!$A$19:$G$249,3,FALSE)</f>
        <v>1292944.9022557372</v>
      </c>
      <c r="I344" s="172">
        <f>VLOOKUP(A344,'Power Summary by Day '!$Y$19:$AB$251,4,FALSE)</f>
        <v>1411634.0733903099</v>
      </c>
      <c r="J344" s="177">
        <f t="shared" si="22"/>
        <v>-118689.17113457271</v>
      </c>
      <c r="K344" s="172">
        <f>VLOOKUP(A344,'Power Summary by Day '!$A$19:$G$249,7,FALSE)</f>
        <v>7413858.5136592072</v>
      </c>
      <c r="L344" s="187">
        <f t="shared" si="23"/>
        <v>6002224.4402688975</v>
      </c>
      <c r="M344" s="155"/>
      <c r="N344" s="161"/>
      <c r="O344" s="168"/>
      <c r="P344" s="168"/>
      <c r="Q344" s="168"/>
      <c r="R344" s="168"/>
      <c r="S344" s="168"/>
      <c r="T344" s="168"/>
      <c r="U344" s="168"/>
      <c r="V344" s="168"/>
      <c r="W344" s="171"/>
      <c r="Y344" s="168"/>
      <c r="Z344" s="168"/>
      <c r="AA344" s="171"/>
      <c r="AB344" s="168"/>
      <c r="AC344" s="168"/>
      <c r="AD344" s="168"/>
      <c r="AE344" s="168"/>
      <c r="AF344" s="168"/>
      <c r="AG344" s="171"/>
    </row>
    <row r="345" spans="1:33" x14ac:dyDescent="0.2">
      <c r="A345" s="151">
        <v>37027</v>
      </c>
      <c r="B345" s="176">
        <f>VLOOKUP($A345,'NG Summary by Day'!$A$22:$F$480,4,FALSE)*1000</f>
        <v>34204680.041875675</v>
      </c>
      <c r="C345" s="172">
        <f>VLOOKUP(A345,'NG Summary by Day'!$T$21:$W$486,4,FALSE)</f>
        <v>27982246.606049098</v>
      </c>
      <c r="D345" s="177">
        <f t="shared" si="20"/>
        <v>6222433.4358265772</v>
      </c>
      <c r="E345" s="176">
        <f>VLOOKUP(A345,'NG Summary by Day'!$A$22:$F$480,6,FALSE)*1000</f>
        <v>34204680.041875675</v>
      </c>
      <c r="F345" s="177">
        <f t="shared" si="21"/>
        <v>6222433.4358265772</v>
      </c>
      <c r="G345" s="155"/>
      <c r="H345" s="186">
        <f>VLOOKUP(A345,'Power Summary by Day '!$A$19:$G$249,3,FALSE)</f>
        <v>11572538.645319881</v>
      </c>
      <c r="I345" s="172">
        <f>VLOOKUP(A345,'Power Summary by Day '!$Y$19:$AB$251,4,FALSE)</f>
        <v>8954490.2921218202</v>
      </c>
      <c r="J345" s="177">
        <f t="shared" si="22"/>
        <v>2618048.3531980608</v>
      </c>
      <c r="K345" s="172">
        <f>VLOOKUP(A345,'Power Summary by Day '!$A$19:$G$249,7,FALSE)</f>
        <v>20427201.96895308</v>
      </c>
      <c r="L345" s="187">
        <f t="shared" si="23"/>
        <v>11472711.67683126</v>
      </c>
      <c r="M345" s="155"/>
      <c r="N345" s="161"/>
      <c r="O345" s="168"/>
      <c r="P345" s="168"/>
      <c r="Q345" s="168"/>
      <c r="R345" s="168"/>
      <c r="S345" s="168"/>
      <c r="T345" s="168"/>
      <c r="U345" s="168"/>
      <c r="V345" s="168"/>
      <c r="W345" s="171"/>
      <c r="Y345" s="168"/>
      <c r="Z345" s="168"/>
      <c r="AA345" s="171"/>
      <c r="AB345" s="168"/>
      <c r="AC345" s="168"/>
      <c r="AD345" s="168"/>
      <c r="AE345" s="168"/>
      <c r="AF345" s="168"/>
      <c r="AG345" s="171"/>
    </row>
    <row r="346" spans="1:33" x14ac:dyDescent="0.2">
      <c r="A346" s="151">
        <v>37028</v>
      </c>
      <c r="B346" s="176">
        <f>VLOOKUP($A346,'NG Summary by Day'!$A$22:$F$480,4,FALSE)*1000</f>
        <v>63961946.551559322</v>
      </c>
      <c r="C346" s="172">
        <f>VLOOKUP(A346,'NG Summary by Day'!$T$21:$W$486,4,FALSE)</f>
        <v>62781358.641767301</v>
      </c>
      <c r="D346" s="177">
        <f t="shared" si="20"/>
        <v>1180587.9097920209</v>
      </c>
      <c r="E346" s="176">
        <f>VLOOKUP(A346,'NG Summary by Day'!$A$22:$F$480,6,FALSE)*1000</f>
        <v>63961946.551559322</v>
      </c>
      <c r="F346" s="177">
        <f t="shared" si="21"/>
        <v>1180587.9097920209</v>
      </c>
      <c r="G346" s="155"/>
      <c r="H346" s="186">
        <f>VLOOKUP(A346,'Power Summary by Day '!$A$19:$G$249,3,FALSE)</f>
        <v>10583867.699768577</v>
      </c>
      <c r="I346" s="172">
        <f>VLOOKUP(A346,'Power Summary by Day '!$Y$19:$AB$251,4,FALSE)</f>
        <v>10875634.330818599</v>
      </c>
      <c r="J346" s="177">
        <f t="shared" si="22"/>
        <v>-291766.63105002232</v>
      </c>
      <c r="K346" s="172">
        <f>VLOOKUP(A346,'Power Summary by Day '!$A$19:$G$249,7,FALSE)</f>
        <v>8147838.4258321067</v>
      </c>
      <c r="L346" s="187">
        <f t="shared" si="23"/>
        <v>-2727795.9049864924</v>
      </c>
      <c r="M346" s="155"/>
      <c r="N346" s="161"/>
      <c r="O346" s="168"/>
      <c r="P346" s="168"/>
      <c r="Q346" s="168"/>
      <c r="R346" s="168"/>
      <c r="S346" s="168"/>
      <c r="T346" s="168"/>
      <c r="U346" s="168"/>
      <c r="V346" s="168"/>
      <c r="W346" s="171"/>
      <c r="Y346" s="168"/>
      <c r="Z346" s="168"/>
      <c r="AA346" s="171"/>
      <c r="AB346" s="168"/>
      <c r="AC346" s="168"/>
      <c r="AD346" s="168"/>
      <c r="AE346" s="168"/>
      <c r="AF346" s="168"/>
      <c r="AG346" s="171"/>
    </row>
    <row r="347" spans="1:33" x14ac:dyDescent="0.2">
      <c r="A347" s="151">
        <v>37029</v>
      </c>
      <c r="B347" s="176">
        <f>VLOOKUP($A347,'NG Summary by Day'!$A$22:$F$480,4,FALSE)*1000</f>
        <v>95644053.871217027</v>
      </c>
      <c r="C347" s="172">
        <f>VLOOKUP(A347,'NG Summary by Day'!$T$21:$W$486,4,FALSE)</f>
        <v>77173071.037417993</v>
      </c>
      <c r="D347" s="177">
        <f t="shared" si="20"/>
        <v>18470982.833799034</v>
      </c>
      <c r="E347" s="176">
        <f>VLOOKUP(A347,'NG Summary by Day'!$A$22:$F$480,6,FALSE)*1000</f>
        <v>95644053.871217027</v>
      </c>
      <c r="F347" s="177">
        <f t="shared" si="21"/>
        <v>18470982.833799034</v>
      </c>
      <c r="G347" s="155"/>
      <c r="H347" s="186">
        <f>VLOOKUP(A347,'Power Summary by Day '!$A$19:$G$249,3,FALSE)</f>
        <v>-766345.43095538625</v>
      </c>
      <c r="I347" s="172">
        <f>VLOOKUP(A347,'Power Summary by Day '!$Y$19:$AB$251,4,FALSE)</f>
        <v>-2379088.11620773</v>
      </c>
      <c r="J347" s="177">
        <f t="shared" si="22"/>
        <v>1612742.6852523438</v>
      </c>
      <c r="K347" s="172">
        <f>VLOOKUP(A347,'Power Summary by Day '!$A$19:$G$249,7,FALSE)</f>
        <v>-18008576.224932685</v>
      </c>
      <c r="L347" s="187">
        <f t="shared" si="23"/>
        <v>-15629488.108724955</v>
      </c>
      <c r="M347" s="155"/>
      <c r="N347" s="161"/>
      <c r="O347" s="168"/>
      <c r="P347" s="168"/>
      <c r="Q347" s="168"/>
      <c r="R347" s="168"/>
      <c r="S347" s="168"/>
      <c r="T347" s="168"/>
      <c r="U347" s="168"/>
      <c r="V347" s="168"/>
      <c r="W347" s="171"/>
      <c r="Y347" s="168"/>
      <c r="Z347" s="168"/>
      <c r="AA347" s="171"/>
      <c r="AB347" s="168"/>
      <c r="AC347" s="168"/>
      <c r="AD347" s="168"/>
      <c r="AE347" s="168"/>
      <c r="AF347" s="168"/>
      <c r="AG347" s="171"/>
    </row>
    <row r="348" spans="1:33" x14ac:dyDescent="0.2">
      <c r="A348" s="151">
        <v>37032</v>
      </c>
      <c r="B348" s="176">
        <f>VLOOKUP($A348,'NG Summary by Day'!$A$22:$F$480,4,FALSE)*1000</f>
        <v>138273611.65025279</v>
      </c>
      <c r="C348" s="172">
        <f>VLOOKUP(A348,'NG Summary by Day'!$T$21:$W$486,4,FALSE)</f>
        <v>118652197.775307</v>
      </c>
      <c r="D348" s="177">
        <f t="shared" si="20"/>
        <v>19621413.87494579</v>
      </c>
      <c r="E348" s="176">
        <f>VLOOKUP(A348,'NG Summary by Day'!$A$22:$F$480,6,FALSE)*1000</f>
        <v>138273611.65025279</v>
      </c>
      <c r="F348" s="177">
        <f t="shared" si="21"/>
        <v>19621413.87494579</v>
      </c>
      <c r="G348" s="155"/>
      <c r="H348" s="186">
        <f>VLOOKUP(A348,'Power Summary by Day '!$A$19:$G$249,3,FALSE)</f>
        <v>2629926.1438424904</v>
      </c>
      <c r="I348" s="172">
        <f>VLOOKUP(A348,'Power Summary by Day '!$Y$19:$AB$251,4,FALSE)</f>
        <v>3030271.4141811198</v>
      </c>
      <c r="J348" s="177">
        <f t="shared" si="22"/>
        <v>-400345.27033862937</v>
      </c>
      <c r="K348" s="172">
        <f>VLOOKUP(A348,'Power Summary by Day '!$A$19:$G$249,7,FALSE)</f>
        <v>-5961841.0557408482</v>
      </c>
      <c r="L348" s="187">
        <f t="shared" si="23"/>
        <v>-8992112.4699219689</v>
      </c>
      <c r="M348" s="155"/>
      <c r="N348" s="161"/>
      <c r="O348" s="168"/>
      <c r="P348" s="168"/>
      <c r="Q348" s="168"/>
      <c r="R348" s="168"/>
      <c r="S348" s="168"/>
      <c r="T348" s="168"/>
      <c r="U348" s="168"/>
      <c r="V348" s="168"/>
      <c r="W348" s="171"/>
      <c r="Y348" s="168"/>
      <c r="Z348" s="168"/>
      <c r="AA348" s="171"/>
      <c r="AB348" s="168"/>
      <c r="AC348" s="168"/>
      <c r="AD348" s="168"/>
      <c r="AE348" s="168"/>
      <c r="AF348" s="168"/>
      <c r="AG348" s="171"/>
    </row>
    <row r="349" spans="1:33" x14ac:dyDescent="0.2">
      <c r="A349" s="151">
        <v>37033</v>
      </c>
      <c r="B349" s="176">
        <f>VLOOKUP($A349,'NG Summary by Day'!$A$22:$F$480,4,FALSE)*1000</f>
        <v>38575777.26274316</v>
      </c>
      <c r="C349" s="172">
        <f>VLOOKUP(A349,'NG Summary by Day'!$T$21:$W$486,4,FALSE)</f>
        <v>34911657.727587998</v>
      </c>
      <c r="D349" s="177">
        <f t="shared" si="20"/>
        <v>3664119.5351551622</v>
      </c>
      <c r="E349" s="176">
        <f>VLOOKUP(A349,'NG Summary by Day'!$A$22:$F$480,6,FALSE)*1000</f>
        <v>38575777.26274316</v>
      </c>
      <c r="F349" s="177">
        <f t="shared" si="21"/>
        <v>3664119.5351551622</v>
      </c>
      <c r="G349" s="155"/>
      <c r="H349" s="186">
        <f>VLOOKUP(A349,'Power Summary by Day '!$A$19:$G$249,3,FALSE)</f>
        <v>-14947963.072177375</v>
      </c>
      <c r="I349" s="172">
        <f>VLOOKUP(A349,'Power Summary by Day '!$Y$19:$AB$251,4,FALSE)</f>
        <v>-11734651.4067911</v>
      </c>
      <c r="J349" s="177">
        <f t="shared" si="22"/>
        <v>-3213311.6653862745</v>
      </c>
      <c r="K349" s="172">
        <f>VLOOKUP(A349,'Power Summary by Day '!$A$19:$G$249,7,FALSE)</f>
        <v>-16461999.672181565</v>
      </c>
      <c r="L349" s="187">
        <f t="shared" si="23"/>
        <v>-4727348.265390465</v>
      </c>
      <c r="M349" s="155"/>
      <c r="N349" s="161"/>
      <c r="O349" s="168"/>
      <c r="P349" s="168"/>
      <c r="Q349" s="168"/>
      <c r="R349" s="168"/>
      <c r="S349" s="168"/>
      <c r="T349" s="168"/>
      <c r="U349" s="168"/>
      <c r="V349" s="168"/>
      <c r="W349" s="171"/>
      <c r="Y349" s="168"/>
      <c r="Z349" s="168"/>
      <c r="AA349" s="171"/>
      <c r="AB349" s="168"/>
      <c r="AC349" s="168"/>
      <c r="AD349" s="168"/>
      <c r="AE349" s="168"/>
      <c r="AF349" s="168"/>
      <c r="AG349" s="171"/>
    </row>
    <row r="350" spans="1:33" x14ac:dyDescent="0.2">
      <c r="A350" s="151">
        <v>37034</v>
      </c>
      <c r="B350" s="176">
        <f>VLOOKUP($A350,'NG Summary by Day'!$A$22:$F$480,4,FALSE)*1000</f>
        <v>-58804894.279800318</v>
      </c>
      <c r="C350" s="172">
        <f>VLOOKUP(A350,'NG Summary by Day'!$T$21:$W$486,4,FALSE)</f>
        <v>-50962414.953502297</v>
      </c>
      <c r="D350" s="177">
        <f t="shared" si="20"/>
        <v>-7842479.3262980208</v>
      </c>
      <c r="E350" s="176">
        <f>VLOOKUP(A350,'NG Summary by Day'!$A$22:$F$480,6,FALSE)*1000</f>
        <v>-58804894.279800318</v>
      </c>
      <c r="F350" s="177">
        <f t="shared" si="21"/>
        <v>-7842479.3262980208</v>
      </c>
      <c r="G350" s="155"/>
      <c r="H350" s="186">
        <f>VLOOKUP(A350,'Power Summary by Day '!$A$19:$G$249,3,FALSE)</f>
        <v>7262743.3736855313</v>
      </c>
      <c r="I350" s="172">
        <f>VLOOKUP(A350,'Power Summary by Day '!$Y$19:$AB$251,4,FALSE)</f>
        <v>8983421.7812476493</v>
      </c>
      <c r="J350" s="177">
        <f t="shared" si="22"/>
        <v>-1720678.407562118</v>
      </c>
      <c r="K350" s="172">
        <f>VLOOKUP(A350,'Power Summary by Day '!$A$19:$G$249,7,FALSE)</f>
        <v>117847.68329477124</v>
      </c>
      <c r="L350" s="187">
        <f t="shared" si="23"/>
        <v>-8865574.0979528781</v>
      </c>
      <c r="M350" s="155"/>
      <c r="N350" s="161"/>
      <c r="O350" s="168"/>
      <c r="P350" s="168"/>
      <c r="Q350" s="168"/>
      <c r="R350" s="168"/>
      <c r="S350" s="168"/>
      <c r="T350" s="168"/>
      <c r="U350" s="168"/>
      <c r="V350" s="168"/>
      <c r="W350" s="171"/>
      <c r="Y350" s="168"/>
      <c r="Z350" s="168"/>
      <c r="AA350" s="171"/>
      <c r="AB350" s="168"/>
      <c r="AC350" s="168"/>
      <c r="AD350" s="168"/>
      <c r="AE350" s="168"/>
      <c r="AF350" s="168"/>
      <c r="AG350" s="171"/>
    </row>
    <row r="351" spans="1:33" x14ac:dyDescent="0.2">
      <c r="A351" s="151">
        <v>37035</v>
      </c>
      <c r="B351" s="176">
        <f>VLOOKUP($A351,'NG Summary by Day'!$A$22:$F$480,4,FALSE)*1000</f>
        <v>-29928212.920602538</v>
      </c>
      <c r="C351" s="172">
        <f>VLOOKUP(A351,'NG Summary by Day'!$T$21:$W$486,4,FALSE)</f>
        <v>-19130726.8577279</v>
      </c>
      <c r="D351" s="177">
        <f t="shared" si="20"/>
        <v>-10797486.062874638</v>
      </c>
      <c r="E351" s="176">
        <f>VLOOKUP(A351,'NG Summary by Day'!$A$22:$F$480,6,FALSE)*1000</f>
        <v>-29928212.920602538</v>
      </c>
      <c r="F351" s="177">
        <f t="shared" si="21"/>
        <v>-10797486.062874638</v>
      </c>
      <c r="G351" s="155"/>
      <c r="H351" s="186">
        <f>VLOOKUP(A351,'Power Summary by Day '!$A$19:$G$249,3,FALSE)</f>
        <v>-3569796.5106801954</v>
      </c>
      <c r="I351" s="172">
        <f>VLOOKUP(A351,'Power Summary by Day '!$Y$19:$AB$251,4,FALSE)</f>
        <v>-2743615.8014002899</v>
      </c>
      <c r="J351" s="177">
        <f t="shared" si="22"/>
        <v>-826180.70927990554</v>
      </c>
      <c r="K351" s="172">
        <f>VLOOKUP(A351,'Power Summary by Day '!$A$19:$G$249,7,FALSE)</f>
        <v>-4441586.7990377164</v>
      </c>
      <c r="L351" s="187">
        <f t="shared" si="23"/>
        <v>-1697970.9976374265</v>
      </c>
      <c r="M351" s="155"/>
      <c r="N351" s="161"/>
      <c r="O351" s="168"/>
      <c r="P351" s="168"/>
      <c r="Q351" s="168"/>
      <c r="R351" s="168"/>
      <c r="S351" s="168"/>
      <c r="T351" s="168"/>
      <c r="U351" s="168"/>
      <c r="V351" s="168"/>
      <c r="W351" s="171"/>
      <c r="Y351" s="168"/>
      <c r="Z351" s="168"/>
      <c r="AA351" s="171"/>
      <c r="AB351" s="168"/>
      <c r="AC351" s="168"/>
      <c r="AD351" s="168"/>
      <c r="AE351" s="168"/>
      <c r="AF351" s="168"/>
      <c r="AG351" s="171"/>
    </row>
    <row r="352" spans="1:33" x14ac:dyDescent="0.2">
      <c r="A352" s="151">
        <v>37036</v>
      </c>
      <c r="B352" s="176">
        <f>VLOOKUP($A352,'NG Summary by Day'!$A$22:$F$480,4,FALSE)*1000</f>
        <v>12027698.586599711</v>
      </c>
      <c r="C352" s="172">
        <f>VLOOKUP(A352,'NG Summary by Day'!$T$21:$W$486,4,FALSE)</f>
        <v>2334899.55911612</v>
      </c>
      <c r="D352" s="177">
        <f t="shared" si="20"/>
        <v>9692799.0274835918</v>
      </c>
      <c r="E352" s="176">
        <f>VLOOKUP(A352,'NG Summary by Day'!$A$22:$F$480,6,FALSE)*1000</f>
        <v>12027698.586599711</v>
      </c>
      <c r="F352" s="177">
        <f t="shared" si="21"/>
        <v>9692799.0274835918</v>
      </c>
      <c r="G352" s="155"/>
      <c r="H352" s="186">
        <f>VLOOKUP(A352,'Power Summary by Day '!$A$19:$G$249,3,FALSE)</f>
        <v>16558126.319651244</v>
      </c>
      <c r="I352" s="172">
        <f>VLOOKUP(A352,'Power Summary by Day '!$Y$19:$AB$251,4,FALSE)</f>
        <v>16239250.931913901</v>
      </c>
      <c r="J352" s="177">
        <f t="shared" si="22"/>
        <v>318875.38773734309</v>
      </c>
      <c r="K352" s="172">
        <f>VLOOKUP(A352,'Power Summary by Day '!$A$19:$G$249,7,FALSE)</f>
        <v>19328147.740034875</v>
      </c>
      <c r="L352" s="187">
        <f t="shared" si="23"/>
        <v>3088896.8081209734</v>
      </c>
      <c r="M352" s="155"/>
      <c r="N352" s="161"/>
      <c r="O352" s="168"/>
      <c r="P352" s="168"/>
      <c r="Q352" s="168"/>
      <c r="R352" s="168"/>
      <c r="S352" s="168"/>
      <c r="T352" s="168"/>
      <c r="U352" s="168"/>
      <c r="V352" s="168"/>
      <c r="W352" s="171"/>
      <c r="Y352" s="168"/>
      <c r="Z352" s="168"/>
      <c r="AA352" s="171"/>
      <c r="AB352" s="168"/>
      <c r="AC352" s="168"/>
      <c r="AD352" s="168"/>
      <c r="AE352" s="168"/>
      <c r="AF352" s="168"/>
      <c r="AG352" s="171"/>
    </row>
    <row r="353" spans="1:33" x14ac:dyDescent="0.2">
      <c r="A353" s="151">
        <v>37040</v>
      </c>
      <c r="B353" s="176">
        <f>VLOOKUP($A353,'NG Summary by Day'!$A$22:$F$480,4,FALSE)*1000</f>
        <v>-17178665.152579017</v>
      </c>
      <c r="C353" s="172">
        <f>VLOOKUP(A353,'NG Summary by Day'!$T$21:$W$486,4,FALSE)</f>
        <v>-9481623.6795502007</v>
      </c>
      <c r="D353" s="177">
        <f t="shared" si="20"/>
        <v>-7697041.4730288163</v>
      </c>
      <c r="E353" s="176">
        <f>VLOOKUP(A353,'NG Summary by Day'!$A$22:$F$480,6,FALSE)*1000</f>
        <v>-17178665.152579017</v>
      </c>
      <c r="F353" s="177">
        <f t="shared" si="21"/>
        <v>-7697041.4730288163</v>
      </c>
      <c r="G353" s="155"/>
      <c r="H353" s="186">
        <f>VLOOKUP(A353,'Power Summary by Day '!$A$19:$G$249,3,FALSE)</f>
        <v>27406813.973466154</v>
      </c>
      <c r="I353" s="172">
        <f>VLOOKUP(A353,'Power Summary by Day '!$Y$19:$AB$251,4,FALSE)</f>
        <v>12581533.1463081</v>
      </c>
      <c r="J353" s="177">
        <f t="shared" si="22"/>
        <v>14825280.827158054</v>
      </c>
      <c r="K353" s="172">
        <f>VLOOKUP(A353,'Power Summary by Day '!$A$19:$G$249,7,FALSE)</f>
        <v>16768439.963316554</v>
      </c>
      <c r="L353" s="187">
        <f t="shared" si="23"/>
        <v>4186906.8170084544</v>
      </c>
      <c r="M353" s="155"/>
      <c r="N353" s="161"/>
      <c r="O353" s="168"/>
      <c r="P353" s="168"/>
      <c r="Q353" s="168"/>
      <c r="R353" s="168"/>
      <c r="S353" s="168"/>
      <c r="T353" s="168"/>
      <c r="U353" s="168"/>
      <c r="V353" s="168"/>
      <c r="W353" s="171"/>
      <c r="Y353" s="168"/>
      <c r="Z353" s="168"/>
      <c r="AA353" s="171"/>
      <c r="AB353" s="168"/>
      <c r="AC353" s="168"/>
      <c r="AD353" s="168"/>
      <c r="AE353" s="168"/>
      <c r="AF353" s="168"/>
      <c r="AG353" s="171"/>
    </row>
    <row r="354" spans="1:33" x14ac:dyDescent="0.2">
      <c r="A354" s="151">
        <v>37041</v>
      </c>
      <c r="B354" s="176">
        <f>VLOOKUP($A354,'NG Summary by Day'!$A$22:$F$480,4,FALSE)*1000</f>
        <v>-116305963.8180109</v>
      </c>
      <c r="C354" s="172">
        <f>VLOOKUP(A354,'NG Summary by Day'!$T$21:$W$486,4,FALSE)</f>
        <v>-122042384.645521</v>
      </c>
      <c r="D354" s="177">
        <f t="shared" si="20"/>
        <v>5736420.8275101036</v>
      </c>
      <c r="E354" s="176">
        <f>VLOOKUP(A354,'NG Summary by Day'!$A$22:$F$480,6,FALSE)*1000</f>
        <v>-116305963.8180109</v>
      </c>
      <c r="F354" s="177">
        <f t="shared" si="21"/>
        <v>5736420.8275101036</v>
      </c>
      <c r="G354" s="155"/>
      <c r="H354" s="186">
        <f>VLOOKUP(A354,'Power Summary by Day '!$A$19:$G$249,3,FALSE)</f>
        <v>29977600.265214354</v>
      </c>
      <c r="I354" s="172">
        <f>VLOOKUP(A354,'Power Summary by Day '!$Y$19:$AB$251,4,FALSE)</f>
        <v>33878662.216004498</v>
      </c>
      <c r="J354" s="177">
        <f t="shared" si="22"/>
        <v>-3901061.9507901445</v>
      </c>
      <c r="K354" s="172">
        <f>VLOOKUP(A354,'Power Summary by Day '!$A$19:$G$249,7,FALSE)</f>
        <v>31652400.625424296</v>
      </c>
      <c r="L354" s="187">
        <f t="shared" si="23"/>
        <v>-2226261.5905802026</v>
      </c>
      <c r="M354" s="155"/>
      <c r="N354" s="161"/>
      <c r="O354" s="168"/>
      <c r="P354" s="168"/>
      <c r="Q354" s="168"/>
      <c r="R354" s="168"/>
      <c r="S354" s="168"/>
      <c r="T354" s="168"/>
      <c r="U354" s="168"/>
      <c r="V354" s="168"/>
      <c r="W354" s="171"/>
      <c r="Y354" s="168"/>
      <c r="Z354" s="168"/>
      <c r="AA354" s="171"/>
      <c r="AB354" s="168"/>
      <c r="AC354" s="168"/>
      <c r="AD354" s="168"/>
      <c r="AE354" s="168"/>
      <c r="AF354" s="168"/>
      <c r="AG354" s="171"/>
    </row>
    <row r="355" spans="1:33" x14ac:dyDescent="0.2">
      <c r="A355" s="151">
        <v>37042</v>
      </c>
      <c r="B355" s="176">
        <f>VLOOKUP($A355,'NG Summary by Day'!$A$22:$F$480,4,FALSE)*1000</f>
        <v>1090725.4025341421</v>
      </c>
      <c r="C355" s="172">
        <f>VLOOKUP(A355,'NG Summary by Day'!$T$21:$W$486,4,FALSE)</f>
        <v>-57747459.638648398</v>
      </c>
      <c r="D355" s="177">
        <f t="shared" si="20"/>
        <v>58838185.04118254</v>
      </c>
      <c r="E355" s="176">
        <f>VLOOKUP(A355,'NG Summary by Day'!$A$22:$F$480,6,FALSE)*1000</f>
        <v>1090725.4025341421</v>
      </c>
      <c r="F355" s="177">
        <f t="shared" si="21"/>
        <v>58838185.04118254</v>
      </c>
      <c r="G355" s="155"/>
      <c r="H355" s="186">
        <f>VLOOKUP(A355,'Power Summary by Day '!$A$19:$G$249,3,FALSE)</f>
        <v>20292151.829793666</v>
      </c>
      <c r="I355" s="172">
        <f>VLOOKUP(A355,'Power Summary by Day '!$Y$19:$AB$251,4,FALSE)</f>
        <v>28366382.517531998</v>
      </c>
      <c r="J355" s="177">
        <f t="shared" si="22"/>
        <v>-8074230.6877383329</v>
      </c>
      <c r="K355" s="172">
        <f>VLOOKUP(A355,'Power Summary by Day '!$A$19:$G$249,7,FALSE)</f>
        <v>-1749175.4988393113</v>
      </c>
      <c r="L355" s="187">
        <f t="shared" si="23"/>
        <v>-30115558.01637131</v>
      </c>
      <c r="M355" s="155"/>
      <c r="N355" s="161"/>
      <c r="O355" s="168"/>
      <c r="P355" s="168"/>
      <c r="Q355" s="168"/>
      <c r="R355" s="168"/>
      <c r="S355" s="168"/>
      <c r="T355" s="168"/>
      <c r="U355" s="168"/>
      <c r="V355" s="168"/>
      <c r="W355" s="171"/>
      <c r="Y355" s="168"/>
      <c r="Z355" s="168"/>
      <c r="AA355" s="171"/>
      <c r="AB355" s="168"/>
      <c r="AC355" s="168"/>
      <c r="AD355" s="168"/>
      <c r="AE355" s="168"/>
      <c r="AF355" s="168"/>
      <c r="AG355" s="171"/>
    </row>
    <row r="356" spans="1:33" x14ac:dyDescent="0.2">
      <c r="A356" s="151">
        <v>37043</v>
      </c>
      <c r="B356" s="176">
        <f>VLOOKUP($A356,'NG Summary by Day'!$A$22:$F$480,4,FALSE)*1000</f>
        <v>-18105778.5160718</v>
      </c>
      <c r="C356" s="172">
        <f>VLOOKUP(A356,'NG Summary by Day'!$T$21:$W$486,4,FALSE)</f>
        <v>-38767390.956077904</v>
      </c>
      <c r="D356" s="177">
        <f t="shared" si="20"/>
        <v>20661612.440006103</v>
      </c>
      <c r="E356" s="176">
        <f>VLOOKUP(A356,'NG Summary by Day'!$A$22:$F$480,6,FALSE)*1000</f>
        <v>-18105778.5160718</v>
      </c>
      <c r="F356" s="177">
        <f t="shared" si="21"/>
        <v>20661612.440006103</v>
      </c>
      <c r="G356" s="155"/>
      <c r="H356" s="186">
        <f>VLOOKUP(A356,'Power Summary by Day '!$A$19:$G$249,3,FALSE)</f>
        <v>-28020596.293895893</v>
      </c>
      <c r="I356" s="172">
        <f>VLOOKUP(A356,'Power Summary by Day '!$Y$19:$AB$251,4,FALSE)</f>
        <v>-26108170.994946498</v>
      </c>
      <c r="J356" s="177">
        <f t="shared" si="22"/>
        <v>-1912425.2989493944</v>
      </c>
      <c r="K356" s="172">
        <f>VLOOKUP(A356,'Power Summary by Day '!$A$19:$G$249,7,FALSE)</f>
        <v>-26294949.796254132</v>
      </c>
      <c r="L356" s="187">
        <f t="shared" si="23"/>
        <v>-186778.80130763352</v>
      </c>
      <c r="M356" s="155"/>
      <c r="N356" s="161"/>
      <c r="O356" s="168"/>
      <c r="P356" s="168"/>
      <c r="Q356" s="168"/>
      <c r="R356" s="168"/>
      <c r="S356" s="168"/>
      <c r="T356" s="168"/>
      <c r="U356" s="168"/>
      <c r="V356" s="168"/>
      <c r="W356" s="171"/>
      <c r="Y356" s="168"/>
      <c r="Z356" s="168"/>
      <c r="AA356" s="171"/>
      <c r="AB356" s="168"/>
      <c r="AC356" s="168"/>
      <c r="AD356" s="168"/>
      <c r="AE356" s="168"/>
      <c r="AF356" s="168"/>
      <c r="AG356" s="171"/>
    </row>
    <row r="357" spans="1:33" x14ac:dyDescent="0.2">
      <c r="A357" s="151">
        <v>37046</v>
      </c>
      <c r="B357" s="176">
        <f>VLOOKUP($A357,'NG Summary by Day'!$A$22:$F$480,4,FALSE)*1000</f>
        <v>-29055439.204511855</v>
      </c>
      <c r="C357" s="172">
        <f>VLOOKUP(A357,'NG Summary by Day'!$T$21:$W$486,4,FALSE)</f>
        <v>-3545599.78201043</v>
      </c>
      <c r="D357" s="177">
        <f t="shared" si="20"/>
        <v>-25509839.422501426</v>
      </c>
      <c r="E357" s="176">
        <f>VLOOKUP(A357,'NG Summary by Day'!$A$22:$F$480,6,FALSE)*1000</f>
        <v>-29055439.204511855</v>
      </c>
      <c r="F357" s="177">
        <f t="shared" si="21"/>
        <v>-25509839.422501426</v>
      </c>
      <c r="G357" s="155"/>
      <c r="H357" s="186">
        <f>VLOOKUP(A357,'Power Summary by Day '!$A$19:$G$249,3,FALSE)</f>
        <v>27973910.77539634</v>
      </c>
      <c r="I357" s="172">
        <f>VLOOKUP(A357,'Power Summary by Day '!$Y$19:$AB$251,4,FALSE)</f>
        <v>27483643.4146818</v>
      </c>
      <c r="J357" s="177">
        <f t="shared" si="22"/>
        <v>490267.36071453989</v>
      </c>
      <c r="K357" s="172">
        <f>VLOOKUP(A357,'Power Summary by Day '!$A$19:$G$249,7,FALSE)</f>
        <v>22865190.216438182</v>
      </c>
      <c r="L357" s="187">
        <f t="shared" si="23"/>
        <v>-4618453.198243618</v>
      </c>
      <c r="M357" s="155"/>
      <c r="N357" s="161"/>
      <c r="O357" s="168"/>
      <c r="P357" s="168"/>
      <c r="Q357" s="168"/>
      <c r="R357" s="168"/>
      <c r="S357" s="168"/>
      <c r="T357" s="168"/>
      <c r="U357" s="168"/>
      <c r="V357" s="168"/>
      <c r="W357" s="171"/>
      <c r="Y357" s="168"/>
      <c r="Z357" s="168"/>
      <c r="AA357" s="171"/>
      <c r="AB357" s="168"/>
      <c r="AC357" s="168"/>
      <c r="AD357" s="168"/>
      <c r="AE357" s="168"/>
      <c r="AF357" s="168"/>
      <c r="AG357" s="171"/>
    </row>
    <row r="358" spans="1:33" x14ac:dyDescent="0.2">
      <c r="A358" s="151">
        <v>37047</v>
      </c>
      <c r="B358" s="176">
        <f>VLOOKUP($A358,'NG Summary by Day'!$A$22:$F$480,4,FALSE)*1000</f>
        <v>-13151171.472637841</v>
      </c>
      <c r="C358" s="172">
        <f>VLOOKUP(A358,'NG Summary by Day'!$T$21:$W$486,4,FALSE)</f>
        <v>4705313.1927927304</v>
      </c>
      <c r="D358" s="177">
        <f t="shared" si="20"/>
        <v>-17856484.665430572</v>
      </c>
      <c r="E358" s="176">
        <f>VLOOKUP(A358,'NG Summary by Day'!$A$22:$F$480,6,FALSE)*1000</f>
        <v>-13151171.472637841</v>
      </c>
      <c r="F358" s="177">
        <f t="shared" si="21"/>
        <v>-17856484.665430572</v>
      </c>
      <c r="G358" s="155"/>
      <c r="H358" s="186">
        <f>VLOOKUP(A358,'Power Summary by Day '!$A$19:$G$249,3,FALSE)</f>
        <v>7778338.5162704419</v>
      </c>
      <c r="I358" s="172">
        <f>VLOOKUP(A358,'Power Summary by Day '!$Y$19:$AB$251,4,FALSE)</f>
        <v>7849371.3249009605</v>
      </c>
      <c r="J358" s="177">
        <f t="shared" si="22"/>
        <v>-71032.808630518615</v>
      </c>
      <c r="K358" s="172">
        <f>VLOOKUP(A358,'Power Summary by Day '!$A$19:$G$249,7,FALSE)</f>
        <v>4685134.1450259015</v>
      </c>
      <c r="L358" s="187">
        <f t="shared" si="23"/>
        <v>-3164237.1798750591</v>
      </c>
      <c r="M358" s="155"/>
      <c r="N358" s="161"/>
      <c r="O358" s="168"/>
      <c r="P358" s="168"/>
      <c r="Q358" s="168"/>
      <c r="R358" s="168"/>
      <c r="S358" s="168"/>
      <c r="T358" s="168"/>
      <c r="U358" s="168"/>
      <c r="V358" s="168"/>
      <c r="W358" s="171"/>
      <c r="Y358" s="168"/>
      <c r="Z358" s="168"/>
      <c r="AA358" s="171"/>
      <c r="AB358" s="168"/>
      <c r="AC358" s="168"/>
      <c r="AD358" s="168"/>
      <c r="AE358" s="168"/>
      <c r="AF358" s="168"/>
      <c r="AG358" s="171"/>
    </row>
    <row r="359" spans="1:33" x14ac:dyDescent="0.2">
      <c r="A359" s="151">
        <v>37048</v>
      </c>
      <c r="B359" s="176">
        <f>VLOOKUP($A359,'NG Summary by Day'!$A$22:$F$480,4,FALSE)*1000</f>
        <v>4877155.1269727061</v>
      </c>
      <c r="C359" s="172">
        <f>VLOOKUP(A359,'NG Summary by Day'!$T$21:$W$486,4,FALSE)</f>
        <v>38335814.711972199</v>
      </c>
      <c r="D359" s="177">
        <f t="shared" si="20"/>
        <v>-33458659.584999494</v>
      </c>
      <c r="E359" s="176">
        <f>VLOOKUP(A359,'NG Summary by Day'!$A$22:$F$480,6,FALSE)*1000</f>
        <v>208877155.12697271</v>
      </c>
      <c r="F359" s="177">
        <f t="shared" si="21"/>
        <v>170541340.4150005</v>
      </c>
      <c r="G359" s="155"/>
      <c r="H359" s="186">
        <f>VLOOKUP(A359,'Power Summary by Day '!$A$19:$G$249,3,FALSE)</f>
        <v>1409511.1184030827</v>
      </c>
      <c r="I359" s="172">
        <f>VLOOKUP(A359,'Power Summary by Day '!$Y$19:$AB$251,4,FALSE)</f>
        <v>7958664.4593469203</v>
      </c>
      <c r="J359" s="177">
        <f t="shared" si="22"/>
        <v>-6549153.3409438375</v>
      </c>
      <c r="K359" s="172">
        <f>VLOOKUP(A359,'Power Summary by Day '!$A$19:$G$249,7,FALSE)</f>
        <v>14390002.227458484</v>
      </c>
      <c r="L359" s="187">
        <f t="shared" si="23"/>
        <v>6431337.7681115642</v>
      </c>
      <c r="M359" s="155"/>
      <c r="N359" s="161"/>
      <c r="O359" s="168"/>
      <c r="P359" s="168"/>
      <c r="Q359" s="168"/>
      <c r="R359" s="168"/>
      <c r="S359" s="168"/>
      <c r="T359" s="168"/>
      <c r="U359" s="168"/>
      <c r="V359" s="168"/>
      <c r="W359" s="171"/>
      <c r="Y359" s="168"/>
      <c r="Z359" s="168"/>
      <c r="AA359" s="171"/>
      <c r="AB359" s="168"/>
      <c r="AC359" s="168"/>
      <c r="AD359" s="168"/>
      <c r="AE359" s="168"/>
      <c r="AF359" s="168"/>
      <c r="AG359" s="171"/>
    </row>
    <row r="360" spans="1:33" x14ac:dyDescent="0.2">
      <c r="A360" s="151">
        <v>37049</v>
      </c>
      <c r="B360" s="176">
        <f>VLOOKUP($A360,'NG Summary by Day'!$A$22:$F$480,4,FALSE)*1000</f>
        <v>25923219.928748425</v>
      </c>
      <c r="C360" s="172">
        <f>VLOOKUP(A360,'NG Summary by Day'!$T$21:$W$486,4,FALSE)</f>
        <v>30092063.622311201</v>
      </c>
      <c r="D360" s="177">
        <f t="shared" si="20"/>
        <v>-4168843.6935627759</v>
      </c>
      <c r="E360" s="176">
        <f>VLOOKUP(A360,'NG Summary by Day'!$A$22:$F$480,6,FALSE)*1000</f>
        <v>25923219.928748425</v>
      </c>
      <c r="F360" s="177">
        <f t="shared" si="21"/>
        <v>-4168843.6935627759</v>
      </c>
      <c r="G360" s="155"/>
      <c r="H360" s="186">
        <f>VLOOKUP(A360,'Power Summary by Day '!$A$19:$G$249,3,FALSE)</f>
        <v>-30301417.244739436</v>
      </c>
      <c r="I360" s="172">
        <f>VLOOKUP(A360,'Power Summary by Day '!$Y$19:$AB$251,4,FALSE)</f>
        <v>-30245675.355726</v>
      </c>
      <c r="J360" s="177">
        <f t="shared" si="22"/>
        <v>-55741.889013435692</v>
      </c>
      <c r="K360" s="172">
        <f>VLOOKUP(A360,'Power Summary by Day '!$A$19:$G$249,7,FALSE)</f>
        <v>-26681135.096130617</v>
      </c>
      <c r="L360" s="187">
        <f t="shared" si="23"/>
        <v>3564540.259595383</v>
      </c>
      <c r="M360" s="155"/>
      <c r="N360" s="161"/>
      <c r="O360" s="168"/>
      <c r="P360" s="168"/>
      <c r="Q360" s="168"/>
      <c r="R360" s="168"/>
      <c r="S360" s="168"/>
      <c r="T360" s="168"/>
      <c r="U360" s="168"/>
      <c r="V360" s="168"/>
      <c r="W360" s="171"/>
      <c r="Y360" s="168"/>
      <c r="Z360" s="168"/>
      <c r="AA360" s="171"/>
      <c r="AB360" s="168"/>
      <c r="AC360" s="168"/>
      <c r="AD360" s="168"/>
      <c r="AE360" s="168"/>
      <c r="AF360" s="168"/>
      <c r="AG360" s="171"/>
    </row>
    <row r="361" spans="1:33" x14ac:dyDescent="0.2">
      <c r="A361" s="151">
        <v>37050</v>
      </c>
      <c r="B361" s="176">
        <f>VLOOKUP($A361,'NG Summary by Day'!$A$22:$F$480,4,FALSE)*1000</f>
        <v>-16571680.645433454</v>
      </c>
      <c r="C361" s="172">
        <f>VLOOKUP(A361,'NG Summary by Day'!$T$21:$W$486,4,FALSE)</f>
        <v>-46290163.915597498</v>
      </c>
      <c r="D361" s="177">
        <f t="shared" si="20"/>
        <v>29718483.270164043</v>
      </c>
      <c r="E361" s="176">
        <f>VLOOKUP(A361,'NG Summary by Day'!$A$22:$F$480,6,FALSE)*1000</f>
        <v>-16571680.645433454</v>
      </c>
      <c r="F361" s="177">
        <f t="shared" si="21"/>
        <v>29718483.270164043</v>
      </c>
      <c r="G361" s="155"/>
      <c r="H361" s="186">
        <f>VLOOKUP(A361,'Power Summary by Day '!$A$19:$G$249,3,FALSE)</f>
        <v>-31825764.739199258</v>
      </c>
      <c r="I361" s="172">
        <f>VLOOKUP(A361,'Power Summary by Day '!$Y$19:$AB$251,4,FALSE)</f>
        <v>-32432185.217471398</v>
      </c>
      <c r="J361" s="177">
        <f t="shared" si="22"/>
        <v>606420.47827214003</v>
      </c>
      <c r="K361" s="172">
        <f>VLOOKUP(A361,'Power Summary by Day '!$A$19:$G$249,7,FALSE)</f>
        <v>-30634087.744592499</v>
      </c>
      <c r="L361" s="187">
        <f t="shared" si="23"/>
        <v>1798097.4728788994</v>
      </c>
      <c r="M361" s="155"/>
      <c r="N361" s="161"/>
      <c r="O361" s="168"/>
      <c r="P361" s="168"/>
      <c r="Q361" s="168"/>
      <c r="R361" s="168"/>
      <c r="S361" s="168"/>
      <c r="T361" s="168"/>
      <c r="U361" s="168"/>
      <c r="V361" s="168"/>
      <c r="W361" s="171"/>
      <c r="Y361" s="168"/>
      <c r="Z361" s="168"/>
      <c r="AA361" s="171"/>
      <c r="AB361" s="168"/>
      <c r="AC361" s="168"/>
      <c r="AD361" s="168"/>
      <c r="AE361" s="168"/>
      <c r="AF361" s="168"/>
      <c r="AG361" s="171"/>
    </row>
    <row r="362" spans="1:33" x14ac:dyDescent="0.2">
      <c r="A362" s="151">
        <v>37053</v>
      </c>
      <c r="B362" s="176">
        <f>VLOOKUP($A362,'NG Summary by Day'!$A$22:$F$480,4,FALSE)*1000</f>
        <v>-69850510.648469388</v>
      </c>
      <c r="C362" s="172">
        <f>VLOOKUP(A362,'NG Summary by Day'!$T$21:$W$486,4,FALSE)</f>
        <v>-75174135.558208093</v>
      </c>
      <c r="D362" s="177">
        <f t="shared" si="20"/>
        <v>5323624.9097387046</v>
      </c>
      <c r="E362" s="176">
        <f>VLOOKUP(A362,'NG Summary by Day'!$A$22:$F$480,6,FALSE)*1000</f>
        <v>-69850510.648469388</v>
      </c>
      <c r="F362" s="177">
        <f t="shared" si="21"/>
        <v>5323624.9097387046</v>
      </c>
      <c r="G362" s="155"/>
      <c r="H362" s="186">
        <f>VLOOKUP(A362,'Power Summary by Day '!$A$19:$G$249,3,FALSE)</f>
        <v>-17390385.067118026</v>
      </c>
      <c r="I362" s="172">
        <f>VLOOKUP(A362,'Power Summary by Day '!$Y$19:$AB$251,4,FALSE)</f>
        <v>-11850256.284001799</v>
      </c>
      <c r="J362" s="177">
        <f t="shared" si="22"/>
        <v>-5540128.783116227</v>
      </c>
      <c r="K362" s="172">
        <f>VLOOKUP(A362,'Power Summary by Day '!$A$19:$G$249,7,FALSE)</f>
        <v>-14853601.107133446</v>
      </c>
      <c r="L362" s="187">
        <f t="shared" si="23"/>
        <v>-3003344.823131647</v>
      </c>
      <c r="M362" s="155"/>
      <c r="N362" s="161"/>
      <c r="O362" s="168"/>
      <c r="P362" s="168"/>
      <c r="Q362" s="168"/>
      <c r="R362" s="168"/>
      <c r="S362" s="168"/>
      <c r="T362" s="168"/>
      <c r="U362" s="168"/>
      <c r="V362" s="168"/>
      <c r="W362" s="171"/>
      <c r="Y362" s="168"/>
      <c r="Z362" s="168"/>
      <c r="AA362" s="171"/>
      <c r="AB362" s="168"/>
      <c r="AC362" s="168"/>
      <c r="AD362" s="168"/>
      <c r="AE362" s="168"/>
      <c r="AF362" s="168"/>
      <c r="AG362" s="171"/>
    </row>
    <row r="363" spans="1:33" x14ac:dyDescent="0.2">
      <c r="A363" s="151">
        <v>37054</v>
      </c>
      <c r="B363" s="176">
        <f>VLOOKUP($A363,'NG Summary by Day'!$A$22:$F$480,4,FALSE)*1000</f>
        <v>-74422333.814205408</v>
      </c>
      <c r="C363" s="172">
        <f>VLOOKUP(A363,'NG Summary by Day'!$T$21:$W$486,4,FALSE)</f>
        <v>-73541271.738671601</v>
      </c>
      <c r="D363" s="177">
        <f t="shared" si="20"/>
        <v>-881062.07553380728</v>
      </c>
      <c r="E363" s="176">
        <f>VLOOKUP(A363,'NG Summary by Day'!$A$22:$F$480,6,FALSE)*1000</f>
        <v>-74422333.814205408</v>
      </c>
      <c r="F363" s="177">
        <f t="shared" si="21"/>
        <v>-881062.07553380728</v>
      </c>
      <c r="G363" s="155"/>
      <c r="H363" s="186">
        <f>VLOOKUP(A363,'Power Summary by Day '!$A$19:$G$249,3,FALSE)</f>
        <v>13038611.800261874</v>
      </c>
      <c r="I363" s="172">
        <f>VLOOKUP(A363,'Power Summary by Day '!$Y$19:$AB$251,4,FALSE)</f>
        <v>3928706.72178214</v>
      </c>
      <c r="J363" s="177">
        <f t="shared" si="22"/>
        <v>9109905.0784797333</v>
      </c>
      <c r="K363" s="172">
        <f>VLOOKUP(A363,'Power Summary by Day '!$A$19:$G$249,7,FALSE)</f>
        <v>13838884.283714332</v>
      </c>
      <c r="L363" s="187">
        <f t="shared" si="23"/>
        <v>9910177.5619321913</v>
      </c>
      <c r="M363" s="155"/>
      <c r="N363" s="161"/>
      <c r="O363" s="168"/>
      <c r="P363" s="168"/>
      <c r="Q363" s="168"/>
      <c r="R363" s="168"/>
      <c r="S363" s="168"/>
      <c r="T363" s="168"/>
      <c r="U363" s="168"/>
      <c r="V363" s="168"/>
      <c r="W363" s="171"/>
      <c r="Y363" s="168"/>
      <c r="Z363" s="168"/>
      <c r="AA363" s="171"/>
      <c r="AB363" s="168"/>
      <c r="AC363" s="168"/>
      <c r="AD363" s="168"/>
      <c r="AE363" s="168"/>
      <c r="AF363" s="168"/>
      <c r="AG363" s="171"/>
    </row>
    <row r="364" spans="1:33" x14ac:dyDescent="0.2">
      <c r="A364" s="151">
        <v>37055</v>
      </c>
      <c r="B364" s="176">
        <f>VLOOKUP($A364,'NG Summary by Day'!$A$22:$F$480,4,FALSE)*1000</f>
        <v>48169145.459007874</v>
      </c>
      <c r="C364" s="172">
        <f>VLOOKUP(A364,'NG Summary by Day'!$T$21:$W$486,4,FALSE)</f>
        <v>60545941.939429</v>
      </c>
      <c r="D364" s="177">
        <f t="shared" si="20"/>
        <v>-12376796.480421126</v>
      </c>
      <c r="E364" s="176">
        <f>VLOOKUP(A364,'NG Summary by Day'!$A$22:$F$480,6,FALSE)*1000</f>
        <v>48169145.459007874</v>
      </c>
      <c r="F364" s="177">
        <f t="shared" si="21"/>
        <v>-12376796.480421126</v>
      </c>
      <c r="G364" s="155"/>
      <c r="H364" s="186">
        <f>VLOOKUP(A364,'Power Summary by Day '!$A$19:$G$249,3,FALSE)</f>
        <v>21900934.872477856</v>
      </c>
      <c r="I364" s="172">
        <f>VLOOKUP(A364,'Power Summary by Day '!$Y$19:$AB$251,4,FALSE)</f>
        <v>29933296.254361801</v>
      </c>
      <c r="J364" s="177">
        <f t="shared" si="22"/>
        <v>-8032361.3818839453</v>
      </c>
      <c r="K364" s="172">
        <f>VLOOKUP(A364,'Power Summary by Day '!$A$19:$G$249,7,FALSE)</f>
        <v>30532655.556458913</v>
      </c>
      <c r="L364" s="187">
        <f t="shared" si="23"/>
        <v>599359.30209711194</v>
      </c>
      <c r="M364" s="155"/>
      <c r="N364" s="161"/>
      <c r="O364" s="168"/>
      <c r="P364" s="168"/>
      <c r="Q364" s="168"/>
      <c r="R364" s="168"/>
      <c r="S364" s="168"/>
      <c r="T364" s="168"/>
      <c r="U364" s="168"/>
      <c r="V364" s="168"/>
      <c r="W364" s="171"/>
      <c r="Y364" s="168"/>
      <c r="Z364" s="168"/>
      <c r="AA364" s="171"/>
      <c r="AB364" s="168"/>
      <c r="AC364" s="168"/>
      <c r="AD364" s="168"/>
      <c r="AE364" s="168"/>
      <c r="AF364" s="168"/>
      <c r="AG364" s="171"/>
    </row>
    <row r="365" spans="1:33" x14ac:dyDescent="0.2">
      <c r="A365" s="151">
        <v>37056</v>
      </c>
      <c r="B365" s="176">
        <f>VLOOKUP($A365,'NG Summary by Day'!$A$22:$F$480,4,FALSE)*1000</f>
        <v>7406710.5650834059</v>
      </c>
      <c r="C365" s="172">
        <f>VLOOKUP(A365,'NG Summary by Day'!$T$21:$W$486,4,FALSE)</f>
        <v>11338645.164542099</v>
      </c>
      <c r="D365" s="177">
        <f t="shared" si="20"/>
        <v>-3931934.5994586935</v>
      </c>
      <c r="E365" s="176">
        <f>VLOOKUP(A365,'NG Summary by Day'!$A$22:$F$480,6,FALSE)*1000</f>
        <v>7406710.5650834059</v>
      </c>
      <c r="F365" s="177">
        <f t="shared" si="21"/>
        <v>-3931934.5994586935</v>
      </c>
      <c r="G365" s="155"/>
      <c r="H365" s="186">
        <f>VLOOKUP(A365,'Power Summary by Day '!$A$19:$G$249,3,FALSE)</f>
        <v>32348429.125529911</v>
      </c>
      <c r="I365" s="172">
        <f>VLOOKUP(A365,'Power Summary by Day '!$Y$19:$AB$251,4,FALSE)</f>
        <v>31546069.8614459</v>
      </c>
      <c r="J365" s="177">
        <f t="shared" si="22"/>
        <v>802359.26408401132</v>
      </c>
      <c r="K365" s="172">
        <f>VLOOKUP(A365,'Power Summary by Day '!$A$19:$G$249,7,FALSE)</f>
        <v>36679738.254425399</v>
      </c>
      <c r="L365" s="187">
        <f t="shared" si="23"/>
        <v>5133668.392979499</v>
      </c>
      <c r="M365" s="155"/>
      <c r="N365" s="161"/>
      <c r="O365" s="168"/>
      <c r="P365" s="168"/>
      <c r="Q365" s="168"/>
      <c r="R365" s="168"/>
      <c r="S365" s="168"/>
      <c r="T365" s="168"/>
      <c r="U365" s="168"/>
      <c r="V365" s="168"/>
      <c r="W365" s="171"/>
      <c r="Y365" s="168"/>
      <c r="Z365" s="168"/>
      <c r="AA365" s="171"/>
      <c r="AB365" s="168"/>
      <c r="AC365" s="168"/>
      <c r="AD365" s="168"/>
      <c r="AE365" s="168"/>
      <c r="AF365" s="168"/>
      <c r="AG365" s="171"/>
    </row>
    <row r="366" spans="1:33" x14ac:dyDescent="0.2">
      <c r="A366" s="151">
        <v>37057</v>
      </c>
      <c r="B366" s="176">
        <f>VLOOKUP($A366,'NG Summary by Day'!$A$22:$F$480,4,FALSE)*1000</f>
        <v>5554669.7887411192</v>
      </c>
      <c r="C366" s="172">
        <f>VLOOKUP(A366,'NG Summary by Day'!$T$21:$W$486,4,FALSE)</f>
        <v>9740942.6558556799</v>
      </c>
      <c r="D366" s="177">
        <f t="shared" si="20"/>
        <v>-4186272.8671145607</v>
      </c>
      <c r="E366" s="176">
        <f>VLOOKUP(A366,'NG Summary by Day'!$A$22:$F$480,6,FALSE)*1000</f>
        <v>5554669.7887411192</v>
      </c>
      <c r="F366" s="177">
        <f t="shared" si="21"/>
        <v>-4186272.8671145607</v>
      </c>
      <c r="G366" s="155"/>
      <c r="H366" s="186">
        <f>VLOOKUP(A366,'Power Summary by Day '!$A$19:$G$249,3,FALSE)</f>
        <v>27516148.995133635</v>
      </c>
      <c r="I366" s="172">
        <f>VLOOKUP(A366,'Power Summary by Day '!$Y$19:$AB$251,4,FALSE)</f>
        <v>29790232.431852803</v>
      </c>
      <c r="J366" s="177">
        <f t="shared" si="22"/>
        <v>-2274083.436719168</v>
      </c>
      <c r="K366" s="172">
        <f>VLOOKUP(A366,'Power Summary by Day '!$A$19:$G$249,7,FALSE)</f>
        <v>27327741.133291166</v>
      </c>
      <c r="L366" s="187">
        <f t="shared" si="23"/>
        <v>-2462491.2985616364</v>
      </c>
      <c r="M366" s="155"/>
      <c r="N366" s="161"/>
      <c r="O366" s="168"/>
      <c r="P366" s="168"/>
      <c r="Q366" s="168"/>
      <c r="R366" s="168"/>
      <c r="S366" s="168"/>
      <c r="T366" s="168"/>
      <c r="U366" s="168"/>
      <c r="V366" s="168"/>
      <c r="W366" s="171"/>
      <c r="Y366" s="168"/>
      <c r="Z366" s="168"/>
      <c r="AA366" s="171"/>
      <c r="AB366" s="168"/>
      <c r="AC366" s="168"/>
      <c r="AD366" s="168"/>
      <c r="AE366" s="168"/>
      <c r="AF366" s="168"/>
      <c r="AG366" s="171"/>
    </row>
    <row r="367" spans="1:33" x14ac:dyDescent="0.2">
      <c r="A367" s="151">
        <v>37060</v>
      </c>
      <c r="B367" s="176">
        <f>VLOOKUP($A367,'NG Summary by Day'!$A$22:$F$480,4,FALSE)*1000</f>
        <v>-23858012.851960409</v>
      </c>
      <c r="C367" s="172">
        <f>VLOOKUP(A367,'NG Summary by Day'!$T$21:$W$486,4,FALSE)</f>
        <v>-25699964.742166299</v>
      </c>
      <c r="D367" s="177">
        <f t="shared" si="20"/>
        <v>1841951.8902058899</v>
      </c>
      <c r="E367" s="176">
        <f>VLOOKUP(A367,'NG Summary by Day'!$A$22:$F$480,6,FALSE)*1000</f>
        <v>-23858012.851960409</v>
      </c>
      <c r="F367" s="177">
        <f t="shared" si="21"/>
        <v>1841951.8902058899</v>
      </c>
      <c r="G367" s="155"/>
      <c r="H367" s="186">
        <f>VLOOKUP(A367,'Power Summary by Day '!$A$19:$G$249,3,FALSE)</f>
        <v>21368813.406026699</v>
      </c>
      <c r="I367" s="172">
        <f>VLOOKUP(A367,'Power Summary by Day '!$Y$19:$AB$251,4,FALSE)</f>
        <v>11787694.529574201</v>
      </c>
      <c r="J367" s="177">
        <f t="shared" si="22"/>
        <v>9581118.8764524981</v>
      </c>
      <c r="K367" s="172">
        <f>VLOOKUP(A367,'Power Summary by Day '!$A$19:$G$249,7,FALSE)</f>
        <v>21604866.422326658</v>
      </c>
      <c r="L367" s="187">
        <f t="shared" si="23"/>
        <v>9817171.8927524574</v>
      </c>
      <c r="M367" s="155"/>
      <c r="N367" s="161"/>
      <c r="O367" s="168"/>
      <c r="P367" s="168"/>
      <c r="Q367" s="168"/>
      <c r="R367" s="168"/>
      <c r="S367" s="168"/>
      <c r="T367" s="168"/>
      <c r="U367" s="168"/>
      <c r="V367" s="168"/>
      <c r="W367" s="171"/>
      <c r="Y367" s="168"/>
      <c r="Z367" s="168"/>
      <c r="AA367" s="171"/>
      <c r="AB367" s="168"/>
      <c r="AC367" s="168"/>
      <c r="AD367" s="168"/>
      <c r="AE367" s="168"/>
      <c r="AF367" s="168"/>
      <c r="AG367" s="171"/>
    </row>
    <row r="368" spans="1:33" x14ac:dyDescent="0.2">
      <c r="A368" s="151">
        <v>37061</v>
      </c>
      <c r="B368" s="176">
        <f>VLOOKUP($A368,'NG Summary by Day'!$A$22:$F$480,4,FALSE)*1000</f>
        <v>7262856.6834140252</v>
      </c>
      <c r="C368" s="172">
        <f>VLOOKUP(A368,'NG Summary by Day'!$T$21:$W$486,4,FALSE)</f>
        <v>16766730.7191192</v>
      </c>
      <c r="D368" s="177">
        <f t="shared" si="20"/>
        <v>-9503874.0357051753</v>
      </c>
      <c r="E368" s="176">
        <f>VLOOKUP(A368,'NG Summary by Day'!$A$22:$F$480,6,FALSE)*1000</f>
        <v>7262856.6834140252</v>
      </c>
      <c r="F368" s="177">
        <f t="shared" si="21"/>
        <v>-9503874.0357051753</v>
      </c>
      <c r="G368" s="155"/>
      <c r="H368" s="186">
        <f>VLOOKUP(A368,'Power Summary by Day '!$A$19:$G$249,3,FALSE)</f>
        <v>22643806.465306289</v>
      </c>
      <c r="I368" s="172">
        <f>VLOOKUP(A368,'Power Summary by Day '!$Y$19:$AB$251,4,FALSE)</f>
        <v>17692503.6058749</v>
      </c>
      <c r="J368" s="177">
        <f t="shared" si="22"/>
        <v>4951302.8594313897</v>
      </c>
      <c r="K368" s="172">
        <f>VLOOKUP(A368,'Power Summary by Day '!$A$19:$G$249,7,FALSE)</f>
        <v>21741226.749552503</v>
      </c>
      <c r="L368" s="187">
        <f t="shared" si="23"/>
        <v>4048723.1436776035</v>
      </c>
      <c r="M368" s="155"/>
      <c r="N368" s="161"/>
      <c r="O368" s="168"/>
      <c r="P368" s="168"/>
      <c r="Q368" s="168"/>
      <c r="R368" s="168"/>
      <c r="S368" s="168"/>
      <c r="T368" s="168"/>
      <c r="U368" s="168"/>
      <c r="V368" s="168"/>
      <c r="W368" s="171"/>
      <c r="Y368" s="168"/>
      <c r="Z368" s="168"/>
      <c r="AA368" s="171"/>
      <c r="AB368" s="168"/>
      <c r="AC368" s="168"/>
      <c r="AD368" s="168"/>
      <c r="AE368" s="168"/>
      <c r="AF368" s="168"/>
      <c r="AG368" s="171"/>
    </row>
    <row r="369" spans="1:33" x14ac:dyDescent="0.2">
      <c r="A369" s="151">
        <v>37062</v>
      </c>
      <c r="B369" s="176">
        <f>VLOOKUP($A369,'NG Summary by Day'!$A$22:$F$480,4,FALSE)*1000</f>
        <v>96669744.377166301</v>
      </c>
      <c r="C369" s="172">
        <f>VLOOKUP(A369,'NG Summary by Day'!$T$21:$W$486,4,FALSE)</f>
        <v>95812279.60965009</v>
      </c>
      <c r="D369" s="177">
        <f t="shared" si="20"/>
        <v>857464.76751621068</v>
      </c>
      <c r="E369" s="176">
        <f>VLOOKUP(A369,'NG Summary by Day'!$A$22:$F$480,6,FALSE)*1000</f>
        <v>96669744.377166301</v>
      </c>
      <c r="F369" s="177">
        <f t="shared" si="21"/>
        <v>857464.76751621068</v>
      </c>
      <c r="G369" s="155"/>
      <c r="H369" s="186">
        <f>VLOOKUP(A369,'Power Summary by Day '!$A$19:$G$249,3,FALSE)</f>
        <v>8680219.6469323803</v>
      </c>
      <c r="I369" s="172">
        <f>VLOOKUP(A369,'Power Summary by Day '!$Y$19:$AB$251,4,FALSE)</f>
        <v>30915997.700639199</v>
      </c>
      <c r="J369" s="177">
        <f t="shared" si="22"/>
        <v>-22235778.053706817</v>
      </c>
      <c r="K369" s="172">
        <f>VLOOKUP(A369,'Power Summary by Day '!$A$19:$G$249,7,FALSE)</f>
        <v>-1678280.4901666194</v>
      </c>
      <c r="L369" s="187">
        <f t="shared" si="23"/>
        <v>-32594278.190805819</v>
      </c>
      <c r="M369" s="155"/>
      <c r="N369" s="161"/>
      <c r="O369" s="168"/>
      <c r="P369" s="168"/>
      <c r="Q369" s="168"/>
      <c r="R369" s="168"/>
      <c r="S369" s="168"/>
      <c r="T369" s="168"/>
      <c r="U369" s="168"/>
      <c r="V369" s="168"/>
      <c r="W369" s="171"/>
      <c r="Y369" s="168"/>
      <c r="Z369" s="168"/>
      <c r="AA369" s="171"/>
      <c r="AB369" s="168"/>
      <c r="AC369" s="168"/>
      <c r="AD369" s="168"/>
      <c r="AE369" s="168"/>
      <c r="AF369" s="168"/>
      <c r="AG369" s="171"/>
    </row>
    <row r="370" spans="1:33" x14ac:dyDescent="0.2">
      <c r="A370" s="151">
        <v>37063</v>
      </c>
      <c r="B370" s="176">
        <f>VLOOKUP($A370,'NG Summary by Day'!$A$22:$F$480,4,FALSE)*1000</f>
        <v>20580186.826661739</v>
      </c>
      <c r="C370" s="172">
        <f>VLOOKUP(A370,'NG Summary by Day'!$T$21:$W$486,4,FALSE)</f>
        <v>24990964.620284401</v>
      </c>
      <c r="D370" s="177">
        <f t="shared" si="20"/>
        <v>-4410777.7936226614</v>
      </c>
      <c r="E370" s="176">
        <f>VLOOKUP(A370,'NG Summary by Day'!$A$22:$F$480,6,FALSE)*1000</f>
        <v>20580186.826661739</v>
      </c>
      <c r="F370" s="177">
        <f t="shared" si="21"/>
        <v>-4410777.7936226614</v>
      </c>
      <c r="G370" s="155"/>
      <c r="H370" s="186">
        <f>VLOOKUP(A370,'Power Summary by Day '!$A$19:$G$249,3,FALSE)</f>
        <v>-6217255.8133691866</v>
      </c>
      <c r="I370" s="172">
        <f>VLOOKUP(A370,'Power Summary by Day '!$Y$19:$AB$251,4,FALSE)</f>
        <v>-10943526.5836013</v>
      </c>
      <c r="J370" s="177">
        <f t="shared" si="22"/>
        <v>4726270.7702321131</v>
      </c>
      <c r="K370" s="172">
        <f>VLOOKUP(A370,'Power Summary by Day '!$A$19:$G$249,7,FALSE)</f>
        <v>-16533333.832470085</v>
      </c>
      <c r="L370" s="187">
        <f t="shared" si="23"/>
        <v>-5589807.2488687858</v>
      </c>
      <c r="M370" s="155"/>
      <c r="N370" s="161"/>
      <c r="O370" s="168"/>
      <c r="P370" s="168"/>
      <c r="Q370" s="168"/>
      <c r="R370" s="168"/>
      <c r="S370" s="168"/>
      <c r="T370" s="168"/>
      <c r="U370" s="168"/>
      <c r="V370" s="168"/>
      <c r="W370" s="171"/>
      <c r="Y370" s="168"/>
      <c r="Z370" s="168"/>
      <c r="AA370" s="171"/>
      <c r="AB370" s="168"/>
      <c r="AC370" s="168"/>
      <c r="AD370" s="168"/>
      <c r="AE370" s="168"/>
      <c r="AF370" s="168"/>
      <c r="AG370" s="171"/>
    </row>
    <row r="371" spans="1:33" x14ac:dyDescent="0.2">
      <c r="A371" s="151">
        <v>37064</v>
      </c>
      <c r="B371" s="176">
        <f>VLOOKUP($A371,'NG Summary by Day'!$A$22:$F$480,4,FALSE)*1000</f>
        <v>13818934.236955589</v>
      </c>
      <c r="C371" s="172">
        <f>VLOOKUP(A371,'NG Summary by Day'!$T$21:$W$486,4,FALSE)</f>
        <v>16260017.656357901</v>
      </c>
      <c r="D371" s="177">
        <f t="shared" si="20"/>
        <v>-2441083.4194023125</v>
      </c>
      <c r="E371" s="176">
        <f>VLOOKUP(A371,'NG Summary by Day'!$A$22:$F$480,6,FALSE)*1000</f>
        <v>13818934.236955589</v>
      </c>
      <c r="F371" s="177">
        <f t="shared" si="21"/>
        <v>-2441083.4194023125</v>
      </c>
      <c r="G371" s="155"/>
      <c r="H371" s="186">
        <f>VLOOKUP(A371,'Power Summary by Day '!$A$19:$G$249,3,FALSE)</f>
        <v>14050253.668057999</v>
      </c>
      <c r="I371" s="172">
        <f>VLOOKUP(A371,'Power Summary by Day '!$Y$19:$AB$251,4,FALSE)</f>
        <v>13189682.4523059</v>
      </c>
      <c r="J371" s="177">
        <f t="shared" si="22"/>
        <v>860571.21575209871</v>
      </c>
      <c r="K371" s="172">
        <f>VLOOKUP(A371,'Power Summary by Day '!$A$19:$G$249,7,FALSE)</f>
        <v>12864704.848229459</v>
      </c>
      <c r="L371" s="187">
        <f t="shared" si="23"/>
        <v>-324977.60407644138</v>
      </c>
      <c r="M371" s="155"/>
      <c r="N371" s="161"/>
      <c r="O371" s="168"/>
      <c r="P371" s="168"/>
      <c r="Q371" s="168"/>
      <c r="R371" s="168"/>
      <c r="S371" s="168"/>
      <c r="T371" s="168"/>
      <c r="U371" s="168"/>
      <c r="V371" s="168"/>
      <c r="W371" s="171"/>
      <c r="Y371" s="168"/>
      <c r="Z371" s="168"/>
      <c r="AA371" s="171"/>
      <c r="AB371" s="168"/>
      <c r="AC371" s="168"/>
      <c r="AD371" s="168"/>
      <c r="AE371" s="168"/>
      <c r="AF371" s="168"/>
      <c r="AG371" s="171"/>
    </row>
    <row r="372" spans="1:33" x14ac:dyDescent="0.2">
      <c r="A372" s="151">
        <v>37067</v>
      </c>
      <c r="B372" s="176">
        <f>VLOOKUP($A372,'NG Summary by Day'!$A$22:$F$480,4,FALSE)*1000</f>
        <v>124682025.21255581</v>
      </c>
      <c r="C372" s="172">
        <f>VLOOKUP(A372,'NG Summary by Day'!$T$21:$W$486,4,FALSE)</f>
        <v>123763947.990163</v>
      </c>
      <c r="D372" s="177">
        <f t="shared" si="20"/>
        <v>918077.22239281237</v>
      </c>
      <c r="E372" s="176">
        <f>VLOOKUP(A372,'NG Summary by Day'!$A$22:$F$480,6,FALSE)*1000</f>
        <v>124682025.21255581</v>
      </c>
      <c r="F372" s="177">
        <f t="shared" si="21"/>
        <v>918077.22239281237</v>
      </c>
      <c r="G372" s="155"/>
      <c r="H372" s="186">
        <f>VLOOKUP(A372,'Power Summary by Day '!$A$19:$G$249,3,FALSE)</f>
        <v>35074720.82204251</v>
      </c>
      <c r="I372" s="172">
        <f>VLOOKUP(A372,'Power Summary by Day '!$Y$19:$AB$251,4,FALSE)</f>
        <v>30900144.906468999</v>
      </c>
      <c r="J372" s="177">
        <f t="shared" si="22"/>
        <v>4174575.9155735113</v>
      </c>
      <c r="K372" s="172">
        <f>VLOOKUP(A372,'Power Summary by Day '!$A$19:$G$249,7,FALSE)</f>
        <v>40286021.534227036</v>
      </c>
      <c r="L372" s="187">
        <f t="shared" si="23"/>
        <v>9385876.6277580373</v>
      </c>
      <c r="M372" s="155"/>
      <c r="N372" s="161"/>
      <c r="O372" s="168"/>
      <c r="P372" s="168"/>
      <c r="Q372" s="168"/>
      <c r="R372" s="168"/>
      <c r="S372" s="168"/>
      <c r="T372" s="168"/>
      <c r="U372" s="168"/>
      <c r="V372" s="168"/>
      <c r="W372" s="171"/>
      <c r="Y372" s="168"/>
      <c r="Z372" s="168"/>
      <c r="AA372" s="171"/>
      <c r="AB372" s="168"/>
      <c r="AC372" s="168"/>
      <c r="AD372" s="168"/>
      <c r="AE372" s="168"/>
      <c r="AF372" s="168"/>
      <c r="AG372" s="171"/>
    </row>
    <row r="373" spans="1:33" x14ac:dyDescent="0.2">
      <c r="A373" s="151">
        <v>37068</v>
      </c>
      <c r="B373" s="176">
        <f>VLOOKUP($A373,'NG Summary by Day'!$A$22:$F$480,4,FALSE)*1000</f>
        <v>31295466.76056112</v>
      </c>
      <c r="C373" s="172">
        <f>VLOOKUP(A373,'NG Summary by Day'!$T$21:$W$486,4,FALSE)</f>
        <v>26259117.650382701</v>
      </c>
      <c r="D373" s="177">
        <f t="shared" si="20"/>
        <v>5036349.1101784185</v>
      </c>
      <c r="E373" s="176">
        <f>VLOOKUP(A373,'NG Summary by Day'!$A$22:$F$480,6,FALSE)*1000</f>
        <v>31295466.76056112</v>
      </c>
      <c r="F373" s="177">
        <f t="shared" si="21"/>
        <v>5036349.1101784185</v>
      </c>
      <c r="G373" s="155"/>
      <c r="H373" s="186">
        <f>VLOOKUP(A373,'Power Summary by Day '!$A$19:$G$249,3,FALSE)</f>
        <v>-8262149.3547681086</v>
      </c>
      <c r="I373" s="172">
        <f>VLOOKUP(A373,'Power Summary by Day '!$Y$19:$AB$251,4,FALSE)</f>
        <v>-9792815.8753303401</v>
      </c>
      <c r="J373" s="177">
        <f t="shared" si="22"/>
        <v>1530666.5205622315</v>
      </c>
      <c r="K373" s="172">
        <f>VLOOKUP(A373,'Power Summary by Day '!$A$19:$G$249,7,FALSE)</f>
        <v>-4582542.5594170392</v>
      </c>
      <c r="L373" s="187">
        <f t="shared" si="23"/>
        <v>5210273.315913301</v>
      </c>
      <c r="M373" s="155"/>
      <c r="N373" s="161"/>
      <c r="O373" s="168"/>
      <c r="P373" s="168"/>
      <c r="Q373" s="168"/>
      <c r="R373" s="168"/>
      <c r="S373" s="168"/>
      <c r="T373" s="168"/>
      <c r="U373" s="168"/>
      <c r="V373" s="168"/>
      <c r="W373" s="171"/>
      <c r="Y373" s="168"/>
      <c r="Z373" s="168"/>
      <c r="AA373" s="171"/>
      <c r="AB373" s="168"/>
      <c r="AC373" s="168"/>
      <c r="AD373" s="168"/>
      <c r="AE373" s="168"/>
      <c r="AF373" s="168"/>
      <c r="AG373" s="171"/>
    </row>
    <row r="374" spans="1:33" x14ac:dyDescent="0.2">
      <c r="A374" s="151">
        <v>37069</v>
      </c>
      <c r="B374" s="176">
        <f>VLOOKUP($A374,'NG Summary by Day'!$A$22:$F$480,4,FALSE)*1000</f>
        <v>73888540.11908038</v>
      </c>
      <c r="C374" s="172">
        <f>VLOOKUP(A374,'NG Summary by Day'!$T$21:$W$486,4,FALSE)</f>
        <v>66410544.917536296</v>
      </c>
      <c r="D374" s="177">
        <f t="shared" si="20"/>
        <v>7477995.2015440837</v>
      </c>
      <c r="E374" s="176">
        <f>VLOOKUP(A374,'NG Summary by Day'!$A$22:$F$480,6,FALSE)*1000</f>
        <v>73888540.11908038</v>
      </c>
      <c r="F374" s="177">
        <f t="shared" si="21"/>
        <v>7477995.2015440837</v>
      </c>
      <c r="G374" s="155"/>
      <c r="H374" s="186">
        <f>VLOOKUP(A374,'Power Summary by Day '!$A$19:$G$249,3,FALSE)</f>
        <v>8295635.3986449745</v>
      </c>
      <c r="I374" s="172">
        <f>VLOOKUP(A374,'Power Summary by Day '!$Y$19:$AB$251,4,FALSE)</f>
        <v>-8452945.0137488097</v>
      </c>
      <c r="J374" s="177">
        <f t="shared" si="22"/>
        <v>16748580.412393784</v>
      </c>
      <c r="K374" s="172">
        <f>VLOOKUP(A374,'Power Summary by Day '!$A$19:$G$249,7,FALSE)</f>
        <v>6600847.0245717745</v>
      </c>
      <c r="L374" s="187">
        <f t="shared" si="23"/>
        <v>15053792.038320584</v>
      </c>
      <c r="M374" s="155"/>
      <c r="N374" s="161"/>
      <c r="O374" s="168"/>
      <c r="P374" s="168"/>
      <c r="Q374" s="168"/>
      <c r="R374" s="168"/>
      <c r="S374" s="168"/>
      <c r="T374" s="168"/>
      <c r="U374" s="168"/>
      <c r="V374" s="168"/>
      <c r="W374" s="171"/>
      <c r="Y374" s="168"/>
      <c r="Z374" s="168"/>
      <c r="AA374" s="171"/>
      <c r="AB374" s="168"/>
      <c r="AC374" s="168"/>
      <c r="AD374" s="168"/>
      <c r="AE374" s="168"/>
      <c r="AF374" s="168"/>
      <c r="AG374" s="171"/>
    </row>
    <row r="375" spans="1:33" x14ac:dyDescent="0.2">
      <c r="A375" s="151">
        <v>37070</v>
      </c>
      <c r="B375" s="176">
        <f>VLOOKUP($A375,'NG Summary by Day'!$A$22:$F$480,4,FALSE)*1000</f>
        <v>3319665.1911044172</v>
      </c>
      <c r="C375" s="172">
        <f>VLOOKUP(A375,'NG Summary by Day'!$T$21:$W$486,4,FALSE)</f>
        <v>1086834.2107730999</v>
      </c>
      <c r="D375" s="177">
        <f t="shared" si="20"/>
        <v>2232830.9803313175</v>
      </c>
      <c r="E375" s="176">
        <f>VLOOKUP(A375,'NG Summary by Day'!$A$22:$F$480,6,FALSE)*1000</f>
        <v>3319665.1911044172</v>
      </c>
      <c r="F375" s="177">
        <f t="shared" si="21"/>
        <v>2232830.9803313175</v>
      </c>
      <c r="G375" s="155"/>
      <c r="H375" s="186">
        <f>VLOOKUP(A375,'Power Summary by Day '!$A$19:$G$249,3,FALSE)</f>
        <v>475254.80413962621</v>
      </c>
      <c r="I375" s="172">
        <f>VLOOKUP(A375,'Power Summary by Day '!$Y$19:$AB$251,4,FALSE)</f>
        <v>-85576.125490915001</v>
      </c>
      <c r="J375" s="177">
        <f t="shared" si="22"/>
        <v>560830.92963054124</v>
      </c>
      <c r="K375" s="172">
        <f>VLOOKUP(A375,'Power Summary by Day '!$A$19:$G$249,7,FALSE)</f>
        <v>2249034.9063849328</v>
      </c>
      <c r="L375" s="187">
        <f t="shared" si="23"/>
        <v>2334611.0318758478</v>
      </c>
      <c r="M375" s="155"/>
      <c r="N375" s="161"/>
      <c r="O375" s="168"/>
      <c r="P375" s="168"/>
      <c r="Q375" s="168"/>
      <c r="R375" s="168"/>
      <c r="S375" s="168"/>
      <c r="T375" s="168"/>
      <c r="U375" s="168"/>
      <c r="V375" s="168"/>
      <c r="W375" s="171"/>
      <c r="Y375" s="168"/>
      <c r="Z375" s="168"/>
      <c r="AA375" s="171"/>
      <c r="AB375" s="168"/>
      <c r="AC375" s="168"/>
      <c r="AD375" s="168"/>
      <c r="AE375" s="168"/>
      <c r="AF375" s="168"/>
      <c r="AG375" s="171"/>
    </row>
    <row r="376" spans="1:33" x14ac:dyDescent="0.2">
      <c r="A376" s="151">
        <v>37071</v>
      </c>
      <c r="B376" s="176">
        <f>VLOOKUP($A376,'NG Summary by Day'!$A$22:$F$480,4,FALSE)*1000</f>
        <v>23686000</v>
      </c>
      <c r="C376" s="172">
        <f>VLOOKUP(A376,'NG Summary by Day'!$T$21:$W$486,4,FALSE)</f>
        <v>26575997.7412358</v>
      </c>
      <c r="D376" s="177">
        <f t="shared" si="20"/>
        <v>-2889997.7412358001</v>
      </c>
      <c r="E376" s="176">
        <f>VLOOKUP(A376,'NG Summary by Day'!$A$22:$F$480,6,FALSE)*1000</f>
        <v>31686000</v>
      </c>
      <c r="F376" s="177">
        <f t="shared" si="21"/>
        <v>5110002.2587641999</v>
      </c>
      <c r="G376" s="155"/>
      <c r="H376" s="186">
        <f>VLOOKUP(A376,'Power Summary by Day '!$A$19:$G$249,3,FALSE)</f>
        <v>2890617.1469841725</v>
      </c>
      <c r="I376" s="172">
        <f>VLOOKUP(A376,'Power Summary by Day '!$Y$19:$AB$251,4,FALSE)</f>
        <v>-1530924.8901150301</v>
      </c>
      <c r="J376" s="177">
        <f t="shared" si="22"/>
        <v>4421542.0370992031</v>
      </c>
      <c r="K376" s="172">
        <f>VLOOKUP(A376,'Power Summary by Day '!$A$19:$G$249,7,FALSE)</f>
        <v>-81632047.133203328</v>
      </c>
      <c r="L376" s="187">
        <f t="shared" si="23"/>
        <v>-80101122.243088305</v>
      </c>
      <c r="M376" s="155"/>
      <c r="N376" s="161"/>
      <c r="O376" s="168"/>
      <c r="P376" s="168"/>
      <c r="Q376" s="168"/>
      <c r="R376" s="168"/>
      <c r="S376" s="168"/>
      <c r="T376" s="168"/>
      <c r="U376" s="168"/>
      <c r="V376" s="168"/>
      <c r="W376" s="171"/>
      <c r="Y376" s="168"/>
      <c r="Z376" s="168"/>
      <c r="AA376" s="171"/>
      <c r="AB376" s="168"/>
      <c r="AC376" s="168"/>
      <c r="AD376" s="168"/>
      <c r="AE376" s="168"/>
      <c r="AF376" s="168"/>
      <c r="AG376" s="171"/>
    </row>
    <row r="377" spans="1:33" x14ac:dyDescent="0.2">
      <c r="A377" s="151">
        <v>37074</v>
      </c>
      <c r="B377" s="176">
        <f>VLOOKUP($A377,'NG Summary by Day'!$A$22:$F$480,4,FALSE)*1000</f>
        <v>-17163347.74889297</v>
      </c>
      <c r="C377" s="172">
        <f>VLOOKUP(A377,'NG Summary by Day'!$T$21:$W$486,4,FALSE)</f>
        <v>-20515377.401316702</v>
      </c>
      <c r="D377" s="177">
        <f t="shared" si="20"/>
        <v>3352029.652423732</v>
      </c>
      <c r="E377" s="176">
        <f>VLOOKUP(A377,'NG Summary by Day'!$A$22:$F$480,6,FALSE)*1000</f>
        <v>-17163347.74889297</v>
      </c>
      <c r="F377" s="177">
        <f t="shared" si="21"/>
        <v>3352029.652423732</v>
      </c>
      <c r="G377" s="155"/>
      <c r="H377" s="186">
        <f>VLOOKUP(A377,'Power Summary by Day '!$A$19:$G$249,3,FALSE)</f>
        <v>9383682.364054475</v>
      </c>
      <c r="I377" s="172">
        <f>VLOOKUP(A377,'Power Summary by Day '!$Y$19:$AB$251,4,FALSE)</f>
        <v>11691408.608152399</v>
      </c>
      <c r="J377" s="177">
        <f t="shared" si="22"/>
        <v>-2307726.2440979239</v>
      </c>
      <c r="K377" s="172">
        <f>VLOOKUP(A377,'Power Summary by Day '!$A$19:$G$249,7,FALSE)</f>
        <v>9164904.9006996062</v>
      </c>
      <c r="L377" s="187">
        <f t="shared" si="23"/>
        <v>-2526503.7074527927</v>
      </c>
      <c r="M377" s="155"/>
      <c r="N377" s="161"/>
      <c r="O377" s="168"/>
      <c r="P377" s="168"/>
      <c r="Q377" s="168"/>
      <c r="R377" s="168"/>
      <c r="S377" s="168"/>
      <c r="T377" s="168"/>
      <c r="U377" s="168"/>
      <c r="V377" s="168"/>
      <c r="W377" s="171"/>
      <c r="Y377" s="168"/>
      <c r="Z377" s="168"/>
      <c r="AA377" s="171"/>
      <c r="AB377" s="168"/>
      <c r="AC377" s="168"/>
      <c r="AD377" s="168"/>
      <c r="AE377" s="168"/>
      <c r="AF377" s="168"/>
      <c r="AG377" s="171"/>
    </row>
    <row r="378" spans="1:33" x14ac:dyDescent="0.2">
      <c r="A378" s="151">
        <v>37075</v>
      </c>
      <c r="B378" s="176">
        <f>VLOOKUP($A378,'NG Summary by Day'!$A$22:$F$480,4,FALSE)*1000</f>
        <v>-23923659.846564282</v>
      </c>
      <c r="C378" s="172">
        <f>VLOOKUP(A378,'NG Summary by Day'!$T$21:$W$486,4,FALSE)</f>
        <v>-41092087.925501004</v>
      </c>
      <c r="D378" s="177">
        <f t="shared" si="20"/>
        <v>17168428.078936722</v>
      </c>
      <c r="E378" s="176">
        <f>VLOOKUP(A378,'NG Summary by Day'!$A$22:$F$480,6,FALSE)*1000</f>
        <v>-23923659.846564282</v>
      </c>
      <c r="F378" s="177">
        <f t="shared" si="21"/>
        <v>17168428.078936722</v>
      </c>
      <c r="G378" s="155"/>
      <c r="H378" s="186">
        <f>VLOOKUP(A378,'Power Summary by Day '!$A$19:$G$249,3,FALSE)</f>
        <v>-12456614.38827751</v>
      </c>
      <c r="I378" s="172">
        <f>VLOOKUP(A378,'Power Summary by Day '!$Y$19:$AB$251,4,FALSE)</f>
        <v>-18007056.858564798</v>
      </c>
      <c r="J378" s="177">
        <f t="shared" si="22"/>
        <v>5550442.4702872876</v>
      </c>
      <c r="K378" s="172">
        <f>VLOOKUP(A378,'Power Summary by Day '!$A$19:$G$249,7,FALSE)</f>
        <v>-17068200.802499183</v>
      </c>
      <c r="L378" s="187">
        <f t="shared" si="23"/>
        <v>938856.05606561527</v>
      </c>
      <c r="M378" s="155"/>
      <c r="N378" s="161"/>
      <c r="O378" s="168"/>
      <c r="P378" s="168"/>
      <c r="Q378" s="168"/>
      <c r="R378" s="168"/>
      <c r="S378" s="168"/>
      <c r="T378" s="168"/>
      <c r="U378" s="168"/>
      <c r="V378" s="168"/>
      <c r="W378" s="171"/>
      <c r="Y378" s="168"/>
      <c r="Z378" s="168"/>
      <c r="AA378" s="171"/>
      <c r="AB378" s="168"/>
      <c r="AC378" s="168"/>
      <c r="AD378" s="168"/>
      <c r="AE378" s="168"/>
      <c r="AF378" s="168"/>
      <c r="AG378" s="171"/>
    </row>
    <row r="379" spans="1:33" x14ac:dyDescent="0.2">
      <c r="A379" s="151">
        <v>37077</v>
      </c>
      <c r="B379" s="176">
        <f>VLOOKUP($A379,'NG Summary by Day'!$A$22:$F$480,4,FALSE)*1000</f>
        <v>12661501.074979268</v>
      </c>
      <c r="C379" s="172">
        <f>VLOOKUP(A379,'NG Summary by Day'!$T$21:$W$486,4,FALSE)</f>
        <v>15192986.6959287</v>
      </c>
      <c r="D379" s="177">
        <f t="shared" si="20"/>
        <v>-2531485.6209494323</v>
      </c>
      <c r="E379" s="176">
        <f>VLOOKUP(A379,'NG Summary by Day'!$A$22:$F$480,6,FALSE)*1000</f>
        <v>12661501.074979268</v>
      </c>
      <c r="F379" s="177">
        <f t="shared" si="21"/>
        <v>-2531485.6209494323</v>
      </c>
      <c r="G379" s="155"/>
      <c r="H379" s="186">
        <f>VLOOKUP(A379,'Power Summary by Day '!$A$19:$G$249,3,FALSE)</f>
        <v>-11954581.166557776</v>
      </c>
      <c r="I379" s="172">
        <f>VLOOKUP(A379,'Power Summary by Day '!$Y$19:$AB$251,4,FALSE)</f>
        <v>-12390552.107323799</v>
      </c>
      <c r="J379" s="177">
        <f t="shared" si="22"/>
        <v>435970.94076602347</v>
      </c>
      <c r="K379" s="172">
        <f>VLOOKUP(A379,'Power Summary by Day '!$A$19:$G$249,7,FALSE)</f>
        <v>-12670034.41658178</v>
      </c>
      <c r="L379" s="187">
        <f t="shared" si="23"/>
        <v>-279482.30925798044</v>
      </c>
      <c r="M379" s="155"/>
      <c r="N379" s="161"/>
      <c r="O379" s="168"/>
      <c r="P379" s="168"/>
      <c r="Q379" s="168"/>
      <c r="R379" s="168"/>
      <c r="S379" s="168"/>
      <c r="T379" s="168"/>
      <c r="U379" s="168"/>
      <c r="V379" s="168"/>
      <c r="W379" s="171"/>
      <c r="Y379" s="168"/>
      <c r="Z379" s="168"/>
      <c r="AA379" s="171"/>
      <c r="AB379" s="168"/>
      <c r="AC379" s="168"/>
      <c r="AD379" s="168"/>
      <c r="AE379" s="168"/>
      <c r="AF379" s="168"/>
      <c r="AG379" s="171"/>
    </row>
    <row r="380" spans="1:33" x14ac:dyDescent="0.2">
      <c r="A380" s="151">
        <v>37078</v>
      </c>
      <c r="B380" s="176">
        <f>VLOOKUP($A380,'NG Summary by Day'!$A$22:$F$480,4,FALSE)*1000</f>
        <v>8247226.2716487097</v>
      </c>
      <c r="C380" s="172">
        <f>VLOOKUP(A380,'NG Summary by Day'!$T$21:$W$486,4,FALSE)</f>
        <v>9670626.9022702202</v>
      </c>
      <c r="D380" s="177">
        <f t="shared" si="20"/>
        <v>-1423400.6306215106</v>
      </c>
      <c r="E380" s="176">
        <f>VLOOKUP(A380,'NG Summary by Day'!$A$22:$F$480,6,FALSE)*1000</f>
        <v>8247226.2716487097</v>
      </c>
      <c r="F380" s="177">
        <f t="shared" si="21"/>
        <v>-1423400.6306215106</v>
      </c>
      <c r="G380" s="155"/>
      <c r="H380" s="186">
        <f>VLOOKUP(A380,'Power Summary by Day '!$A$19:$G$249,3,FALSE)</f>
        <v>-24092830.347025555</v>
      </c>
      <c r="I380" s="172">
        <f>VLOOKUP(A380,'Power Summary by Day '!$Y$19:$AB$251,4,FALSE)</f>
        <v>-26368211.767561898</v>
      </c>
      <c r="J380" s="177">
        <f t="shared" si="22"/>
        <v>2275381.420536343</v>
      </c>
      <c r="K380" s="172">
        <f>VLOOKUP(A380,'Power Summary by Day '!$A$19:$G$249,7,FALSE)</f>
        <v>-21741660.751797713</v>
      </c>
      <c r="L380" s="187">
        <f t="shared" si="23"/>
        <v>4626551.0157641843</v>
      </c>
      <c r="M380" s="155"/>
      <c r="N380" s="161"/>
      <c r="O380" s="168"/>
      <c r="P380" s="168"/>
      <c r="Q380" s="168"/>
      <c r="R380" s="168"/>
      <c r="S380" s="168"/>
      <c r="T380" s="168"/>
      <c r="U380" s="168"/>
      <c r="V380" s="168"/>
      <c r="W380" s="171"/>
      <c r="Y380" s="168"/>
      <c r="Z380" s="168"/>
      <c r="AA380" s="171"/>
      <c r="AB380" s="168"/>
      <c r="AC380" s="168"/>
      <c r="AD380" s="168"/>
      <c r="AE380" s="168"/>
      <c r="AF380" s="168"/>
      <c r="AG380" s="171"/>
    </row>
    <row r="381" spans="1:33" x14ac:dyDescent="0.2">
      <c r="A381" s="151">
        <v>37081</v>
      </c>
      <c r="B381" s="176">
        <f>VLOOKUP($A381,'NG Summary by Day'!$A$22:$F$480,4,FALSE)*1000</f>
        <v>7990423.3251546528</v>
      </c>
      <c r="C381" s="172">
        <f>VLOOKUP(A381,'NG Summary by Day'!$T$21:$W$486,4,FALSE)</f>
        <v>5518193.4137088107</v>
      </c>
      <c r="D381" s="177">
        <f t="shared" si="20"/>
        <v>2472229.9114458421</v>
      </c>
      <c r="E381" s="176">
        <f>VLOOKUP(A381,'NG Summary by Day'!$A$22:$F$480,6,FALSE)*1000</f>
        <v>7990423.3251546528</v>
      </c>
      <c r="F381" s="177">
        <f t="shared" si="21"/>
        <v>2472229.9114458421</v>
      </c>
      <c r="G381" s="155"/>
      <c r="H381" s="186">
        <f>VLOOKUP(A381,'Power Summary by Day '!$A$19:$G$249,3,FALSE)</f>
        <v>7745255.6284752768</v>
      </c>
      <c r="I381" s="172">
        <f>VLOOKUP(A381,'Power Summary by Day '!$Y$19:$AB$251,4,FALSE)</f>
        <v>8877870.7528061196</v>
      </c>
      <c r="J381" s="177">
        <f t="shared" si="22"/>
        <v>-1132615.1243308429</v>
      </c>
      <c r="K381" s="172">
        <f>VLOOKUP(A381,'Power Summary by Day '!$A$19:$G$249,7,FALSE)</f>
        <v>1548249.5502863461</v>
      </c>
      <c r="L381" s="187">
        <f t="shared" si="23"/>
        <v>-7329621.2025197735</v>
      </c>
      <c r="M381" s="155"/>
      <c r="N381" s="161"/>
      <c r="O381" s="168"/>
      <c r="P381" s="168"/>
      <c r="Q381" s="168"/>
      <c r="R381" s="168"/>
      <c r="S381" s="168"/>
      <c r="T381" s="168"/>
      <c r="U381" s="168"/>
      <c r="V381" s="168"/>
      <c r="W381" s="171"/>
      <c r="Y381" s="168"/>
      <c r="Z381" s="168"/>
      <c r="AA381" s="171"/>
      <c r="AB381" s="168"/>
      <c r="AC381" s="168"/>
      <c r="AD381" s="168"/>
      <c r="AE381" s="168"/>
      <c r="AF381" s="168"/>
      <c r="AG381" s="171"/>
    </row>
    <row r="382" spans="1:33" x14ac:dyDescent="0.2">
      <c r="A382" s="151">
        <v>37082</v>
      </c>
      <c r="B382" s="176">
        <f>VLOOKUP($A382,'NG Summary by Day'!$A$22:$F$480,4,FALSE)*1000</f>
        <v>-32247210.099383608</v>
      </c>
      <c r="C382" s="172">
        <f>VLOOKUP(A382,'NG Summary by Day'!$T$21:$W$486,4,FALSE)</f>
        <v>-15114398.753863901</v>
      </c>
      <c r="D382" s="177">
        <f t="shared" si="20"/>
        <v>-17132811.345519707</v>
      </c>
      <c r="E382" s="176">
        <f>VLOOKUP(A382,'NG Summary by Day'!$A$22:$F$480,6,FALSE)*1000</f>
        <v>-32247210.099383608</v>
      </c>
      <c r="F382" s="177">
        <f t="shared" si="21"/>
        <v>-17132811.345519707</v>
      </c>
      <c r="G382" s="155"/>
      <c r="H382" s="186">
        <f>VLOOKUP(A382,'Power Summary by Day '!$A$19:$G$249,3,FALSE)</f>
        <v>-5349253.1001830008</v>
      </c>
      <c r="I382" s="172">
        <f>VLOOKUP(A382,'Power Summary by Day '!$Y$19:$AB$251,4,FALSE)</f>
        <v>-7502102.5820486499</v>
      </c>
      <c r="J382" s="177">
        <f t="shared" si="22"/>
        <v>2152849.4818656491</v>
      </c>
      <c r="K382" s="172">
        <f>VLOOKUP(A382,'Power Summary by Day '!$A$19:$G$249,7,FALSE)</f>
        <v>-8726823.4924810212</v>
      </c>
      <c r="L382" s="187">
        <f t="shared" si="23"/>
        <v>-1224720.9104323713</v>
      </c>
      <c r="M382" s="155"/>
      <c r="N382" s="161"/>
      <c r="O382" s="168"/>
      <c r="P382" s="168"/>
      <c r="Q382" s="168"/>
      <c r="R382" s="168"/>
      <c r="S382" s="168"/>
      <c r="T382" s="168"/>
      <c r="U382" s="168"/>
      <c r="V382" s="168"/>
      <c r="W382" s="171"/>
      <c r="Y382" s="168"/>
      <c r="Z382" s="168"/>
      <c r="AA382" s="171"/>
      <c r="AB382" s="168"/>
      <c r="AC382" s="168"/>
      <c r="AD382" s="168"/>
      <c r="AE382" s="168"/>
      <c r="AF382" s="168"/>
      <c r="AG382" s="171"/>
    </row>
    <row r="383" spans="1:33" x14ac:dyDescent="0.2">
      <c r="A383" s="151">
        <v>37083</v>
      </c>
      <c r="B383" s="176">
        <f>VLOOKUP($A383,'NG Summary by Day'!$A$22:$F$480,4,FALSE)*1000</f>
        <v>-27233120.80722703</v>
      </c>
      <c r="C383" s="172">
        <f>VLOOKUP(A383,'NG Summary by Day'!$T$21:$W$486,4,FALSE)</f>
        <v>-21126422.701551002</v>
      </c>
      <c r="D383" s="177">
        <f t="shared" si="20"/>
        <v>-6106698.1056760289</v>
      </c>
      <c r="E383" s="176">
        <f>VLOOKUP(A383,'NG Summary by Day'!$A$22:$F$480,6,FALSE)*1000</f>
        <v>-27233120.80722703</v>
      </c>
      <c r="F383" s="177">
        <f t="shared" si="21"/>
        <v>-6106698.1056760289</v>
      </c>
      <c r="G383" s="155"/>
      <c r="H383" s="186">
        <f>VLOOKUP(A383,'Power Summary by Day '!$A$19:$G$249,3,FALSE)</f>
        <v>21202514.582750063</v>
      </c>
      <c r="I383" s="172">
        <f>VLOOKUP(A383,'Power Summary by Day '!$Y$19:$AB$251,4,FALSE)</f>
        <v>23136965.2053959</v>
      </c>
      <c r="J383" s="177">
        <f t="shared" si="22"/>
        <v>-1934450.6226458363</v>
      </c>
      <c r="K383" s="172">
        <f>VLOOKUP(A383,'Power Summary by Day '!$A$19:$G$249,7,FALSE)</f>
        <v>20765647.032582622</v>
      </c>
      <c r="L383" s="187">
        <f t="shared" si="23"/>
        <v>-2371318.1728132777</v>
      </c>
      <c r="M383" s="155"/>
      <c r="N383" s="161"/>
      <c r="O383" s="168"/>
      <c r="P383" s="168"/>
      <c r="Q383" s="168"/>
      <c r="R383" s="168"/>
      <c r="S383" s="168"/>
      <c r="T383" s="168"/>
      <c r="U383" s="168"/>
      <c r="V383" s="168"/>
      <c r="W383" s="171"/>
      <c r="Y383" s="168"/>
      <c r="Z383" s="168"/>
      <c r="AA383" s="171"/>
      <c r="AB383" s="168"/>
      <c r="AC383" s="168"/>
      <c r="AD383" s="168"/>
      <c r="AE383" s="168"/>
      <c r="AF383" s="168"/>
      <c r="AG383" s="171"/>
    </row>
    <row r="384" spans="1:33" x14ac:dyDescent="0.2">
      <c r="A384" s="151">
        <v>37084</v>
      </c>
      <c r="B384" s="176">
        <f>VLOOKUP($A384,'NG Summary by Day'!$A$22:$F$480,4,FALSE)*1000</f>
        <v>-22036500.483481612</v>
      </c>
      <c r="C384" s="172">
        <f>VLOOKUP(A384,'NG Summary by Day'!$T$21:$W$486,4,FALSE)</f>
        <v>-15099229.909940001</v>
      </c>
      <c r="D384" s="177">
        <f t="shared" si="20"/>
        <v>-6937270.5735416114</v>
      </c>
      <c r="E384" s="176">
        <f>VLOOKUP(A384,'NG Summary by Day'!$A$22:$F$480,6,FALSE)*1000</f>
        <v>-22036500.483481612</v>
      </c>
      <c r="F384" s="177">
        <f t="shared" si="21"/>
        <v>-6937270.5735416114</v>
      </c>
      <c r="G384" s="155"/>
      <c r="H384" s="186">
        <f>VLOOKUP(A384,'Power Summary by Day '!$A$19:$G$249,3,FALSE)</f>
        <v>-1794603.7813945264</v>
      </c>
      <c r="I384" s="172">
        <f>VLOOKUP(A384,'Power Summary by Day '!$Y$19:$AB$251,4,FALSE)</f>
        <v>-3770074.3710192498</v>
      </c>
      <c r="J384" s="177">
        <f t="shared" si="22"/>
        <v>1975470.5896247234</v>
      </c>
      <c r="K384" s="172">
        <f>VLOOKUP(A384,'Power Summary by Day '!$A$19:$G$249,7,FALSE)</f>
        <v>9580855.1285687741</v>
      </c>
      <c r="L384" s="187">
        <f t="shared" si="23"/>
        <v>13350929.499588024</v>
      </c>
      <c r="M384" s="155"/>
      <c r="N384" s="161"/>
      <c r="O384" s="168"/>
      <c r="P384" s="168"/>
      <c r="Q384" s="168"/>
      <c r="R384" s="168"/>
      <c r="S384" s="168"/>
      <c r="T384" s="168"/>
      <c r="U384" s="168"/>
      <c r="V384" s="168"/>
      <c r="W384" s="171"/>
      <c r="Y384" s="168"/>
      <c r="Z384" s="168"/>
      <c r="AA384" s="171"/>
      <c r="AB384" s="168"/>
      <c r="AC384" s="168"/>
      <c r="AD384" s="168"/>
      <c r="AE384" s="168"/>
      <c r="AF384" s="168"/>
      <c r="AG384" s="171"/>
    </row>
    <row r="385" spans="1:33" x14ac:dyDescent="0.2">
      <c r="A385" s="151">
        <v>37085</v>
      </c>
      <c r="B385" s="176">
        <f>VLOOKUP($A385,'NG Summary by Day'!$A$22:$F$480,4,FALSE)*1000</f>
        <v>16756938.671717715</v>
      </c>
      <c r="C385" s="172">
        <f>VLOOKUP(A385,'NG Summary by Day'!$T$21:$W$486,4,FALSE)</f>
        <v>17455884.710634198</v>
      </c>
      <c r="D385" s="177">
        <f t="shared" si="20"/>
        <v>-698946.03891648352</v>
      </c>
      <c r="E385" s="176">
        <f>VLOOKUP(A385,'NG Summary by Day'!$A$22:$F$480,6,FALSE)*1000</f>
        <v>16756938.671717715</v>
      </c>
      <c r="F385" s="177">
        <f t="shared" si="21"/>
        <v>-698946.03891648352</v>
      </c>
      <c r="G385" s="155"/>
      <c r="H385" s="186">
        <f>VLOOKUP(A385,'Power Summary by Day '!$A$19:$G$249,3,FALSE)</f>
        <v>26802018.632674616</v>
      </c>
      <c r="I385" s="172">
        <f>VLOOKUP(A385,'Power Summary by Day '!$Y$19:$AB$251,4,FALSE)</f>
        <v>27858046.967761502</v>
      </c>
      <c r="J385" s="177">
        <f t="shared" si="22"/>
        <v>-1056028.3350868858</v>
      </c>
      <c r="K385" s="172">
        <f>VLOOKUP(A385,'Power Summary by Day '!$A$19:$G$249,7,FALSE)</f>
        <v>50335756.772868112</v>
      </c>
      <c r="L385" s="187">
        <f t="shared" si="23"/>
        <v>22477709.80510661</v>
      </c>
      <c r="M385" s="155"/>
      <c r="N385" s="161"/>
      <c r="O385" s="168"/>
      <c r="P385" s="168"/>
      <c r="Q385" s="168"/>
      <c r="R385" s="168"/>
      <c r="S385" s="168"/>
      <c r="T385" s="168"/>
      <c r="U385" s="168"/>
      <c r="V385" s="168"/>
      <c r="W385" s="171"/>
      <c r="Y385" s="168"/>
      <c r="Z385" s="168"/>
      <c r="AA385" s="171"/>
      <c r="AB385" s="168"/>
      <c r="AC385" s="168"/>
      <c r="AD385" s="168"/>
      <c r="AE385" s="168"/>
      <c r="AF385" s="168"/>
      <c r="AG385" s="171"/>
    </row>
    <row r="386" spans="1:33" x14ac:dyDescent="0.2">
      <c r="A386" s="151">
        <v>37088</v>
      </c>
      <c r="B386" s="176">
        <f>VLOOKUP($A386,'NG Summary by Day'!$A$22:$F$480,4,FALSE)*1000</f>
        <v>26538043.230719186</v>
      </c>
      <c r="C386" s="172">
        <f>VLOOKUP(A386,'NG Summary by Day'!$T$21:$W$486,4,FALSE)</f>
        <v>34435001.661116496</v>
      </c>
      <c r="D386" s="177">
        <f t="shared" si="20"/>
        <v>-7896958.4303973094</v>
      </c>
      <c r="E386" s="176">
        <f>VLOOKUP(A386,'NG Summary by Day'!$A$22:$F$480,6,FALSE)*1000</f>
        <v>26538043.230719186</v>
      </c>
      <c r="F386" s="177">
        <f t="shared" si="21"/>
        <v>-7896958.4303973094</v>
      </c>
      <c r="G386" s="155"/>
      <c r="H386" s="186">
        <f>VLOOKUP(A386,'Power Summary by Day '!$A$19:$G$249,3,FALSE)</f>
        <v>27274290.535349995</v>
      </c>
      <c r="I386" s="172">
        <f>VLOOKUP(A386,'Power Summary by Day '!$Y$19:$AB$251,4,FALSE)</f>
        <v>28737747.150914699</v>
      </c>
      <c r="J386" s="177">
        <f t="shared" si="22"/>
        <v>-1463456.6155647039</v>
      </c>
      <c r="K386" s="172">
        <f>VLOOKUP(A386,'Power Summary by Day '!$A$19:$G$249,7,FALSE)</f>
        <v>66015730.194735892</v>
      </c>
      <c r="L386" s="187">
        <f t="shared" si="23"/>
        <v>37277983.043821193</v>
      </c>
      <c r="M386" s="155"/>
      <c r="N386" s="161"/>
      <c r="O386" s="168"/>
      <c r="P386" s="168"/>
      <c r="Q386" s="168"/>
      <c r="R386" s="168"/>
      <c r="S386" s="168"/>
      <c r="T386" s="168"/>
      <c r="U386" s="168"/>
      <c r="V386" s="168"/>
      <c r="W386" s="171"/>
      <c r="Y386" s="168"/>
      <c r="Z386" s="168"/>
      <c r="AA386" s="171"/>
      <c r="AB386" s="168"/>
      <c r="AC386" s="168"/>
      <c r="AD386" s="168"/>
      <c r="AE386" s="168"/>
      <c r="AF386" s="168"/>
      <c r="AG386" s="171"/>
    </row>
    <row r="387" spans="1:33" x14ac:dyDescent="0.2">
      <c r="A387" s="151">
        <v>37089</v>
      </c>
      <c r="B387" s="176">
        <f>VLOOKUP($A387,'NG Summary by Day'!$A$22:$F$480,4,FALSE)*1000</f>
        <v>127643.49597667478</v>
      </c>
      <c r="C387" s="172">
        <f>VLOOKUP(A387,'NG Summary by Day'!$T$21:$W$486,4,FALSE)</f>
        <v>2278421.9233852802</v>
      </c>
      <c r="D387" s="177">
        <f t="shared" si="20"/>
        <v>-2150778.4274086053</v>
      </c>
      <c r="E387" s="176">
        <f>VLOOKUP(A387,'NG Summary by Day'!$A$22:$F$480,6,FALSE)*1000</f>
        <v>127643.49597667478</v>
      </c>
      <c r="F387" s="177">
        <f t="shared" si="21"/>
        <v>-2150778.4274086053</v>
      </c>
      <c r="G387" s="155"/>
      <c r="H387" s="186">
        <f>VLOOKUP(A387,'Power Summary by Day '!$A$19:$G$249,3,FALSE)</f>
        <v>-2258986.8539713328</v>
      </c>
      <c r="I387" s="172">
        <f>VLOOKUP(A387,'Power Summary by Day '!$Y$19:$AB$251,4,FALSE)</f>
        <v>-3986266.1035518702</v>
      </c>
      <c r="J387" s="177">
        <f t="shared" si="22"/>
        <v>1727279.2495805374</v>
      </c>
      <c r="K387" s="172">
        <f>VLOOKUP(A387,'Power Summary by Day '!$A$19:$G$249,7,FALSE)</f>
        <v>18391475.238694865</v>
      </c>
      <c r="L387" s="187">
        <f t="shared" si="23"/>
        <v>22377741.342246734</v>
      </c>
      <c r="M387" s="155"/>
      <c r="N387" s="161"/>
      <c r="O387" s="168"/>
      <c r="P387" s="168"/>
      <c r="Q387" s="168"/>
      <c r="R387" s="168"/>
      <c r="S387" s="168"/>
      <c r="T387" s="168"/>
      <c r="U387" s="168"/>
      <c r="V387" s="168"/>
      <c r="W387" s="171"/>
      <c r="Y387" s="168"/>
      <c r="Z387" s="168"/>
      <c r="AA387" s="171"/>
      <c r="AB387" s="168"/>
      <c r="AC387" s="168"/>
      <c r="AD387" s="168"/>
      <c r="AE387" s="168"/>
      <c r="AF387" s="168"/>
      <c r="AG387" s="171"/>
    </row>
    <row r="388" spans="1:33" x14ac:dyDescent="0.2">
      <c r="A388" s="151">
        <v>37090</v>
      </c>
      <c r="B388" s="176">
        <f>VLOOKUP($A388,'NG Summary by Day'!$A$22:$F$480,4,FALSE)*1000</f>
        <v>7389501.7905011969</v>
      </c>
      <c r="C388" s="172">
        <f>VLOOKUP(A388,'NG Summary by Day'!$T$21:$W$486,4,FALSE)</f>
        <v>5578956.8767760601</v>
      </c>
      <c r="D388" s="177">
        <f t="shared" si="20"/>
        <v>1810544.9137251368</v>
      </c>
      <c r="E388" s="176">
        <f>VLOOKUP(A388,'NG Summary by Day'!$A$22:$F$480,6,FALSE)*1000</f>
        <v>7389501.7905011969</v>
      </c>
      <c r="F388" s="177">
        <f t="shared" si="21"/>
        <v>1810544.9137251368</v>
      </c>
      <c r="G388" s="155"/>
      <c r="H388" s="186">
        <f>VLOOKUP(A388,'Power Summary by Day '!$A$19:$G$249,3,FALSE)</f>
        <v>1674467.4474319781</v>
      </c>
      <c r="I388" s="172">
        <f>VLOOKUP(A388,'Power Summary by Day '!$Y$19:$AB$251,4,FALSE)</f>
        <v>4194663.6678913599</v>
      </c>
      <c r="J388" s="177">
        <f t="shared" si="22"/>
        <v>-2520196.220459382</v>
      </c>
      <c r="K388" s="172">
        <f>VLOOKUP(A388,'Power Summary by Day '!$A$19:$G$249,7,FALSE)</f>
        <v>-5150628.8530205693</v>
      </c>
      <c r="L388" s="187">
        <f t="shared" si="23"/>
        <v>-9345292.5209119283</v>
      </c>
      <c r="M388" s="155"/>
      <c r="N388" s="161"/>
      <c r="O388" s="168"/>
      <c r="P388" s="168"/>
      <c r="Q388" s="168"/>
      <c r="R388" s="168"/>
      <c r="S388" s="168"/>
      <c r="T388" s="168"/>
      <c r="U388" s="168"/>
      <c r="V388" s="168"/>
      <c r="W388" s="171"/>
      <c r="Y388" s="168"/>
      <c r="Z388" s="168"/>
      <c r="AA388" s="171"/>
      <c r="AB388" s="168"/>
      <c r="AC388" s="168"/>
      <c r="AD388" s="168"/>
      <c r="AE388" s="168"/>
      <c r="AF388" s="168"/>
      <c r="AG388" s="171"/>
    </row>
    <row r="389" spans="1:33" x14ac:dyDescent="0.2">
      <c r="A389" s="151">
        <v>37091</v>
      </c>
      <c r="B389" s="176">
        <f>VLOOKUP($A389,'NG Summary by Day'!$A$22:$F$480,4,FALSE)*1000</f>
        <v>6096461.8341931896</v>
      </c>
      <c r="C389" s="172">
        <f>VLOOKUP(A389,'NG Summary by Day'!$T$21:$W$486,4,FALSE)</f>
        <v>5428420.7374388203</v>
      </c>
      <c r="D389" s="177">
        <f t="shared" ref="D389:D452" si="24">B389-C389</f>
        <v>668041.09675436933</v>
      </c>
      <c r="E389" s="176">
        <f>VLOOKUP(A389,'NG Summary by Day'!$A$22:$F$480,6,FALSE)*1000</f>
        <v>6096461.8341931896</v>
      </c>
      <c r="F389" s="177">
        <f t="shared" ref="F389:F452" si="25">E389-C389</f>
        <v>668041.09675436933</v>
      </c>
      <c r="G389" s="155"/>
      <c r="H389" s="186">
        <f>VLOOKUP(A389,'Power Summary by Day '!$A$19:$G$249,3,FALSE)</f>
        <v>4706850.5198683562</v>
      </c>
      <c r="I389" s="172">
        <f>VLOOKUP(A389,'Power Summary by Day '!$Y$19:$AB$251,4,FALSE)</f>
        <v>10349186.9259519</v>
      </c>
      <c r="J389" s="177">
        <f t="shared" ref="J389:J452" si="26">H389-I389</f>
        <v>-5642336.4060835438</v>
      </c>
      <c r="K389" s="172">
        <f>VLOOKUP(A389,'Power Summary by Day '!$A$19:$G$249,7,FALSE)</f>
        <v>18709252.656960856</v>
      </c>
      <c r="L389" s="187">
        <f t="shared" ref="L389:L452" si="27">K389-I389</f>
        <v>8360065.7310089562</v>
      </c>
      <c r="M389" s="155"/>
      <c r="N389" s="161"/>
      <c r="O389" s="168"/>
      <c r="P389" s="168"/>
      <c r="Q389" s="168"/>
      <c r="R389" s="168"/>
      <c r="S389" s="168"/>
      <c r="T389" s="168"/>
      <c r="U389" s="168"/>
      <c r="V389" s="168"/>
      <c r="W389" s="171"/>
      <c r="Y389" s="168"/>
      <c r="Z389" s="168"/>
      <c r="AA389" s="171"/>
      <c r="AB389" s="168"/>
      <c r="AC389" s="168"/>
      <c r="AD389" s="168"/>
      <c r="AE389" s="168"/>
      <c r="AF389" s="168"/>
      <c r="AG389" s="171"/>
    </row>
    <row r="390" spans="1:33" x14ac:dyDescent="0.2">
      <c r="A390" s="151">
        <v>37092</v>
      </c>
      <c r="B390" s="176">
        <f>VLOOKUP($A390,'NG Summary by Day'!$A$22:$F$480,4,FALSE)*1000</f>
        <v>-1656901.6885229931</v>
      </c>
      <c r="C390" s="172">
        <f>VLOOKUP(A390,'NG Summary by Day'!$T$21:$W$486,4,FALSE)</f>
        <v>-2082089.4648672901</v>
      </c>
      <c r="D390" s="177">
        <f t="shared" si="24"/>
        <v>425187.77634429699</v>
      </c>
      <c r="E390" s="176">
        <f>VLOOKUP(A390,'NG Summary by Day'!$A$22:$F$480,6,FALSE)*1000</f>
        <v>-1656901.6885229931</v>
      </c>
      <c r="F390" s="177">
        <f t="shared" si="25"/>
        <v>425187.77634429699</v>
      </c>
      <c r="G390" s="155"/>
      <c r="H390" s="186">
        <f>VLOOKUP(A390,'Power Summary by Day '!$A$19:$G$249,3,FALSE)</f>
        <v>-66729.331024262123</v>
      </c>
      <c r="I390" s="172">
        <f>VLOOKUP(A390,'Power Summary by Day '!$Y$19:$AB$251,4,FALSE)</f>
        <v>-4269602.2439704305</v>
      </c>
      <c r="J390" s="177">
        <f t="shared" si="26"/>
        <v>4202872.9129461683</v>
      </c>
      <c r="K390" s="172">
        <f>VLOOKUP(A390,'Power Summary by Day '!$A$19:$G$249,7,FALSE)</f>
        <v>522375.76032780483</v>
      </c>
      <c r="L390" s="187">
        <f t="shared" si="27"/>
        <v>4791978.0042982353</v>
      </c>
      <c r="M390" s="155"/>
      <c r="N390" s="161"/>
      <c r="O390" s="168"/>
      <c r="P390" s="168"/>
      <c r="Q390" s="168"/>
      <c r="R390" s="168"/>
      <c r="S390" s="168"/>
      <c r="T390" s="168"/>
      <c r="U390" s="168"/>
      <c r="V390" s="168"/>
      <c r="W390" s="171"/>
      <c r="Y390" s="168"/>
      <c r="Z390" s="168"/>
      <c r="AA390" s="171"/>
      <c r="AB390" s="168"/>
      <c r="AC390" s="168"/>
      <c r="AD390" s="168"/>
      <c r="AE390" s="168"/>
      <c r="AF390" s="168"/>
      <c r="AG390" s="171"/>
    </row>
    <row r="391" spans="1:33" x14ac:dyDescent="0.2">
      <c r="A391" s="151">
        <v>37095</v>
      </c>
      <c r="B391" s="176">
        <f>VLOOKUP($A391,'NG Summary by Day'!$A$22:$F$480,4,FALSE)*1000</f>
        <v>-7208477.6433519535</v>
      </c>
      <c r="C391" s="172">
        <f>VLOOKUP(A391,'NG Summary by Day'!$T$21:$W$486,4,FALSE)</f>
        <v>-10564171.436806001</v>
      </c>
      <c r="D391" s="177">
        <f t="shared" si="24"/>
        <v>3355693.7934540473</v>
      </c>
      <c r="E391" s="176">
        <f>VLOOKUP(A391,'NG Summary by Day'!$A$22:$F$480,6,FALSE)*1000</f>
        <v>-7208477.6433519535</v>
      </c>
      <c r="F391" s="177">
        <f t="shared" si="25"/>
        <v>3355693.7934540473</v>
      </c>
      <c r="G391" s="155"/>
      <c r="H391" s="186">
        <f>VLOOKUP(A391,'Power Summary by Day '!$A$19:$G$249,3,FALSE)</f>
        <v>-5226073.8547555432</v>
      </c>
      <c r="I391" s="172">
        <f>VLOOKUP(A391,'Power Summary by Day '!$Y$19:$AB$251,4,FALSE)</f>
        <v>-6167760.0775306802</v>
      </c>
      <c r="J391" s="177">
        <f t="shared" si="26"/>
        <v>941686.22277513705</v>
      </c>
      <c r="K391" s="172">
        <f>VLOOKUP(A391,'Power Summary by Day '!$A$19:$G$249,7,FALSE)</f>
        <v>15936647.254403755</v>
      </c>
      <c r="L391" s="187">
        <f t="shared" si="27"/>
        <v>22104407.331934437</v>
      </c>
      <c r="M391" s="155"/>
      <c r="N391" s="161"/>
      <c r="O391" s="168"/>
      <c r="P391" s="168"/>
      <c r="Q391" s="168"/>
      <c r="R391" s="168"/>
      <c r="S391" s="168"/>
      <c r="T391" s="168"/>
      <c r="U391" s="168"/>
      <c r="V391" s="168"/>
      <c r="W391" s="171"/>
      <c r="Y391" s="168"/>
      <c r="Z391" s="168"/>
      <c r="AA391" s="171"/>
      <c r="AB391" s="168"/>
      <c r="AC391" s="168"/>
      <c r="AD391" s="168"/>
      <c r="AE391" s="168"/>
      <c r="AF391" s="168"/>
      <c r="AG391" s="171"/>
    </row>
    <row r="392" spans="1:33" x14ac:dyDescent="0.2">
      <c r="A392" s="151">
        <v>37096</v>
      </c>
      <c r="B392" s="176">
        <f>VLOOKUP($A392,'NG Summary by Day'!$A$22:$F$480,4,FALSE)*1000</f>
        <v>-16822736.340090752</v>
      </c>
      <c r="C392" s="172">
        <f>VLOOKUP(A392,'NG Summary by Day'!$T$21:$W$486,4,FALSE)</f>
        <v>-18217877.922317199</v>
      </c>
      <c r="D392" s="177">
        <f t="shared" si="24"/>
        <v>1395141.5822264478</v>
      </c>
      <c r="E392" s="176">
        <f>VLOOKUP(A392,'NG Summary by Day'!$A$22:$F$480,6,FALSE)*1000</f>
        <v>-16822736.340090752</v>
      </c>
      <c r="F392" s="177">
        <f t="shared" si="25"/>
        <v>1395141.5822264478</v>
      </c>
      <c r="G392" s="155"/>
      <c r="H392" s="186">
        <f>VLOOKUP(A392,'Power Summary by Day '!$A$19:$G$249,3,FALSE)</f>
        <v>-13171693.979794085</v>
      </c>
      <c r="I392" s="172">
        <f>VLOOKUP(A392,'Power Summary by Day '!$Y$19:$AB$251,4,FALSE)</f>
        <v>-15072884.314012501</v>
      </c>
      <c r="J392" s="177">
        <f t="shared" si="26"/>
        <v>1901190.3342184164</v>
      </c>
      <c r="K392" s="172">
        <f>VLOOKUP(A392,'Power Summary by Day '!$A$19:$G$249,7,FALSE)</f>
        <v>25316978.47861582</v>
      </c>
      <c r="L392" s="187">
        <f t="shared" si="27"/>
        <v>40389862.792628318</v>
      </c>
      <c r="M392" s="155"/>
      <c r="N392" s="161"/>
      <c r="O392" s="168"/>
      <c r="P392" s="168"/>
      <c r="Q392" s="168"/>
      <c r="R392" s="168"/>
      <c r="S392" s="168"/>
      <c r="T392" s="168"/>
      <c r="U392" s="168"/>
      <c r="V392" s="168"/>
      <c r="W392" s="171"/>
      <c r="Y392" s="168"/>
      <c r="Z392" s="168"/>
      <c r="AA392" s="171"/>
      <c r="AB392" s="168"/>
      <c r="AC392" s="168"/>
      <c r="AD392" s="168"/>
      <c r="AE392" s="168"/>
      <c r="AF392" s="168"/>
      <c r="AG392" s="171"/>
    </row>
    <row r="393" spans="1:33" x14ac:dyDescent="0.2">
      <c r="A393" s="151">
        <v>37097</v>
      </c>
      <c r="B393" s="176">
        <f>VLOOKUP($A393,'NG Summary by Day'!$A$22:$F$480,4,FALSE)*1000</f>
        <v>-41819790.084530532</v>
      </c>
      <c r="C393" s="172">
        <f>VLOOKUP(A393,'NG Summary by Day'!$T$21:$W$486,4,FALSE)</f>
        <v>-39649669.941996701</v>
      </c>
      <c r="D393" s="177">
        <f t="shared" si="24"/>
        <v>-2170120.1425338313</v>
      </c>
      <c r="E393" s="176">
        <f>VLOOKUP(A393,'NG Summary by Day'!$A$22:$F$480,6,FALSE)*1000</f>
        <v>-41819790.084530532</v>
      </c>
      <c r="F393" s="177">
        <f t="shared" si="25"/>
        <v>-2170120.1425338313</v>
      </c>
      <c r="G393" s="155"/>
      <c r="H393" s="186">
        <f>VLOOKUP(A393,'Power Summary by Day '!$A$19:$G$249,3,FALSE)</f>
        <v>-17531419.187222049</v>
      </c>
      <c r="I393" s="172">
        <f>VLOOKUP(A393,'Power Summary by Day '!$Y$19:$AB$251,4,FALSE)</f>
        <v>-17036509.3552415</v>
      </c>
      <c r="J393" s="177">
        <f t="shared" si="26"/>
        <v>-494909.8319805488</v>
      </c>
      <c r="K393" s="172">
        <f>VLOOKUP(A393,'Power Summary by Day '!$A$19:$G$249,7,FALSE)</f>
        <v>-21001689.956835117</v>
      </c>
      <c r="L393" s="187">
        <f t="shared" si="27"/>
        <v>-3965180.6015936173</v>
      </c>
      <c r="M393" s="155"/>
      <c r="N393" s="161"/>
      <c r="O393" s="168"/>
      <c r="P393" s="168"/>
      <c r="Q393" s="168"/>
      <c r="R393" s="168"/>
      <c r="S393" s="168"/>
      <c r="T393" s="168"/>
      <c r="U393" s="168"/>
      <c r="V393" s="168"/>
      <c r="W393" s="171"/>
      <c r="Y393" s="168"/>
      <c r="Z393" s="168"/>
      <c r="AA393" s="171"/>
      <c r="AB393" s="168"/>
      <c r="AC393" s="168"/>
      <c r="AD393" s="168"/>
      <c r="AE393" s="168"/>
      <c r="AF393" s="168"/>
      <c r="AG393" s="171"/>
    </row>
    <row r="394" spans="1:33" x14ac:dyDescent="0.2">
      <c r="A394" s="151">
        <v>37098</v>
      </c>
      <c r="B394" s="176">
        <f>VLOOKUP($A394,'NG Summary by Day'!$A$22:$F$480,4,FALSE)*1000</f>
        <v>39437406.766860902</v>
      </c>
      <c r="C394" s="172">
        <f>VLOOKUP(A394,'NG Summary by Day'!$T$21:$W$486,4,FALSE)</f>
        <v>41112819.952853903</v>
      </c>
      <c r="D394" s="177">
        <f t="shared" si="24"/>
        <v>-1675413.1859930009</v>
      </c>
      <c r="E394" s="176">
        <f>VLOOKUP(A394,'NG Summary by Day'!$A$22:$F$480,6,FALSE)*1000</f>
        <v>39437406.766860902</v>
      </c>
      <c r="F394" s="177">
        <f t="shared" si="25"/>
        <v>-1675413.1859930009</v>
      </c>
      <c r="G394" s="155"/>
      <c r="H394" s="186">
        <f>VLOOKUP(A394,'Power Summary by Day '!$A$19:$G$249,3,FALSE)</f>
        <v>-17402475.763999686</v>
      </c>
      <c r="I394" s="172">
        <f>VLOOKUP(A394,'Power Summary by Day '!$Y$19:$AB$251,4,FALSE)</f>
        <v>-17907057.4218456</v>
      </c>
      <c r="J394" s="177">
        <f t="shared" si="26"/>
        <v>504581.65784591436</v>
      </c>
      <c r="K394" s="172">
        <f>VLOOKUP(A394,'Power Summary by Day '!$A$19:$G$249,7,FALSE)</f>
        <v>-25796429.432691403</v>
      </c>
      <c r="L394" s="187">
        <f t="shared" si="27"/>
        <v>-7889372.0108458027</v>
      </c>
      <c r="M394" s="155"/>
      <c r="N394" s="161"/>
      <c r="O394" s="168"/>
      <c r="P394" s="168"/>
      <c r="Q394" s="168"/>
      <c r="R394" s="168"/>
      <c r="S394" s="168"/>
      <c r="T394" s="168"/>
      <c r="U394" s="168"/>
      <c r="V394" s="168"/>
      <c r="W394" s="171"/>
      <c r="Y394" s="168"/>
      <c r="Z394" s="168"/>
      <c r="AA394" s="171"/>
      <c r="AB394" s="168"/>
      <c r="AC394" s="168"/>
      <c r="AD394" s="168"/>
      <c r="AE394" s="168"/>
      <c r="AF394" s="168"/>
      <c r="AG394" s="171"/>
    </row>
    <row r="395" spans="1:33" x14ac:dyDescent="0.2">
      <c r="A395" s="151">
        <v>37099</v>
      </c>
      <c r="B395" s="176">
        <f>VLOOKUP($A395,'NG Summary by Day'!$A$22:$F$480,4,FALSE)*1000</f>
        <v>-6190265.3608105117</v>
      </c>
      <c r="C395" s="172">
        <f>VLOOKUP(A395,'NG Summary by Day'!$T$21:$W$486,4,FALSE)</f>
        <v>-9594081.9163541701</v>
      </c>
      <c r="D395" s="177">
        <f t="shared" si="24"/>
        <v>3403816.5555436583</v>
      </c>
      <c r="E395" s="176">
        <f>VLOOKUP(A395,'NG Summary by Day'!$A$22:$F$480,6,FALSE)*1000</f>
        <v>-6190265.3608105117</v>
      </c>
      <c r="F395" s="177">
        <f t="shared" si="25"/>
        <v>3403816.5555436583</v>
      </c>
      <c r="G395" s="155"/>
      <c r="H395" s="186">
        <f>VLOOKUP(A395,'Power Summary by Day '!$A$19:$G$249,3,FALSE)</f>
        <v>16127004.802155266</v>
      </c>
      <c r="I395" s="172">
        <f>VLOOKUP(A395,'Power Summary by Day '!$Y$19:$AB$251,4,FALSE)</f>
        <v>16761061.5237469</v>
      </c>
      <c r="J395" s="177">
        <f t="shared" si="26"/>
        <v>-634056.72159163468</v>
      </c>
      <c r="K395" s="172">
        <f>VLOOKUP(A395,'Power Summary by Day '!$A$19:$G$249,7,FALSE)</f>
        <v>24297504.776148558</v>
      </c>
      <c r="L395" s="187">
        <f t="shared" si="27"/>
        <v>7536443.2524016574</v>
      </c>
      <c r="M395" s="155"/>
      <c r="N395" s="161"/>
      <c r="O395" s="168"/>
      <c r="P395" s="168"/>
      <c r="Q395" s="168"/>
      <c r="R395" s="168"/>
      <c r="S395" s="168"/>
      <c r="T395" s="168"/>
      <c r="U395" s="168"/>
      <c r="V395" s="168"/>
      <c r="W395" s="171"/>
      <c r="Y395" s="168"/>
      <c r="Z395" s="168"/>
      <c r="AA395" s="171"/>
      <c r="AB395" s="168"/>
      <c r="AC395" s="168"/>
      <c r="AD395" s="168"/>
      <c r="AE395" s="168"/>
      <c r="AF395" s="168"/>
      <c r="AG395" s="171"/>
    </row>
    <row r="396" spans="1:33" x14ac:dyDescent="0.2">
      <c r="A396" s="151">
        <v>37102</v>
      </c>
      <c r="B396" s="176">
        <f>VLOOKUP($A396,'NG Summary by Day'!$A$22:$F$480,4,FALSE)*1000</f>
        <v>937122.3958209462</v>
      </c>
      <c r="C396" s="172">
        <f>VLOOKUP(A396,'NG Summary by Day'!$T$21:$W$486,4,FALSE)</f>
        <v>-223247.49061834198</v>
      </c>
      <c r="D396" s="177">
        <f t="shared" si="24"/>
        <v>1160369.8864392883</v>
      </c>
      <c r="E396" s="176">
        <f>VLOOKUP(A396,'NG Summary by Day'!$A$22:$F$480,6,FALSE)*1000</f>
        <v>937122.3958209462</v>
      </c>
      <c r="F396" s="177">
        <f t="shared" si="25"/>
        <v>1160369.8864392883</v>
      </c>
      <c r="G396" s="155"/>
      <c r="H396" s="186">
        <f>VLOOKUP(A396,'Power Summary by Day '!$A$19:$G$249,3,FALSE)</f>
        <v>11141423.220339838</v>
      </c>
      <c r="I396" s="172">
        <f>VLOOKUP(A396,'Power Summary by Day '!$Y$19:$AB$251,4,FALSE)</f>
        <v>9709701.4161047693</v>
      </c>
      <c r="J396" s="177">
        <f t="shared" si="26"/>
        <v>1431721.8042350691</v>
      </c>
      <c r="K396" s="172">
        <f>VLOOKUP(A396,'Power Summary by Day '!$A$19:$G$249,7,FALSE)</f>
        <v>15607233.803716879</v>
      </c>
      <c r="L396" s="187">
        <f t="shared" si="27"/>
        <v>5897532.38761211</v>
      </c>
      <c r="M396" s="155"/>
      <c r="N396" s="161"/>
      <c r="O396" s="168"/>
      <c r="P396" s="168"/>
      <c r="Q396" s="168"/>
      <c r="R396" s="168"/>
      <c r="S396" s="168"/>
      <c r="T396" s="168"/>
      <c r="U396" s="168"/>
      <c r="V396" s="168"/>
      <c r="W396" s="171"/>
      <c r="Y396" s="168"/>
      <c r="Z396" s="168"/>
      <c r="AA396" s="171"/>
      <c r="AB396" s="168"/>
      <c r="AC396" s="168"/>
      <c r="AD396" s="168"/>
      <c r="AE396" s="168"/>
      <c r="AF396" s="168"/>
      <c r="AG396" s="171"/>
    </row>
    <row r="397" spans="1:33" x14ac:dyDescent="0.2">
      <c r="A397" s="151">
        <v>37103</v>
      </c>
      <c r="B397" s="176">
        <f>VLOOKUP($A397,'NG Summary by Day'!$A$22:$F$480,4,FALSE)*1000</f>
        <v>-15245216.510276102</v>
      </c>
      <c r="C397" s="172">
        <f>VLOOKUP(A397,'NG Summary by Day'!$T$21:$W$486,4,FALSE)</f>
        <v>-16681119.853430999</v>
      </c>
      <c r="D397" s="177">
        <f t="shared" si="24"/>
        <v>1435903.3431548979</v>
      </c>
      <c r="E397" s="176">
        <f>VLOOKUP(A397,'NG Summary by Day'!$A$22:$F$480,6,FALSE)*1000</f>
        <v>-15245216.510276102</v>
      </c>
      <c r="F397" s="177">
        <f t="shared" si="25"/>
        <v>1435903.3431548979</v>
      </c>
      <c r="G397" s="155"/>
      <c r="H397" s="186">
        <f>VLOOKUP(A397,'Power Summary by Day '!$A$19:$G$249,3,FALSE)</f>
        <v>-28983167.417508371</v>
      </c>
      <c r="I397" s="172">
        <f>VLOOKUP(A397,'Power Summary by Day '!$Y$19:$AB$251,4,FALSE)</f>
        <v>-26164550.642596297</v>
      </c>
      <c r="J397" s="177">
        <f t="shared" si="26"/>
        <v>-2818616.7749120742</v>
      </c>
      <c r="K397" s="172">
        <f>VLOOKUP(A397,'Power Summary by Day '!$A$19:$G$249,7,FALSE)</f>
        <v>-32002933.066199593</v>
      </c>
      <c r="L397" s="187">
        <f t="shared" si="27"/>
        <v>-5838382.4236032963</v>
      </c>
      <c r="M397" s="155"/>
      <c r="N397" s="161"/>
      <c r="O397" s="168"/>
      <c r="P397" s="168"/>
      <c r="Q397" s="168"/>
      <c r="R397" s="168"/>
      <c r="S397" s="168"/>
      <c r="T397" s="168"/>
      <c r="U397" s="168"/>
      <c r="V397" s="168"/>
      <c r="W397" s="171"/>
      <c r="Y397" s="168"/>
      <c r="Z397" s="168"/>
      <c r="AA397" s="171"/>
      <c r="AB397" s="168"/>
      <c r="AC397" s="168"/>
      <c r="AD397" s="168"/>
      <c r="AE397" s="168"/>
      <c r="AF397" s="168"/>
      <c r="AG397" s="171"/>
    </row>
    <row r="398" spans="1:33" x14ac:dyDescent="0.2">
      <c r="A398" s="151">
        <v>37104</v>
      </c>
      <c r="B398" s="176">
        <f>VLOOKUP($A398,'NG Summary by Day'!$A$22:$F$480,4,FALSE)*1000</f>
        <v>18584666.483515352</v>
      </c>
      <c r="C398" s="172">
        <f>VLOOKUP(A398,'NG Summary by Day'!$T$21:$W$486,4,FALSE)</f>
        <v>21281328.0068384</v>
      </c>
      <c r="D398" s="177">
        <f t="shared" si="24"/>
        <v>-2696661.5233230479</v>
      </c>
      <c r="E398" s="176">
        <f>VLOOKUP(A398,'NG Summary by Day'!$A$22:$F$480,6,FALSE)*1000</f>
        <v>18584666.483515352</v>
      </c>
      <c r="F398" s="177">
        <f t="shared" si="25"/>
        <v>-2696661.5233230479</v>
      </c>
      <c r="G398" s="155"/>
      <c r="H398" s="186">
        <f>VLOOKUP(A398,'Power Summary by Day '!$A$19:$G$249,3,FALSE)</f>
        <v>-4844150.2331157904</v>
      </c>
      <c r="I398" s="172">
        <f>VLOOKUP(A398,'Power Summary by Day '!$Y$19:$AB$251,4,FALSE)</f>
        <v>-3220538.8279046598</v>
      </c>
      <c r="J398" s="177">
        <f t="shared" si="26"/>
        <v>-1623611.4052111306</v>
      </c>
      <c r="K398" s="172">
        <f>VLOOKUP(A398,'Power Summary by Day '!$A$19:$G$249,7,FALSE)</f>
        <v>6144351.98561191</v>
      </c>
      <c r="L398" s="187">
        <f t="shared" si="27"/>
        <v>9364890.8135165703</v>
      </c>
      <c r="M398" s="155"/>
      <c r="N398" s="161"/>
      <c r="O398" s="168"/>
      <c r="P398" s="168"/>
      <c r="Q398" s="168"/>
      <c r="R398" s="168"/>
      <c r="S398" s="168"/>
      <c r="T398" s="168"/>
      <c r="U398" s="168"/>
      <c r="V398" s="168"/>
      <c r="W398" s="171"/>
      <c r="Y398" s="168"/>
      <c r="Z398" s="168"/>
      <c r="AA398" s="171"/>
      <c r="AB398" s="168"/>
      <c r="AC398" s="168"/>
      <c r="AD398" s="168"/>
      <c r="AE398" s="168"/>
      <c r="AF398" s="168"/>
      <c r="AG398" s="171"/>
    </row>
    <row r="399" spans="1:33" x14ac:dyDescent="0.2">
      <c r="A399" s="151">
        <v>37105</v>
      </c>
      <c r="B399" s="176">
        <f>VLOOKUP($A399,'NG Summary by Day'!$A$22:$F$480,4,FALSE)*1000</f>
        <v>-10804505.347473558</v>
      </c>
      <c r="C399" s="172">
        <f>VLOOKUP(A399,'NG Summary by Day'!$T$21:$W$486,4,FALSE)</f>
        <v>-9125795.4907483589</v>
      </c>
      <c r="D399" s="177">
        <f t="shared" si="24"/>
        <v>-1678709.8567251991</v>
      </c>
      <c r="E399" s="176">
        <f>VLOOKUP(A399,'NG Summary by Day'!$A$22:$F$480,6,FALSE)*1000</f>
        <v>-10804505.347473558</v>
      </c>
      <c r="F399" s="177">
        <f t="shared" si="25"/>
        <v>-1678709.8567251991</v>
      </c>
      <c r="G399" s="155"/>
      <c r="H399" s="186">
        <f>VLOOKUP(A399,'Power Summary by Day '!$A$19:$G$249,3,FALSE)</f>
        <v>1915004.1617869884</v>
      </c>
      <c r="I399" s="172">
        <f>VLOOKUP(A399,'Power Summary by Day '!$Y$19:$AB$251,4,FALSE)</f>
        <v>2215650.80751799</v>
      </c>
      <c r="J399" s="177">
        <f t="shared" si="26"/>
        <v>-300646.64573100163</v>
      </c>
      <c r="K399" s="172">
        <f>VLOOKUP(A399,'Power Summary by Day '!$A$19:$G$249,7,FALSE)</f>
        <v>-4022696.956523662</v>
      </c>
      <c r="L399" s="187">
        <f t="shared" si="27"/>
        <v>-6238347.764041652</v>
      </c>
      <c r="M399" s="155"/>
      <c r="N399" s="161"/>
      <c r="O399" s="168"/>
      <c r="P399" s="168"/>
      <c r="Q399" s="168"/>
      <c r="R399" s="168"/>
      <c r="S399" s="168"/>
      <c r="T399" s="168"/>
      <c r="U399" s="168"/>
      <c r="V399" s="168"/>
      <c r="W399" s="171"/>
      <c r="Y399" s="168"/>
      <c r="Z399" s="168"/>
      <c r="AA399" s="171"/>
      <c r="AB399" s="168"/>
      <c r="AC399" s="168"/>
      <c r="AD399" s="168"/>
      <c r="AE399" s="168"/>
      <c r="AF399" s="168"/>
      <c r="AG399" s="171"/>
    </row>
    <row r="400" spans="1:33" x14ac:dyDescent="0.2">
      <c r="A400" s="151">
        <v>37106</v>
      </c>
      <c r="B400" s="176">
        <f>VLOOKUP($A400,'NG Summary by Day'!$A$22:$F$480,4,FALSE)*1000</f>
        <v>47857389.361245841</v>
      </c>
      <c r="C400" s="172">
        <f>VLOOKUP(A400,'NG Summary by Day'!$T$21:$W$486,4,FALSE)</f>
        <v>50582545.101976298</v>
      </c>
      <c r="D400" s="177">
        <f t="shared" si="24"/>
        <v>-2725155.740730457</v>
      </c>
      <c r="E400" s="176">
        <f>VLOOKUP(A400,'NG Summary by Day'!$A$22:$F$480,6,FALSE)*1000</f>
        <v>47857389.361245841</v>
      </c>
      <c r="F400" s="177">
        <f t="shared" si="25"/>
        <v>-2725155.740730457</v>
      </c>
      <c r="G400" s="155"/>
      <c r="H400" s="186">
        <f>VLOOKUP(A400,'Power Summary by Day '!$A$19:$G$249,3,FALSE)</f>
        <v>10245084.681181213</v>
      </c>
      <c r="I400" s="172">
        <f>VLOOKUP(A400,'Power Summary by Day '!$Y$19:$AB$251,4,FALSE)</f>
        <v>10663428.490492798</v>
      </c>
      <c r="J400" s="177">
        <f t="shared" si="26"/>
        <v>-418343.8093115855</v>
      </c>
      <c r="K400" s="172">
        <f>VLOOKUP(A400,'Power Summary by Day '!$A$19:$G$249,7,FALSE)</f>
        <v>21299524.792008914</v>
      </c>
      <c r="L400" s="187">
        <f t="shared" si="27"/>
        <v>10636096.301516116</v>
      </c>
      <c r="M400" s="155"/>
      <c r="N400" s="161"/>
      <c r="O400" s="168"/>
      <c r="P400" s="168"/>
      <c r="Q400" s="168"/>
      <c r="R400" s="168"/>
      <c r="S400" s="168"/>
      <c r="T400" s="168"/>
      <c r="U400" s="168"/>
      <c r="V400" s="168"/>
      <c r="W400" s="171"/>
      <c r="Y400" s="168"/>
      <c r="Z400" s="168"/>
      <c r="AA400" s="171"/>
      <c r="AB400" s="168"/>
      <c r="AC400" s="168"/>
      <c r="AD400" s="168"/>
      <c r="AE400" s="168"/>
      <c r="AF400" s="168"/>
      <c r="AG400" s="171"/>
    </row>
    <row r="401" spans="1:33" x14ac:dyDescent="0.2">
      <c r="A401" s="151">
        <v>37109</v>
      </c>
      <c r="B401" s="176">
        <f>VLOOKUP($A401,'NG Summary by Day'!$A$22:$F$480,4,FALSE)*1000</f>
        <v>-13566547.880654234</v>
      </c>
      <c r="C401" s="172">
        <f>VLOOKUP(A401,'NG Summary by Day'!$T$21:$W$486,4,FALSE)</f>
        <v>-12755873.595352201</v>
      </c>
      <c r="D401" s="177">
        <f t="shared" si="24"/>
        <v>-810674.28530203365</v>
      </c>
      <c r="E401" s="176">
        <f>VLOOKUP(A401,'NG Summary by Day'!$A$22:$F$480,6,FALSE)*1000</f>
        <v>-13566547.880654234</v>
      </c>
      <c r="F401" s="177">
        <f t="shared" si="25"/>
        <v>-810674.28530203365</v>
      </c>
      <c r="G401" s="155"/>
      <c r="H401" s="186">
        <f>VLOOKUP(A401,'Power Summary by Day '!$A$19:$G$249,3,FALSE)</f>
        <v>-37936207.671034262</v>
      </c>
      <c r="I401" s="172">
        <f>VLOOKUP(A401,'Power Summary by Day '!$Y$19:$AB$251,4,FALSE)</f>
        <v>-40415318.057448901</v>
      </c>
      <c r="J401" s="177">
        <f t="shared" si="26"/>
        <v>2479110.3864146397</v>
      </c>
      <c r="K401" s="172">
        <f>VLOOKUP(A401,'Power Summary by Day '!$A$19:$G$249,7,FALSE)</f>
        <v>-29678622.922043934</v>
      </c>
      <c r="L401" s="187">
        <f t="shared" si="27"/>
        <v>10736695.135404967</v>
      </c>
      <c r="M401" s="155"/>
      <c r="N401" s="161"/>
      <c r="O401" s="168"/>
      <c r="P401" s="168"/>
      <c r="Q401" s="168"/>
      <c r="R401" s="168"/>
      <c r="S401" s="168"/>
      <c r="T401" s="168"/>
      <c r="U401" s="168"/>
      <c r="V401" s="168"/>
      <c r="W401" s="171"/>
      <c r="Y401" s="168"/>
      <c r="Z401" s="168"/>
      <c r="AA401" s="171"/>
      <c r="AB401" s="168"/>
      <c r="AC401" s="168"/>
      <c r="AD401" s="168"/>
      <c r="AE401" s="168"/>
      <c r="AF401" s="168"/>
      <c r="AG401" s="171"/>
    </row>
    <row r="402" spans="1:33" x14ac:dyDescent="0.2">
      <c r="A402" s="151">
        <v>37110</v>
      </c>
      <c r="B402" s="176">
        <f>VLOOKUP($A402,'NG Summary by Day'!$A$22:$F$480,4,FALSE)*1000</f>
        <v>-1133813.2002999596</v>
      </c>
      <c r="C402" s="172">
        <f>VLOOKUP(A402,'NG Summary by Day'!$T$21:$W$486,4,FALSE)</f>
        <v>-1588720.94589989</v>
      </c>
      <c r="D402" s="177">
        <f t="shared" si="24"/>
        <v>454907.74559993041</v>
      </c>
      <c r="E402" s="176">
        <f>VLOOKUP(A402,'NG Summary by Day'!$A$22:$F$480,6,FALSE)*1000</f>
        <v>-1133813.2002999596</v>
      </c>
      <c r="F402" s="177">
        <f t="shared" si="25"/>
        <v>454907.74559993041</v>
      </c>
      <c r="G402" s="155"/>
      <c r="H402" s="186">
        <f>VLOOKUP(A402,'Power Summary by Day '!$A$19:$G$249,3,FALSE)</f>
        <v>4074971.2867206377</v>
      </c>
      <c r="I402" s="172">
        <f>VLOOKUP(A402,'Power Summary by Day '!$Y$19:$AB$251,4,FALSE)</f>
        <v>4742817.7052965499</v>
      </c>
      <c r="J402" s="177">
        <f t="shared" si="26"/>
        <v>-667846.41857591225</v>
      </c>
      <c r="K402" s="172">
        <f>VLOOKUP(A402,'Power Summary by Day '!$A$19:$G$249,7,FALSE)</f>
        <v>9587624.8204555474</v>
      </c>
      <c r="L402" s="187">
        <f t="shared" si="27"/>
        <v>4844807.1151589975</v>
      </c>
      <c r="M402" s="155"/>
      <c r="N402" s="161"/>
      <c r="O402" s="168"/>
      <c r="P402" s="168"/>
      <c r="Q402" s="168"/>
      <c r="R402" s="168"/>
      <c r="S402" s="168"/>
      <c r="T402" s="168"/>
      <c r="U402" s="168"/>
      <c r="V402" s="168"/>
      <c r="W402" s="171"/>
      <c r="Y402" s="168"/>
      <c r="Z402" s="168"/>
      <c r="AA402" s="171"/>
      <c r="AB402" s="168"/>
      <c r="AC402" s="168"/>
      <c r="AD402" s="168"/>
      <c r="AE402" s="168"/>
      <c r="AF402" s="168"/>
      <c r="AG402" s="171"/>
    </row>
    <row r="403" spans="1:33" x14ac:dyDescent="0.2">
      <c r="A403" s="151">
        <v>37111</v>
      </c>
      <c r="B403" s="176">
        <f>VLOOKUP($A403,'NG Summary by Day'!$A$22:$F$480,4,FALSE)*1000</f>
        <v>-6211004.305668992</v>
      </c>
      <c r="C403" s="172">
        <f>VLOOKUP(A403,'NG Summary by Day'!$T$21:$W$486,4,FALSE)</f>
        <v>-24455192.6079759</v>
      </c>
      <c r="D403" s="177">
        <f t="shared" si="24"/>
        <v>18244188.302306909</v>
      </c>
      <c r="E403" s="176">
        <f>VLOOKUP(A403,'NG Summary by Day'!$A$22:$F$480,6,FALSE)*1000</f>
        <v>-6211004.305668992</v>
      </c>
      <c r="F403" s="177">
        <f t="shared" si="25"/>
        <v>18244188.302306909</v>
      </c>
      <c r="G403" s="155"/>
      <c r="H403" s="186">
        <f>VLOOKUP(A403,'Power Summary by Day '!$A$19:$G$249,3,FALSE)</f>
        <v>-7826003.013527764</v>
      </c>
      <c r="I403" s="172">
        <f>VLOOKUP(A403,'Power Summary by Day '!$Y$19:$AB$251,4,FALSE)</f>
        <v>-5231819.8262434201</v>
      </c>
      <c r="J403" s="177">
        <f t="shared" si="26"/>
        <v>-2594183.1872843439</v>
      </c>
      <c r="K403" s="172">
        <f>VLOOKUP(A403,'Power Summary by Day '!$A$19:$G$249,7,FALSE)</f>
        <v>5057786.0250390358</v>
      </c>
      <c r="L403" s="187">
        <f t="shared" si="27"/>
        <v>10289605.851282455</v>
      </c>
      <c r="M403" s="155"/>
      <c r="N403" s="161"/>
      <c r="O403" s="168"/>
      <c r="P403" s="168"/>
      <c r="Q403" s="168"/>
      <c r="R403" s="168"/>
      <c r="S403" s="168"/>
      <c r="T403" s="168"/>
      <c r="U403" s="168"/>
      <c r="V403" s="168"/>
      <c r="W403" s="171"/>
      <c r="Y403" s="168"/>
      <c r="Z403" s="168"/>
      <c r="AA403" s="171"/>
      <c r="AB403" s="168"/>
      <c r="AC403" s="168"/>
      <c r="AD403" s="168"/>
      <c r="AE403" s="168"/>
      <c r="AF403" s="168"/>
      <c r="AG403" s="171"/>
    </row>
    <row r="404" spans="1:33" x14ac:dyDescent="0.2">
      <c r="A404" s="151">
        <v>37112</v>
      </c>
      <c r="B404" s="176">
        <f>VLOOKUP($A404,'NG Summary by Day'!$A$22:$F$480,4,FALSE)*1000</f>
        <v>3042511.6356872385</v>
      </c>
      <c r="C404" s="172">
        <f>VLOOKUP(A404,'NG Summary by Day'!$T$21:$W$486,4,FALSE)</f>
        <v>2917983.2218065499</v>
      </c>
      <c r="D404" s="177">
        <f t="shared" si="24"/>
        <v>124528.4138806886</v>
      </c>
      <c r="E404" s="176">
        <f>VLOOKUP(A404,'NG Summary by Day'!$A$22:$F$480,6,FALSE)*1000</f>
        <v>3042511.6356872385</v>
      </c>
      <c r="F404" s="177">
        <f t="shared" si="25"/>
        <v>124528.4138806886</v>
      </c>
      <c r="G404" s="155"/>
      <c r="H404" s="186">
        <f>VLOOKUP(A404,'Power Summary by Day '!$A$19:$G$249,3,FALSE)</f>
        <v>-4092142.6857149759</v>
      </c>
      <c r="I404" s="172">
        <f>VLOOKUP(A404,'Power Summary by Day '!$Y$19:$AB$251,4,FALSE)</f>
        <v>-2384346.4950502999</v>
      </c>
      <c r="J404" s="177">
        <f t="shared" si="26"/>
        <v>-1707796.190664676</v>
      </c>
      <c r="K404" s="172">
        <f>VLOOKUP(A404,'Power Summary by Day '!$A$19:$G$249,7,FALSE)</f>
        <v>-2878743.655695356</v>
      </c>
      <c r="L404" s="187">
        <f t="shared" si="27"/>
        <v>-494397.16064505605</v>
      </c>
      <c r="M404" s="155"/>
      <c r="N404" s="161"/>
      <c r="O404" s="168"/>
      <c r="P404" s="168"/>
      <c r="Q404" s="168"/>
      <c r="R404" s="168"/>
      <c r="S404" s="168"/>
      <c r="T404" s="168"/>
      <c r="U404" s="168"/>
      <c r="V404" s="168"/>
      <c r="W404" s="171"/>
      <c r="Y404" s="168"/>
      <c r="Z404" s="168"/>
      <c r="AA404" s="171"/>
      <c r="AB404" s="168"/>
      <c r="AC404" s="168"/>
      <c r="AD404" s="168"/>
      <c r="AE404" s="168"/>
      <c r="AF404" s="168"/>
      <c r="AG404" s="171"/>
    </row>
    <row r="405" spans="1:33" x14ac:dyDescent="0.2">
      <c r="A405" s="151">
        <v>37113</v>
      </c>
      <c r="B405" s="176">
        <f>VLOOKUP($A405,'NG Summary by Day'!$A$22:$F$480,4,FALSE)*1000</f>
        <v>985757.97470862151</v>
      </c>
      <c r="C405" s="172">
        <f>VLOOKUP(A405,'NG Summary by Day'!$T$21:$W$486,4,FALSE)</f>
        <v>-1554383.3786241999</v>
      </c>
      <c r="D405" s="177">
        <f t="shared" si="24"/>
        <v>2540141.3533328213</v>
      </c>
      <c r="E405" s="176">
        <f>VLOOKUP(A405,'NG Summary by Day'!$A$22:$F$480,6,FALSE)*1000</f>
        <v>985757.97470862151</v>
      </c>
      <c r="F405" s="177">
        <f t="shared" si="25"/>
        <v>2540141.3533328213</v>
      </c>
      <c r="G405" s="155"/>
      <c r="H405" s="186">
        <f>VLOOKUP(A405,'Power Summary by Day '!$A$19:$G$249,3,FALSE)</f>
        <v>-1967760.7248728876</v>
      </c>
      <c r="I405" s="172">
        <f>VLOOKUP(A405,'Power Summary by Day '!$Y$19:$AB$251,4,FALSE)</f>
        <v>286667.64414779202</v>
      </c>
      <c r="J405" s="177">
        <f t="shared" si="26"/>
        <v>-2254428.3690206795</v>
      </c>
      <c r="K405" s="172">
        <f>VLOOKUP(A405,'Power Summary by Day '!$A$19:$G$249,7,FALSE)</f>
        <v>710133.67533522239</v>
      </c>
      <c r="L405" s="187">
        <f t="shared" si="27"/>
        <v>423466.03118743037</v>
      </c>
      <c r="M405" s="155"/>
      <c r="N405" s="161"/>
      <c r="O405" s="168"/>
      <c r="P405" s="168"/>
      <c r="Q405" s="168"/>
      <c r="R405" s="168"/>
      <c r="S405" s="168"/>
      <c r="T405" s="168"/>
      <c r="U405" s="168"/>
      <c r="V405" s="168"/>
      <c r="W405" s="171"/>
      <c r="Y405" s="168"/>
      <c r="Z405" s="168"/>
      <c r="AA405" s="171"/>
      <c r="AB405" s="168"/>
      <c r="AC405" s="168"/>
      <c r="AD405" s="168"/>
      <c r="AE405" s="168"/>
      <c r="AF405" s="168"/>
      <c r="AG405" s="171"/>
    </row>
    <row r="406" spans="1:33" x14ac:dyDescent="0.2">
      <c r="A406" s="151">
        <v>37116</v>
      </c>
      <c r="B406" s="176">
        <f>VLOOKUP($A406,'NG Summary by Day'!$A$22:$F$480,4,FALSE)*1000</f>
        <v>3045872.3331232569</v>
      </c>
      <c r="C406" s="172">
        <f>VLOOKUP(A406,'NG Summary by Day'!$T$21:$W$486,4,FALSE)</f>
        <v>2536484.98496059</v>
      </c>
      <c r="D406" s="177">
        <f t="shared" si="24"/>
        <v>509387.34816266689</v>
      </c>
      <c r="E406" s="176">
        <f>VLOOKUP(A406,'NG Summary by Day'!$A$22:$F$480,6,FALSE)*1000</f>
        <v>3045872.3331232569</v>
      </c>
      <c r="F406" s="177">
        <f t="shared" si="25"/>
        <v>509387.34816266689</v>
      </c>
      <c r="G406" s="155"/>
      <c r="H406" s="186">
        <f>VLOOKUP(A406,'Power Summary by Day '!$A$19:$G$249,3,FALSE)</f>
        <v>3268816.4535953454</v>
      </c>
      <c r="I406" s="172">
        <f>VLOOKUP(A406,'Power Summary by Day '!$Y$19:$AB$251,4,FALSE)</f>
        <v>31465436.261591099</v>
      </c>
      <c r="J406" s="177">
        <f t="shared" si="26"/>
        <v>-28196619.807995755</v>
      </c>
      <c r="K406" s="172">
        <f>VLOOKUP(A406,'Power Summary by Day '!$A$19:$G$249,7,FALSE)</f>
        <v>23763501.149913643</v>
      </c>
      <c r="L406" s="187">
        <f t="shared" si="27"/>
        <v>-7701935.1116774566</v>
      </c>
      <c r="M406" s="155"/>
      <c r="N406" s="161"/>
      <c r="O406" s="168"/>
      <c r="P406" s="168"/>
      <c r="Q406" s="168"/>
      <c r="R406" s="168"/>
      <c r="S406" s="168"/>
      <c r="T406" s="168"/>
      <c r="U406" s="168"/>
      <c r="V406" s="168"/>
      <c r="W406" s="171"/>
      <c r="Y406" s="168"/>
      <c r="Z406" s="168"/>
      <c r="AA406" s="171"/>
      <c r="AB406" s="168"/>
      <c r="AC406" s="168"/>
      <c r="AD406" s="168"/>
      <c r="AE406" s="168"/>
      <c r="AF406" s="168"/>
      <c r="AG406" s="171"/>
    </row>
    <row r="407" spans="1:33" x14ac:dyDescent="0.2">
      <c r="A407" s="151">
        <v>37117</v>
      </c>
      <c r="B407" s="176">
        <f>VLOOKUP($A407,'NG Summary by Day'!$A$22:$F$480,4,FALSE)*1000</f>
        <v>-45043727.516780697</v>
      </c>
      <c r="C407" s="172">
        <f>VLOOKUP(A407,'NG Summary by Day'!$T$21:$W$486,4,FALSE)</f>
        <v>-30836636.678248398</v>
      </c>
      <c r="D407" s="177">
        <f t="shared" si="24"/>
        <v>-14207090.838532299</v>
      </c>
      <c r="E407" s="176">
        <f>VLOOKUP(A407,'NG Summary by Day'!$A$22:$F$480,6,FALSE)*1000</f>
        <v>-45043727.516780697</v>
      </c>
      <c r="F407" s="177">
        <f t="shared" si="25"/>
        <v>-14207090.838532299</v>
      </c>
      <c r="G407" s="155"/>
      <c r="H407" s="186">
        <f>VLOOKUP(A407,'Power Summary by Day '!$A$19:$G$249,3,FALSE)</f>
        <v>3573375.4962570188</v>
      </c>
      <c r="I407" s="172">
        <f>VLOOKUP(A407,'Power Summary by Day '!$Y$19:$AB$251,4,FALSE)</f>
        <v>2691451.7153243399</v>
      </c>
      <c r="J407" s="177">
        <f t="shared" si="26"/>
        <v>881923.78093267884</v>
      </c>
      <c r="K407" s="172">
        <f>VLOOKUP(A407,'Power Summary by Day '!$A$19:$G$249,7,FALSE)</f>
        <v>-292521.48979489133</v>
      </c>
      <c r="L407" s="187">
        <f t="shared" si="27"/>
        <v>-2983973.2051192313</v>
      </c>
      <c r="M407" s="155"/>
      <c r="N407" s="161"/>
      <c r="O407" s="168"/>
      <c r="P407" s="168"/>
      <c r="Q407" s="168"/>
      <c r="R407" s="168"/>
      <c r="S407" s="168"/>
      <c r="T407" s="168"/>
      <c r="U407" s="168"/>
      <c r="V407" s="168"/>
      <c r="W407" s="171"/>
      <c r="Y407" s="168"/>
      <c r="Z407" s="168"/>
      <c r="AA407" s="171"/>
      <c r="AB407" s="168"/>
      <c r="AC407" s="168"/>
      <c r="AD407" s="168"/>
      <c r="AE407" s="168"/>
      <c r="AF407" s="168"/>
      <c r="AG407" s="171"/>
    </row>
    <row r="408" spans="1:33" x14ac:dyDescent="0.2">
      <c r="A408" s="151">
        <v>37118</v>
      </c>
      <c r="B408" s="176">
        <f>VLOOKUP($A408,'NG Summary by Day'!$A$22:$F$480,4,FALSE)*1000</f>
        <v>-96072420.421093076</v>
      </c>
      <c r="C408" s="172">
        <f>VLOOKUP(A408,'NG Summary by Day'!$T$21:$W$486,4,FALSE)</f>
        <v>-82224170.512348101</v>
      </c>
      <c r="D408" s="177">
        <f t="shared" si="24"/>
        <v>-13848249.908744976</v>
      </c>
      <c r="E408" s="176">
        <f>VLOOKUP(A408,'NG Summary by Day'!$A$22:$F$480,6,FALSE)*1000</f>
        <v>-96072420.421093076</v>
      </c>
      <c r="F408" s="177">
        <f t="shared" si="25"/>
        <v>-13848249.908744976</v>
      </c>
      <c r="G408" s="155"/>
      <c r="H408" s="186">
        <f>VLOOKUP(A408,'Power Summary by Day '!$A$19:$G$249,3,FALSE)</f>
        <v>23092040.292933453</v>
      </c>
      <c r="I408" s="172">
        <f>VLOOKUP(A408,'Power Summary by Day '!$Y$19:$AB$251,4,FALSE)</f>
        <v>80220.893774758995</v>
      </c>
      <c r="J408" s="177">
        <f t="shared" si="26"/>
        <v>23011819.399158694</v>
      </c>
      <c r="K408" s="172">
        <f>VLOOKUP(A408,'Power Summary by Day '!$A$19:$G$249,7,FALSE)</f>
        <v>-2641713.968238648</v>
      </c>
      <c r="L408" s="187">
        <f t="shared" si="27"/>
        <v>-2721934.8620134071</v>
      </c>
      <c r="M408" s="155"/>
      <c r="N408" s="161"/>
      <c r="O408" s="168"/>
      <c r="P408" s="168"/>
      <c r="Q408" s="168"/>
      <c r="R408" s="168"/>
      <c r="S408" s="168"/>
      <c r="T408" s="168"/>
      <c r="U408" s="168"/>
      <c r="V408" s="168"/>
      <c r="W408" s="171"/>
      <c r="Y408" s="168"/>
      <c r="Z408" s="168"/>
      <c r="AA408" s="171"/>
      <c r="AB408" s="168"/>
      <c r="AC408" s="168"/>
      <c r="AD408" s="168"/>
      <c r="AE408" s="168"/>
      <c r="AF408" s="168"/>
      <c r="AG408" s="171"/>
    </row>
    <row r="409" spans="1:33" x14ac:dyDescent="0.2">
      <c r="A409" s="151">
        <v>37119</v>
      </c>
      <c r="B409" s="176">
        <f>VLOOKUP($A409,'NG Summary by Day'!$A$22:$F$480,4,FALSE)*1000</f>
        <v>20617683.91377924</v>
      </c>
      <c r="C409" s="172">
        <f>VLOOKUP(A409,'NG Summary by Day'!$T$21:$W$486,4,FALSE)</f>
        <v>20864948.235105</v>
      </c>
      <c r="D409" s="177">
        <f t="shared" si="24"/>
        <v>-247264.32132576033</v>
      </c>
      <c r="E409" s="176">
        <f>VLOOKUP(A409,'NG Summary by Day'!$A$22:$F$480,6,FALSE)*1000</f>
        <v>20617683.91377924</v>
      </c>
      <c r="F409" s="177">
        <f t="shared" si="25"/>
        <v>-247264.32132576033</v>
      </c>
      <c r="G409" s="155"/>
      <c r="H409" s="186">
        <f>VLOOKUP(A409,'Power Summary by Day '!$A$19:$G$249,3,FALSE)</f>
        <v>-6021830.2048024973</v>
      </c>
      <c r="I409" s="172">
        <f>VLOOKUP(A409,'Power Summary by Day '!$Y$19:$AB$251,4,FALSE)</f>
        <v>-25583675.357188102</v>
      </c>
      <c r="J409" s="177">
        <f t="shared" si="26"/>
        <v>19561845.152385604</v>
      </c>
      <c r="K409" s="172">
        <f>VLOOKUP(A409,'Power Summary by Day '!$A$19:$G$249,7,FALSE)</f>
        <v>-25618363.640931301</v>
      </c>
      <c r="L409" s="187">
        <f t="shared" si="27"/>
        <v>-34688.283743198961</v>
      </c>
      <c r="M409" s="155"/>
      <c r="N409" s="161"/>
      <c r="O409" s="168"/>
      <c r="P409" s="168"/>
      <c r="Q409" s="168"/>
      <c r="R409" s="168"/>
      <c r="S409" s="168"/>
      <c r="T409" s="168"/>
      <c r="U409" s="168"/>
      <c r="V409" s="168"/>
      <c r="W409" s="171"/>
      <c r="Y409" s="168"/>
      <c r="Z409" s="168"/>
      <c r="AA409" s="171"/>
      <c r="AB409" s="168"/>
      <c r="AC409" s="168"/>
      <c r="AD409" s="168"/>
      <c r="AE409" s="168"/>
      <c r="AF409" s="168"/>
      <c r="AG409" s="171"/>
    </row>
    <row r="410" spans="1:33" x14ac:dyDescent="0.2">
      <c r="A410" s="151">
        <v>37120</v>
      </c>
      <c r="B410" s="176">
        <f>VLOOKUP($A410,'NG Summary by Day'!$A$22:$F$480,4,FALSE)*1000</f>
        <v>7589302.8026578017</v>
      </c>
      <c r="C410" s="172">
        <f>VLOOKUP(A410,'NG Summary by Day'!$T$21:$W$486,4,FALSE)</f>
        <v>10227562.6135474</v>
      </c>
      <c r="D410" s="177">
        <f t="shared" si="24"/>
        <v>-2638259.810889598</v>
      </c>
      <c r="E410" s="176">
        <f>VLOOKUP(A410,'NG Summary by Day'!$A$22:$F$480,6,FALSE)*1000</f>
        <v>7589302.8026578017</v>
      </c>
      <c r="F410" s="177">
        <f t="shared" si="25"/>
        <v>-2638259.810889598</v>
      </c>
      <c r="G410" s="155"/>
      <c r="H410" s="186">
        <f>VLOOKUP(A410,'Power Summary by Day '!$A$19:$G$249,3,FALSE)</f>
        <v>-10827634.626724005</v>
      </c>
      <c r="I410" s="172">
        <f>VLOOKUP(A410,'Power Summary by Day '!$Y$19:$AB$251,4,FALSE)</f>
        <v>-14843387.2790545</v>
      </c>
      <c r="J410" s="177">
        <f t="shared" si="26"/>
        <v>4015752.6523304954</v>
      </c>
      <c r="K410" s="172">
        <f>VLOOKUP(A410,'Power Summary by Day '!$A$19:$G$249,7,FALSE)</f>
        <v>-17213487.374696095</v>
      </c>
      <c r="L410" s="187">
        <f t="shared" si="27"/>
        <v>-2370100.0956415944</v>
      </c>
      <c r="M410" s="155"/>
      <c r="N410" s="161"/>
      <c r="O410" s="168"/>
      <c r="P410" s="168"/>
      <c r="Q410" s="168"/>
      <c r="R410" s="168"/>
      <c r="S410" s="168"/>
      <c r="T410" s="168"/>
      <c r="U410" s="168"/>
      <c r="V410" s="168"/>
      <c r="W410" s="171"/>
      <c r="Y410" s="168"/>
      <c r="Z410" s="168"/>
      <c r="AA410" s="171"/>
      <c r="AB410" s="168"/>
      <c r="AC410" s="168"/>
      <c r="AD410" s="168"/>
      <c r="AE410" s="168"/>
      <c r="AF410" s="168"/>
      <c r="AG410" s="171"/>
    </row>
    <row r="411" spans="1:33" x14ac:dyDescent="0.2">
      <c r="A411" s="151">
        <v>37123</v>
      </c>
      <c r="B411" s="176">
        <f>VLOOKUP($A411,'NG Summary by Day'!$A$22:$F$480,4,FALSE)*1000</f>
        <v>20392710.752208456</v>
      </c>
      <c r="C411" s="172">
        <f>VLOOKUP(A411,'NG Summary by Day'!$T$21:$W$486,4,FALSE)</f>
        <v>17495873.841899998</v>
      </c>
      <c r="D411" s="177">
        <f t="shared" si="24"/>
        <v>2896836.9103084579</v>
      </c>
      <c r="E411" s="176">
        <f>VLOOKUP(A411,'NG Summary by Day'!$A$22:$F$480,6,FALSE)*1000</f>
        <v>20392710.752208456</v>
      </c>
      <c r="F411" s="177">
        <f t="shared" si="25"/>
        <v>2896836.9103084579</v>
      </c>
      <c r="G411" s="155"/>
      <c r="H411" s="186">
        <f>VLOOKUP(A411,'Power Summary by Day '!$A$19:$G$249,3,FALSE)</f>
        <v>-5614183.4125267994</v>
      </c>
      <c r="I411" s="172">
        <f>VLOOKUP(A411,'Power Summary by Day '!$Y$19:$AB$251,4,FALSE)</f>
        <v>899669.51655043999</v>
      </c>
      <c r="J411" s="177">
        <f t="shared" si="26"/>
        <v>-6513852.9290772397</v>
      </c>
      <c r="K411" s="172">
        <f>VLOOKUP(A411,'Power Summary by Day '!$A$19:$G$249,7,FALSE)</f>
        <v>1542218.2879789602</v>
      </c>
      <c r="L411" s="187">
        <f t="shared" si="27"/>
        <v>642548.77142852021</v>
      </c>
      <c r="M411" s="155"/>
      <c r="N411" s="161"/>
      <c r="O411" s="168"/>
      <c r="P411" s="168"/>
      <c r="Q411" s="168"/>
      <c r="R411" s="168"/>
      <c r="S411" s="168"/>
      <c r="T411" s="168"/>
      <c r="U411" s="168"/>
      <c r="V411" s="168"/>
      <c r="W411" s="171"/>
      <c r="Y411" s="168"/>
      <c r="Z411" s="168"/>
      <c r="AA411" s="171"/>
      <c r="AB411" s="168"/>
      <c r="AC411" s="168"/>
      <c r="AD411" s="168"/>
      <c r="AE411" s="168"/>
      <c r="AF411" s="168"/>
      <c r="AG411" s="171"/>
    </row>
    <row r="412" spans="1:33" x14ac:dyDescent="0.2">
      <c r="A412" s="151">
        <v>37124</v>
      </c>
      <c r="B412" s="176">
        <f>VLOOKUP($A412,'NG Summary by Day'!$A$22:$F$480,4,FALSE)*1000</f>
        <v>-1499117.2426815722</v>
      </c>
      <c r="C412" s="172">
        <f>VLOOKUP(A412,'NG Summary by Day'!$T$21:$W$486,4,FALSE)</f>
        <v>294505.92669999698</v>
      </c>
      <c r="D412" s="177">
        <f t="shared" si="24"/>
        <v>-1793623.1693815691</v>
      </c>
      <c r="E412" s="176">
        <f>VLOOKUP(A412,'NG Summary by Day'!$A$22:$F$480,6,FALSE)*1000</f>
        <v>-1499117.2426815722</v>
      </c>
      <c r="F412" s="177">
        <f t="shared" si="25"/>
        <v>-1793623.1693815691</v>
      </c>
      <c r="G412" s="155"/>
      <c r="H412" s="186">
        <f>VLOOKUP(A412,'Power Summary by Day '!$A$19:$G$249,3,FALSE)</f>
        <v>11753106.254730226</v>
      </c>
      <c r="I412" s="172">
        <f>VLOOKUP(A412,'Power Summary by Day '!$Y$19:$AB$251,4,FALSE)</f>
        <v>650301.36996861896</v>
      </c>
      <c r="J412" s="177">
        <f t="shared" si="26"/>
        <v>11102804.884761607</v>
      </c>
      <c r="K412" s="172">
        <f>VLOOKUP(A412,'Power Summary by Day '!$A$19:$G$249,7,FALSE)</f>
        <v>10794144.323868725</v>
      </c>
      <c r="L412" s="187">
        <f t="shared" si="27"/>
        <v>10143842.953900106</v>
      </c>
      <c r="M412" s="155"/>
      <c r="N412" s="161"/>
      <c r="O412" s="168"/>
      <c r="P412" s="168"/>
      <c r="Q412" s="168"/>
      <c r="R412" s="168"/>
      <c r="S412" s="168"/>
      <c r="T412" s="168"/>
      <c r="U412" s="168"/>
      <c r="V412" s="168"/>
      <c r="W412" s="171"/>
      <c r="Y412" s="168"/>
      <c r="Z412" s="168"/>
      <c r="AA412" s="171"/>
      <c r="AB412" s="168"/>
      <c r="AC412" s="168"/>
      <c r="AD412" s="168"/>
      <c r="AE412" s="168"/>
      <c r="AF412" s="168"/>
      <c r="AG412" s="171"/>
    </row>
    <row r="413" spans="1:33" x14ac:dyDescent="0.2">
      <c r="A413" s="151">
        <v>37125</v>
      </c>
      <c r="B413" s="176">
        <f>VLOOKUP($A413,'NG Summary by Day'!$A$22:$F$480,4,FALSE)*1000</f>
        <v>19324903.533361524</v>
      </c>
      <c r="C413" s="172">
        <f>VLOOKUP(A413,'NG Summary by Day'!$T$21:$W$486,4,FALSE)</f>
        <v>27183151.3089999</v>
      </c>
      <c r="D413" s="177">
        <f t="shared" si="24"/>
        <v>-7858247.7756383754</v>
      </c>
      <c r="E413" s="176">
        <f>VLOOKUP(A413,'NG Summary by Day'!$A$22:$F$480,6,FALSE)*1000</f>
        <v>19324903.533361524</v>
      </c>
      <c r="F413" s="177">
        <f t="shared" si="25"/>
        <v>-7858247.7756383754</v>
      </c>
      <c r="G413" s="155"/>
      <c r="H413" s="186">
        <f>VLOOKUP(A413,'Power Summary by Day '!$A$19:$G$249,3,FALSE)</f>
        <v>7170277.6241207914</v>
      </c>
      <c r="I413" s="172">
        <f>VLOOKUP(A413,'Power Summary by Day '!$Y$19:$AB$251,4,FALSE)</f>
        <v>12891698.271283301</v>
      </c>
      <c r="J413" s="177">
        <f t="shared" si="26"/>
        <v>-5721420.6471625092</v>
      </c>
      <c r="K413" s="172">
        <f>VLOOKUP(A413,'Power Summary by Day '!$A$19:$G$249,7,FALSE)</f>
        <v>12952954.736323111</v>
      </c>
      <c r="L413" s="187">
        <f t="shared" si="27"/>
        <v>61256.465039810166</v>
      </c>
      <c r="M413" s="155"/>
      <c r="N413" s="161"/>
      <c r="O413" s="168"/>
      <c r="P413" s="168"/>
      <c r="Q413" s="168"/>
      <c r="R413" s="168"/>
      <c r="S413" s="168"/>
      <c r="T413" s="168"/>
      <c r="U413" s="168"/>
      <c r="V413" s="168"/>
      <c r="W413" s="171"/>
      <c r="Y413" s="168"/>
      <c r="Z413" s="168"/>
      <c r="AA413" s="171"/>
      <c r="AB413" s="168"/>
      <c r="AC413" s="168"/>
      <c r="AD413" s="168"/>
      <c r="AE413" s="168"/>
      <c r="AF413" s="168"/>
      <c r="AG413" s="171"/>
    </row>
    <row r="414" spans="1:33" x14ac:dyDescent="0.2">
      <c r="A414" s="151">
        <v>37126</v>
      </c>
      <c r="B414" s="176">
        <f>VLOOKUP($A414,'NG Summary by Day'!$A$22:$F$480,4,FALSE)*1000</f>
        <v>-1430877.8233321942</v>
      </c>
      <c r="C414" s="172">
        <f>VLOOKUP(A414,'NG Summary by Day'!$T$21:$W$486,4,FALSE)</f>
        <v>-1935938.9339000001</v>
      </c>
      <c r="D414" s="177">
        <f t="shared" si="24"/>
        <v>505061.11056780582</v>
      </c>
      <c r="E414" s="176">
        <f>VLOOKUP(A414,'NG Summary by Day'!$A$22:$F$480,6,FALSE)*1000</f>
        <v>-1430877.8233321942</v>
      </c>
      <c r="F414" s="177">
        <f t="shared" si="25"/>
        <v>505061.11056780582</v>
      </c>
      <c r="G414" s="155"/>
      <c r="H414" s="186">
        <f>VLOOKUP(A414,'Power Summary by Day '!$A$19:$G$249,3,FALSE)</f>
        <v>-333316.16774009028</v>
      </c>
      <c r="I414" s="172">
        <f>VLOOKUP(A414,'Power Summary by Day '!$Y$19:$AB$251,4,FALSE)</f>
        <v>15943407.594056301</v>
      </c>
      <c r="J414" s="177">
        <f t="shared" si="26"/>
        <v>-16276723.761796391</v>
      </c>
      <c r="K414" s="172">
        <f>VLOOKUP(A414,'Power Summary by Day '!$A$19:$G$249,7,FALSE)</f>
        <v>15588697.72043691</v>
      </c>
      <c r="L414" s="187">
        <f t="shared" si="27"/>
        <v>-354709.87361939065</v>
      </c>
      <c r="M414" s="155"/>
      <c r="N414" s="161"/>
      <c r="O414" s="168"/>
      <c r="P414" s="168"/>
      <c r="Q414" s="168"/>
      <c r="R414" s="168"/>
      <c r="S414" s="168"/>
      <c r="T414" s="168"/>
      <c r="U414" s="168"/>
      <c r="V414" s="168"/>
      <c r="W414" s="171"/>
      <c r="Y414" s="168"/>
      <c r="Z414" s="168"/>
      <c r="AA414" s="171"/>
      <c r="AB414" s="168"/>
      <c r="AC414" s="168"/>
      <c r="AD414" s="168"/>
      <c r="AE414" s="168"/>
      <c r="AF414" s="168"/>
      <c r="AG414" s="171"/>
    </row>
    <row r="415" spans="1:33" x14ac:dyDescent="0.2">
      <c r="A415" s="151">
        <v>37127</v>
      </c>
      <c r="B415" s="176">
        <f>VLOOKUP($A415,'NG Summary by Day'!$A$22:$F$480,4,FALSE)*1000</f>
        <v>7129283.3033847297</v>
      </c>
      <c r="C415" s="172">
        <f>VLOOKUP(A415,'NG Summary by Day'!$T$21:$W$486,4,FALSE)</f>
        <v>6877799.8750000196</v>
      </c>
      <c r="D415" s="177">
        <f t="shared" si="24"/>
        <v>251483.4283847101</v>
      </c>
      <c r="E415" s="176">
        <f>VLOOKUP(A415,'NG Summary by Day'!$A$22:$F$480,6,FALSE)*1000</f>
        <v>7129283.3033847297</v>
      </c>
      <c r="F415" s="177">
        <f t="shared" si="25"/>
        <v>251483.4283847101</v>
      </c>
      <c r="G415" s="155"/>
      <c r="H415" s="186">
        <f>VLOOKUP(A415,'Power Summary by Day '!$A$19:$G$249,3,FALSE)</f>
        <v>18863547.425751977</v>
      </c>
      <c r="I415" s="172">
        <f>VLOOKUP(A415,'Power Summary by Day '!$Y$19:$AB$251,4,FALSE)</f>
        <v>27570611.415500902</v>
      </c>
      <c r="J415" s="177">
        <f t="shared" si="26"/>
        <v>-8707063.989748925</v>
      </c>
      <c r="K415" s="172">
        <f>VLOOKUP(A415,'Power Summary by Day '!$A$19:$G$249,7,FALSE)</f>
        <v>26142630.714737136</v>
      </c>
      <c r="L415" s="187">
        <f t="shared" si="27"/>
        <v>-1427980.7007637657</v>
      </c>
      <c r="M415" s="155"/>
      <c r="N415" s="161"/>
      <c r="O415" s="168"/>
      <c r="P415" s="168"/>
      <c r="Q415" s="168"/>
      <c r="R415" s="168"/>
      <c r="S415" s="168"/>
      <c r="T415" s="168"/>
      <c r="U415" s="168"/>
      <c r="V415" s="168"/>
      <c r="W415" s="171"/>
      <c r="Y415" s="168"/>
      <c r="Z415" s="168"/>
      <c r="AA415" s="171"/>
      <c r="AB415" s="168"/>
      <c r="AC415" s="168"/>
      <c r="AD415" s="168"/>
      <c r="AE415" s="168"/>
      <c r="AF415" s="168"/>
      <c r="AG415" s="171"/>
    </row>
    <row r="416" spans="1:33" x14ac:dyDescent="0.2">
      <c r="A416" s="151">
        <v>37130</v>
      </c>
      <c r="B416" s="176">
        <f>VLOOKUP($A416,'NG Summary by Day'!$A$22:$F$480,4,FALSE)*1000</f>
        <v>1693868.9273302772</v>
      </c>
      <c r="C416" s="172">
        <f>VLOOKUP(A416,'NG Summary by Day'!$T$21:$W$486,4,FALSE)</f>
        <v>7309322.0917999903</v>
      </c>
      <c r="D416" s="177">
        <f t="shared" si="24"/>
        <v>-5615453.1644697133</v>
      </c>
      <c r="E416" s="176">
        <f>VLOOKUP(A416,'NG Summary by Day'!$A$22:$F$480,6,FALSE)*1000</f>
        <v>1693868.9273302772</v>
      </c>
      <c r="F416" s="177">
        <f t="shared" si="25"/>
        <v>-5615453.1644697133</v>
      </c>
      <c r="G416" s="155"/>
      <c r="H416" s="186">
        <f>VLOOKUP(A416,'Power Summary by Day '!$A$19:$G$249,3,FALSE)</f>
        <v>22870992.087607209</v>
      </c>
      <c r="I416" s="172">
        <f>VLOOKUP(A416,'Power Summary by Day '!$Y$19:$AB$251,4,FALSE)</f>
        <v>39321837.731742799</v>
      </c>
      <c r="J416" s="177">
        <f t="shared" si="26"/>
        <v>-16450845.644135591</v>
      </c>
      <c r="K416" s="172">
        <f>VLOOKUP(A416,'Power Summary by Day '!$A$19:$G$249,7,FALSE)</f>
        <v>38177333.644621812</v>
      </c>
      <c r="L416" s="187">
        <f t="shared" si="27"/>
        <v>-1144504.0871209875</v>
      </c>
      <c r="M416" s="155"/>
      <c r="N416" s="161"/>
      <c r="O416" s="168"/>
      <c r="P416" s="168"/>
      <c r="Q416" s="168"/>
      <c r="R416" s="168"/>
      <c r="S416" s="168"/>
      <c r="T416" s="168"/>
      <c r="U416" s="168"/>
      <c r="V416" s="168"/>
      <c r="W416" s="171"/>
      <c r="Y416" s="168"/>
      <c r="Z416" s="168"/>
      <c r="AA416" s="171"/>
      <c r="AB416" s="168"/>
      <c r="AC416" s="168"/>
      <c r="AD416" s="168"/>
      <c r="AE416" s="168"/>
      <c r="AF416" s="168"/>
      <c r="AG416" s="171"/>
    </row>
    <row r="417" spans="1:33" x14ac:dyDescent="0.2">
      <c r="A417" s="151">
        <v>37131</v>
      </c>
      <c r="B417" s="176">
        <f>VLOOKUP($A417,'NG Summary by Day'!$A$22:$F$480,4,FALSE)*1000</f>
        <v>12794576.245741803</v>
      </c>
      <c r="C417" s="172">
        <f>VLOOKUP(A417,'NG Summary by Day'!$T$21:$W$486,4,FALSE)</f>
        <v>19664637.7513</v>
      </c>
      <c r="D417" s="177">
        <f t="shared" si="24"/>
        <v>-6870061.5055581965</v>
      </c>
      <c r="E417" s="176">
        <f>VLOOKUP(A417,'NG Summary by Day'!$A$22:$F$480,6,FALSE)*1000</f>
        <v>12794576.245741803</v>
      </c>
      <c r="F417" s="177">
        <f t="shared" si="25"/>
        <v>-6870061.5055581965</v>
      </c>
      <c r="G417" s="155"/>
      <c r="H417" s="186">
        <f>VLOOKUP(A417,'Power Summary by Day '!$A$19:$G$249,3,FALSE)</f>
        <v>9015939.6049872562</v>
      </c>
      <c r="I417" s="172">
        <f>VLOOKUP(A417,'Power Summary by Day '!$Y$19:$AB$251,4,FALSE)</f>
        <v>34971443.254767403</v>
      </c>
      <c r="J417" s="177">
        <f t="shared" si="26"/>
        <v>-25955503.649780147</v>
      </c>
      <c r="K417" s="172">
        <f>VLOOKUP(A417,'Power Summary by Day '!$A$19:$G$249,7,FALSE)</f>
        <v>31358240.739766758</v>
      </c>
      <c r="L417" s="187">
        <f t="shared" si="27"/>
        <v>-3613202.5150006451</v>
      </c>
      <c r="M417" s="155"/>
      <c r="N417" s="161"/>
      <c r="O417" s="168"/>
      <c r="P417" s="168"/>
      <c r="Q417" s="168"/>
      <c r="R417" s="168"/>
      <c r="S417" s="168"/>
      <c r="T417" s="168"/>
      <c r="U417" s="168"/>
      <c r="V417" s="168"/>
      <c r="W417" s="171"/>
      <c r="Y417" s="168"/>
      <c r="Z417" s="168"/>
      <c r="AA417" s="171"/>
      <c r="AB417" s="168"/>
      <c r="AC417" s="168"/>
      <c r="AD417" s="168"/>
      <c r="AE417" s="168"/>
      <c r="AF417" s="168"/>
      <c r="AG417" s="171"/>
    </row>
    <row r="418" spans="1:33" x14ac:dyDescent="0.2">
      <c r="A418" s="151">
        <v>37132</v>
      </c>
      <c r="B418" s="176">
        <f>VLOOKUP($A418,'NG Summary by Day'!$A$22:$F$480,4,FALSE)*1000</f>
        <v>-17731004.842695802</v>
      </c>
      <c r="C418" s="172">
        <f>VLOOKUP(A418,'NG Summary by Day'!$T$21:$W$486,4,FALSE)</f>
        <v>-10614507.6229</v>
      </c>
      <c r="D418" s="177">
        <f t="shared" si="24"/>
        <v>-7116497.2197958026</v>
      </c>
      <c r="E418" s="176">
        <f>VLOOKUP(A418,'NG Summary by Day'!$A$22:$F$480,6,FALSE)*1000</f>
        <v>-17731004.842695802</v>
      </c>
      <c r="F418" s="177">
        <f t="shared" si="25"/>
        <v>-7116497.2197958026</v>
      </c>
      <c r="G418" s="155"/>
      <c r="H418" s="186">
        <f>VLOOKUP(A418,'Power Summary by Day '!$A$19:$G$249,3,FALSE)</f>
        <v>39027245.003056228</v>
      </c>
      <c r="I418" s="172">
        <f>VLOOKUP(A418,'Power Summary by Day '!$Y$19:$AB$251,4,FALSE)</f>
        <v>54901199.954936899</v>
      </c>
      <c r="J418" s="177">
        <f t="shared" si="26"/>
        <v>-15873954.951880671</v>
      </c>
      <c r="K418" s="172">
        <f>VLOOKUP(A418,'Power Summary by Day '!$A$19:$G$249,7,FALSE)</f>
        <v>78416232.837753624</v>
      </c>
      <c r="L418" s="187">
        <f t="shared" si="27"/>
        <v>23515032.882816724</v>
      </c>
      <c r="M418" s="155"/>
      <c r="N418" s="161"/>
      <c r="O418" s="168"/>
      <c r="P418" s="168"/>
      <c r="Q418" s="168"/>
      <c r="R418" s="168"/>
      <c r="S418" s="168"/>
      <c r="T418" s="168"/>
      <c r="U418" s="168"/>
      <c r="V418" s="168"/>
      <c r="W418" s="171"/>
      <c r="Y418" s="168"/>
      <c r="Z418" s="168"/>
      <c r="AA418" s="171"/>
      <c r="AB418" s="168"/>
      <c r="AC418" s="168"/>
      <c r="AD418" s="168"/>
      <c r="AE418" s="168"/>
      <c r="AF418" s="168"/>
      <c r="AG418" s="171"/>
    </row>
    <row r="419" spans="1:33" x14ac:dyDescent="0.2">
      <c r="A419" s="151">
        <v>37133</v>
      </c>
      <c r="B419" s="176">
        <f>VLOOKUP($A419,'NG Summary by Day'!$A$22:$F$480,4,FALSE)*1000</f>
        <v>-25426648.917019103</v>
      </c>
      <c r="C419" s="172">
        <f>VLOOKUP(A419,'NG Summary by Day'!$T$21:$W$486,4,FALSE)</f>
        <v>-25548861.294100001</v>
      </c>
      <c r="D419" s="177">
        <f t="shared" si="24"/>
        <v>122212.37708089873</v>
      </c>
      <c r="E419" s="176">
        <f>VLOOKUP(A419,'NG Summary by Day'!$A$22:$F$480,6,FALSE)*1000</f>
        <v>-25426648.917019103</v>
      </c>
      <c r="F419" s="177">
        <f t="shared" si="25"/>
        <v>122212.37708089873</v>
      </c>
      <c r="G419" s="155"/>
      <c r="H419" s="186">
        <f>VLOOKUP(A419,'Power Summary by Day '!$A$19:$G$249,3,FALSE)</f>
        <v>476002.33327802503</v>
      </c>
      <c r="I419" s="172">
        <f>VLOOKUP(A419,'Power Summary by Day '!$Y$19:$AB$251,4,FALSE)</f>
        <v>-13173309.984578101</v>
      </c>
      <c r="J419" s="177">
        <f t="shared" si="26"/>
        <v>13649312.317856126</v>
      </c>
      <c r="K419" s="172">
        <f>VLOOKUP(A419,'Power Summary by Day '!$A$19:$G$249,7,FALSE)</f>
        <v>-13435529.195102176</v>
      </c>
      <c r="L419" s="187">
        <f t="shared" si="27"/>
        <v>-262219.21052407473</v>
      </c>
      <c r="M419" s="155"/>
      <c r="N419" s="161"/>
      <c r="O419" s="168"/>
      <c r="P419" s="168"/>
      <c r="Q419" s="168"/>
      <c r="R419" s="168"/>
      <c r="S419" s="168"/>
      <c r="T419" s="168"/>
      <c r="U419" s="168"/>
      <c r="V419" s="168"/>
      <c r="W419" s="171"/>
      <c r="Y419" s="168"/>
      <c r="Z419" s="168"/>
      <c r="AA419" s="171"/>
      <c r="AB419" s="168"/>
      <c r="AC419" s="168"/>
      <c r="AD419" s="168"/>
      <c r="AE419" s="168"/>
      <c r="AF419" s="168"/>
      <c r="AG419" s="171"/>
    </row>
    <row r="420" spans="1:33" x14ac:dyDescent="0.2">
      <c r="A420" s="151">
        <v>37134</v>
      </c>
      <c r="B420" s="176">
        <f>VLOOKUP($A420,'NG Summary by Day'!$A$22:$F$480,4,FALSE)*1000</f>
        <v>-7003820.2539956048</v>
      </c>
      <c r="C420" s="172">
        <f>VLOOKUP(A420,'NG Summary by Day'!$T$21:$W$486,4,FALSE)</f>
        <v>-2384834.7300999998</v>
      </c>
      <c r="D420" s="177">
        <f t="shared" si="24"/>
        <v>-4618985.5238956045</v>
      </c>
      <c r="E420" s="176">
        <f>VLOOKUP(A420,'NG Summary by Day'!$A$22:$F$480,6,FALSE)*1000</f>
        <v>-7003820.2539956048</v>
      </c>
      <c r="F420" s="177">
        <f t="shared" si="25"/>
        <v>-4618985.5238956045</v>
      </c>
      <c r="G420" s="155"/>
      <c r="H420" s="186">
        <f>VLOOKUP(A420,'Power Summary by Day '!$A$19:$G$249,3,FALSE)</f>
        <v>-1913988.1235810686</v>
      </c>
      <c r="I420" s="172">
        <f>VLOOKUP(A420,'Power Summary by Day '!$Y$19:$AB$251,4,FALSE)</f>
        <v>2838799.60485751</v>
      </c>
      <c r="J420" s="177">
        <f t="shared" si="26"/>
        <v>-4752787.7284385785</v>
      </c>
      <c r="K420" s="172">
        <f>VLOOKUP(A420,'Power Summary by Day '!$A$19:$G$249,7,FALSE)</f>
        <v>3320042.2021973222</v>
      </c>
      <c r="L420" s="187">
        <f t="shared" si="27"/>
        <v>481242.5973398122</v>
      </c>
      <c r="M420" s="155"/>
      <c r="N420" s="161"/>
      <c r="O420" s="168"/>
      <c r="P420" s="168"/>
      <c r="Q420" s="168"/>
      <c r="R420" s="168"/>
      <c r="S420" s="168"/>
      <c r="T420" s="168"/>
      <c r="U420" s="168"/>
      <c r="V420" s="168"/>
      <c r="W420" s="171"/>
      <c r="Y420" s="168"/>
      <c r="Z420" s="168"/>
      <c r="AA420" s="171"/>
      <c r="AB420" s="168"/>
      <c r="AC420" s="168"/>
      <c r="AD420" s="168"/>
      <c r="AE420" s="168"/>
      <c r="AF420" s="168"/>
      <c r="AG420" s="171"/>
    </row>
    <row r="421" spans="1:33" x14ac:dyDescent="0.2">
      <c r="A421" s="151">
        <v>37138</v>
      </c>
      <c r="B421" s="176">
        <f>VLOOKUP($A421,'NG Summary by Day'!$A$22:$F$480,4,FALSE)*1000</f>
        <v>9295979.5291417837</v>
      </c>
      <c r="C421" s="172">
        <f>VLOOKUP(A421,'NG Summary by Day'!$T$21:$W$486,4,FALSE)</f>
        <v>16656599.122099999</v>
      </c>
      <c r="D421" s="177">
        <f t="shared" si="24"/>
        <v>-7360619.5929582156</v>
      </c>
      <c r="E421" s="176">
        <f>VLOOKUP(A421,'NG Summary by Day'!$A$22:$F$480,6,FALSE)*1000</f>
        <v>9295979.5291417837</v>
      </c>
      <c r="F421" s="177">
        <f t="shared" si="25"/>
        <v>-7360619.5929582156</v>
      </c>
      <c r="G421" s="155"/>
      <c r="H421" s="186">
        <f>VLOOKUP(A421,'Power Summary by Day '!$A$19:$G$249,3,FALSE)</f>
        <v>4889434.1244211402</v>
      </c>
      <c r="I421" s="172">
        <f>VLOOKUP(A421,'Power Summary by Day '!$Y$19:$AB$251,4,FALSE)</f>
        <v>4653936.1344420798</v>
      </c>
      <c r="J421" s="177">
        <f t="shared" si="26"/>
        <v>235497.98997906037</v>
      </c>
      <c r="K421" s="172">
        <f>VLOOKUP(A421,'Power Summary by Day '!$A$19:$G$249,7,FALSE)</f>
        <v>7542147.94248622</v>
      </c>
      <c r="L421" s="187">
        <f t="shared" si="27"/>
        <v>2888211.8080441402</v>
      </c>
      <c r="M421" s="155"/>
      <c r="N421" s="161"/>
      <c r="O421" s="168"/>
      <c r="P421" s="168"/>
      <c r="Q421" s="168"/>
      <c r="R421" s="168"/>
      <c r="S421" s="168"/>
      <c r="T421" s="168"/>
      <c r="U421" s="168"/>
      <c r="V421" s="168"/>
      <c r="W421" s="171"/>
      <c r="Y421" s="168"/>
      <c r="Z421" s="168"/>
      <c r="AA421" s="171"/>
      <c r="AB421" s="168"/>
      <c r="AC421" s="168"/>
      <c r="AD421" s="168"/>
      <c r="AE421" s="168"/>
      <c r="AF421" s="168"/>
      <c r="AG421" s="171"/>
    </row>
    <row r="422" spans="1:33" x14ac:dyDescent="0.2">
      <c r="A422" s="151">
        <v>37139</v>
      </c>
      <c r="B422" s="176">
        <f>VLOOKUP($A422,'NG Summary by Day'!$A$22:$F$480,4,FALSE)*1000</f>
        <v>-13287300.458897464</v>
      </c>
      <c r="C422" s="172">
        <f>VLOOKUP(A422,'NG Summary by Day'!$T$21:$W$486,4,FALSE)</f>
        <v>-11063331.1329</v>
      </c>
      <c r="D422" s="177">
        <f t="shared" si="24"/>
        <v>-2223969.3259974644</v>
      </c>
      <c r="E422" s="176">
        <f>VLOOKUP(A422,'NG Summary by Day'!$A$22:$F$480,6,FALSE)*1000</f>
        <v>-13287300.458897464</v>
      </c>
      <c r="F422" s="177">
        <f t="shared" si="25"/>
        <v>-2223969.3259974644</v>
      </c>
      <c r="G422" s="155"/>
      <c r="H422" s="186">
        <f>VLOOKUP(A422,'Power Summary by Day '!$A$19:$G$249,3,FALSE)</f>
        <v>-413890.79929894395</v>
      </c>
      <c r="I422" s="172">
        <f>VLOOKUP(A422,'Power Summary by Day '!$Y$19:$AB$251,4,FALSE)</f>
        <v>-8480076.5782995392</v>
      </c>
      <c r="J422" s="177">
        <f t="shared" si="26"/>
        <v>8066185.7790005952</v>
      </c>
      <c r="K422" s="172">
        <f>VLOOKUP(A422,'Power Summary by Day '!$A$19:$G$249,7,FALSE)</f>
        <v>-7709237.1257336941</v>
      </c>
      <c r="L422" s="187">
        <f t="shared" si="27"/>
        <v>770839.4525658451</v>
      </c>
      <c r="M422" s="155"/>
      <c r="N422" s="161"/>
      <c r="O422" s="168"/>
      <c r="P422" s="168"/>
      <c r="Q422" s="168"/>
      <c r="R422" s="168"/>
      <c r="S422" s="168"/>
      <c r="T422" s="168"/>
      <c r="U422" s="168"/>
      <c r="V422" s="168"/>
      <c r="W422" s="171"/>
      <c r="Y422" s="168"/>
      <c r="Z422" s="168"/>
      <c r="AA422" s="171"/>
      <c r="AB422" s="168"/>
      <c r="AC422" s="168"/>
      <c r="AD422" s="168"/>
      <c r="AE422" s="168"/>
      <c r="AF422" s="168"/>
      <c r="AG422" s="171"/>
    </row>
    <row r="423" spans="1:33" x14ac:dyDescent="0.2">
      <c r="A423" s="151">
        <v>37140</v>
      </c>
      <c r="B423" s="176">
        <f>VLOOKUP($A423,'NG Summary by Day'!$A$22:$F$480,4,FALSE)*1000</f>
        <v>-11630867.867012121</v>
      </c>
      <c r="C423" s="172">
        <f>VLOOKUP(A423,'NG Summary by Day'!$T$21:$W$486,4,FALSE)</f>
        <v>-13894686.928099999</v>
      </c>
      <c r="D423" s="177">
        <f t="shared" si="24"/>
        <v>2263819.0610878784</v>
      </c>
      <c r="E423" s="176">
        <f>VLOOKUP(A423,'NG Summary by Day'!$A$22:$F$480,6,FALSE)*1000</f>
        <v>-11630867.867012121</v>
      </c>
      <c r="F423" s="177">
        <f t="shared" si="25"/>
        <v>2263819.0610878784</v>
      </c>
      <c r="G423" s="155"/>
      <c r="H423" s="186">
        <f>VLOOKUP(A423,'Power Summary by Day '!$A$19:$G$249,3,FALSE)</f>
        <v>-1116389.7355012794</v>
      </c>
      <c r="I423" s="172">
        <f>VLOOKUP(A423,'Power Summary by Day '!$Y$19:$AB$251,4,FALSE)</f>
        <v>-6529385.5547270104</v>
      </c>
      <c r="J423" s="177">
        <f t="shared" si="26"/>
        <v>5412995.8192257313</v>
      </c>
      <c r="K423" s="172">
        <f>VLOOKUP(A423,'Power Summary by Day '!$A$19:$G$249,7,FALSE)</f>
        <v>-8940935.4685608093</v>
      </c>
      <c r="L423" s="187">
        <f t="shared" si="27"/>
        <v>-2411549.9138337988</v>
      </c>
      <c r="M423" s="155"/>
      <c r="N423" s="161"/>
      <c r="O423" s="168"/>
      <c r="P423" s="168"/>
      <c r="Q423" s="168"/>
      <c r="R423" s="168"/>
      <c r="S423" s="168"/>
      <c r="T423" s="168"/>
      <c r="U423" s="168"/>
      <c r="V423" s="168"/>
      <c r="W423" s="171"/>
      <c r="Y423" s="168"/>
      <c r="Z423" s="168"/>
      <c r="AA423" s="171"/>
      <c r="AB423" s="168"/>
      <c r="AC423" s="168"/>
      <c r="AD423" s="168"/>
      <c r="AE423" s="168"/>
      <c r="AF423" s="168"/>
      <c r="AG423" s="171"/>
    </row>
    <row r="424" spans="1:33" x14ac:dyDescent="0.2">
      <c r="A424" s="151">
        <v>37141</v>
      </c>
      <c r="B424" s="176">
        <f>VLOOKUP($A424,'NG Summary by Day'!$A$22:$F$480,4,FALSE)*1000</f>
        <v>2426075.1028637826</v>
      </c>
      <c r="C424" s="172">
        <f>VLOOKUP(A424,'NG Summary by Day'!$T$21:$W$486,4,FALSE)</f>
        <v>-1199025.6851999999</v>
      </c>
      <c r="D424" s="177">
        <f t="shared" si="24"/>
        <v>3625100.7880637823</v>
      </c>
      <c r="E424" s="176">
        <f>VLOOKUP(A424,'NG Summary by Day'!$A$22:$F$480,6,FALSE)*1000</f>
        <v>2426075.1028637826</v>
      </c>
      <c r="F424" s="177">
        <f t="shared" si="25"/>
        <v>3625100.7880637823</v>
      </c>
      <c r="G424" s="155"/>
      <c r="H424" s="186">
        <f>VLOOKUP(A424,'Power Summary by Day '!$A$19:$G$249,3,FALSE)</f>
        <v>3722813.7871204447</v>
      </c>
      <c r="I424" s="172">
        <f>VLOOKUP(A424,'Power Summary by Day '!$Y$19:$AB$251,4,FALSE)</f>
        <v>-478380.30409716797</v>
      </c>
      <c r="J424" s="177">
        <f t="shared" si="26"/>
        <v>4201194.0912176128</v>
      </c>
      <c r="K424" s="172">
        <f>VLOOKUP(A424,'Power Summary by Day '!$A$19:$G$249,7,FALSE)</f>
        <v>-252915.08748271503</v>
      </c>
      <c r="L424" s="187">
        <f t="shared" si="27"/>
        <v>225465.21661445295</v>
      </c>
      <c r="M424" s="155"/>
      <c r="N424" s="161"/>
      <c r="O424" s="168"/>
      <c r="P424" s="168"/>
      <c r="Q424" s="168"/>
      <c r="R424" s="168"/>
      <c r="S424" s="168"/>
      <c r="T424" s="168"/>
      <c r="U424" s="168"/>
      <c r="V424" s="168"/>
      <c r="W424" s="171"/>
      <c r="Y424" s="168"/>
      <c r="Z424" s="168"/>
      <c r="AA424" s="171"/>
      <c r="AB424" s="168"/>
      <c r="AC424" s="168"/>
      <c r="AD424" s="168"/>
      <c r="AE424" s="168"/>
      <c r="AF424" s="168"/>
      <c r="AG424" s="171"/>
    </row>
    <row r="425" spans="1:33" x14ac:dyDescent="0.2">
      <c r="A425" s="151">
        <v>37144</v>
      </c>
      <c r="B425" s="176">
        <f>VLOOKUP($A425,'NG Summary by Day'!$A$22:$F$480,4,FALSE)*1000</f>
        <v>25021498.700845718</v>
      </c>
      <c r="C425" s="172">
        <f>VLOOKUP(A425,'NG Summary by Day'!$T$21:$W$486,4,FALSE)</f>
        <v>22355335.4223</v>
      </c>
      <c r="D425" s="177">
        <f t="shared" si="24"/>
        <v>2666163.2785457186</v>
      </c>
      <c r="E425" s="176">
        <f>VLOOKUP(A425,'NG Summary by Day'!$A$22:$F$480,6,FALSE)*1000</f>
        <v>25021498.700845718</v>
      </c>
      <c r="F425" s="177">
        <f t="shared" si="25"/>
        <v>2666163.2785457186</v>
      </c>
      <c r="G425" s="155"/>
      <c r="H425" s="186">
        <f>VLOOKUP(A425,'Power Summary by Day '!$A$19:$G$249,3,FALSE)</f>
        <v>5291072.5680478029</v>
      </c>
      <c r="I425" s="172">
        <f>VLOOKUP(A425,'Power Summary by Day '!$Y$19:$AB$251,4,FALSE)</f>
        <v>7250771.5083993403</v>
      </c>
      <c r="J425" s="177">
        <f t="shared" si="26"/>
        <v>-1959698.9403515374</v>
      </c>
      <c r="K425" s="172">
        <f>VLOOKUP(A425,'Power Summary by Day '!$A$19:$G$249,7,FALSE)</f>
        <v>7862602.0663128328</v>
      </c>
      <c r="L425" s="187">
        <f t="shared" si="27"/>
        <v>611830.55791349243</v>
      </c>
      <c r="M425" s="155"/>
      <c r="N425" s="161"/>
      <c r="O425" s="168"/>
      <c r="P425" s="168"/>
      <c r="Q425" s="168"/>
      <c r="R425" s="168"/>
      <c r="S425" s="168"/>
      <c r="T425" s="168"/>
      <c r="U425" s="168"/>
      <c r="V425" s="168"/>
      <c r="W425" s="171"/>
      <c r="Y425" s="168"/>
      <c r="Z425" s="168"/>
      <c r="AA425" s="171"/>
      <c r="AB425" s="168"/>
      <c r="AC425" s="168"/>
      <c r="AD425" s="168"/>
      <c r="AE425" s="168"/>
      <c r="AF425" s="168"/>
      <c r="AG425" s="171"/>
    </row>
    <row r="426" spans="1:33" x14ac:dyDescent="0.2">
      <c r="A426" s="151">
        <v>37146</v>
      </c>
      <c r="B426" s="176">
        <f>VLOOKUP($A426,'NG Summary by Day'!$A$22:$F$480,4,FALSE)*1000</f>
        <v>-39514220.827178046</v>
      </c>
      <c r="C426" s="172">
        <f>VLOOKUP(A426,'NG Summary by Day'!$T$21:$W$486,4,FALSE)</f>
        <v>-31552590.031600002</v>
      </c>
      <c r="D426" s="177">
        <f t="shared" si="24"/>
        <v>-7961630.7955780439</v>
      </c>
      <c r="E426" s="176">
        <f>VLOOKUP(A426,'NG Summary by Day'!$A$22:$F$480,6,FALSE)*1000</f>
        <v>-39514220.827178046</v>
      </c>
      <c r="F426" s="177">
        <f t="shared" si="25"/>
        <v>-7961630.7955780439</v>
      </c>
      <c r="G426" s="155"/>
      <c r="H426" s="186">
        <f>VLOOKUP(A426,'Power Summary by Day '!$A$19:$G$249,3,FALSE)</f>
        <v>-21561748.464297123</v>
      </c>
      <c r="I426" s="172">
        <f>VLOOKUP(A426,'Power Summary by Day '!$Y$19:$AB$251,4,FALSE)</f>
        <v>-25532714.350159403</v>
      </c>
      <c r="J426" s="177">
        <f t="shared" si="26"/>
        <v>3970965.8858622797</v>
      </c>
      <c r="K426" s="172">
        <f>VLOOKUP(A426,'Power Summary by Day '!$A$19:$G$249,7,FALSE)</f>
        <v>-25188915.922850322</v>
      </c>
      <c r="L426" s="187">
        <f t="shared" si="27"/>
        <v>343798.42730908096</v>
      </c>
      <c r="M426" s="155"/>
      <c r="N426" s="161"/>
      <c r="O426" s="168"/>
      <c r="P426" s="168"/>
      <c r="Q426" s="168"/>
      <c r="R426" s="168"/>
      <c r="S426" s="168"/>
      <c r="T426" s="168"/>
      <c r="U426" s="168"/>
      <c r="V426" s="168"/>
      <c r="W426" s="171"/>
      <c r="Y426" s="168"/>
      <c r="Z426" s="168"/>
      <c r="AA426" s="171"/>
      <c r="AB426" s="168"/>
      <c r="AC426" s="168"/>
      <c r="AD426" s="168"/>
      <c r="AE426" s="168"/>
      <c r="AF426" s="168"/>
      <c r="AG426" s="171"/>
    </row>
    <row r="427" spans="1:33" x14ac:dyDescent="0.2">
      <c r="A427" s="151">
        <v>37147</v>
      </c>
      <c r="B427" s="176">
        <f>VLOOKUP($A427,'NG Summary by Day'!$A$22:$F$480,4,FALSE)*1000</f>
        <v>-36418244.302565515</v>
      </c>
      <c r="C427" s="172">
        <f>VLOOKUP(A427,'NG Summary by Day'!$T$21:$W$486,4,FALSE)</f>
        <v>-36106367.064999998</v>
      </c>
      <c r="D427" s="177">
        <f t="shared" si="24"/>
        <v>-311877.23756551743</v>
      </c>
      <c r="E427" s="176">
        <f>VLOOKUP(A427,'NG Summary by Day'!$A$22:$F$480,6,FALSE)*1000</f>
        <v>-36418244.302565515</v>
      </c>
      <c r="F427" s="177">
        <f t="shared" si="25"/>
        <v>-311877.23756551743</v>
      </c>
      <c r="G427" s="155"/>
      <c r="H427" s="186">
        <f>VLOOKUP(A427,'Power Summary by Day '!$A$19:$G$249,3,FALSE)</f>
        <v>-14188188.071052305</v>
      </c>
      <c r="I427" s="172">
        <f>VLOOKUP(A427,'Power Summary by Day '!$Y$19:$AB$251,4,FALSE)</f>
        <v>-32006196.344092302</v>
      </c>
      <c r="J427" s="177">
        <f t="shared" si="26"/>
        <v>17818008.273039997</v>
      </c>
      <c r="K427" s="172">
        <f>VLOOKUP(A427,'Power Summary by Day '!$A$19:$G$249,7,FALSE)</f>
        <v>-25267120.538020406</v>
      </c>
      <c r="L427" s="187">
        <f t="shared" si="27"/>
        <v>6739075.8060718961</v>
      </c>
      <c r="M427" s="155"/>
      <c r="N427" s="161"/>
      <c r="O427" s="168"/>
      <c r="P427" s="168"/>
      <c r="Q427" s="168"/>
      <c r="R427" s="168"/>
      <c r="S427" s="168"/>
      <c r="T427" s="168"/>
      <c r="U427" s="168"/>
      <c r="V427" s="168"/>
      <c r="W427" s="171"/>
      <c r="Y427" s="168"/>
      <c r="Z427" s="168"/>
      <c r="AA427" s="171"/>
      <c r="AB427" s="168"/>
      <c r="AC427" s="168"/>
      <c r="AD427" s="168"/>
      <c r="AE427" s="168"/>
      <c r="AF427" s="168"/>
      <c r="AG427" s="171"/>
    </row>
    <row r="428" spans="1:33" x14ac:dyDescent="0.2">
      <c r="A428" s="151">
        <v>37148</v>
      </c>
      <c r="B428" s="176">
        <f>VLOOKUP($A428,'NG Summary by Day'!$A$22:$F$480,4,FALSE)*1000</f>
        <v>439175184.06410366</v>
      </c>
      <c r="C428" s="172">
        <f>VLOOKUP(A428,'NG Summary by Day'!$T$21:$W$486,4,FALSE)</f>
        <v>-60889946.361299902</v>
      </c>
      <c r="D428" s="177">
        <f t="shared" si="24"/>
        <v>500065130.42540359</v>
      </c>
      <c r="E428" s="176">
        <f>VLOOKUP(A428,'NG Summary by Day'!$A$22:$F$480,6,FALSE)*1000</f>
        <v>-60824815.935896359</v>
      </c>
      <c r="F428" s="177">
        <f t="shared" si="25"/>
        <v>65130.425403542817</v>
      </c>
      <c r="G428" s="155"/>
      <c r="H428" s="186">
        <f>VLOOKUP(A428,'Power Summary by Day '!$A$19:$G$249,3,FALSE)</f>
        <v>91964798.759419933</v>
      </c>
      <c r="I428" s="172">
        <f>VLOOKUP(A428,'Power Summary by Day '!$Y$19:$AB$251,4,FALSE)</f>
        <v>-43837623.142367505</v>
      </c>
      <c r="J428" s="177">
        <f t="shared" si="26"/>
        <v>135802421.90178743</v>
      </c>
      <c r="K428" s="172">
        <f>VLOOKUP(A428,'Power Summary by Day '!$A$19:$G$249,7,FALSE)</f>
        <v>50045016.106238328</v>
      </c>
      <c r="L428" s="187">
        <f t="shared" si="27"/>
        <v>93882639.248605832</v>
      </c>
      <c r="M428" s="155"/>
      <c r="N428" s="161"/>
      <c r="O428" s="168"/>
      <c r="P428" s="168"/>
      <c r="Q428" s="168"/>
      <c r="R428" s="168"/>
      <c r="S428" s="168"/>
      <c r="T428" s="168"/>
      <c r="U428" s="168"/>
      <c r="V428" s="168"/>
      <c r="W428" s="171"/>
      <c r="Y428" s="168"/>
      <c r="Z428" s="168"/>
      <c r="AA428" s="171"/>
      <c r="AB428" s="168"/>
      <c r="AC428" s="168"/>
      <c r="AD428" s="168"/>
      <c r="AE428" s="168"/>
      <c r="AF428" s="168"/>
      <c r="AG428" s="171"/>
    </row>
    <row r="429" spans="1:33" x14ac:dyDescent="0.2">
      <c r="A429" s="151">
        <v>37151</v>
      </c>
      <c r="B429" s="176">
        <f>VLOOKUP($A429,'NG Summary by Day'!$A$22:$F$480,4,FALSE)*1000</f>
        <v>51562561.975371599</v>
      </c>
      <c r="C429" s="172">
        <f>VLOOKUP(A429,'NG Summary by Day'!$T$21:$W$486,4,FALSE)</f>
        <v>50073867.814100005</v>
      </c>
      <c r="D429" s="177">
        <f t="shared" si="24"/>
        <v>1488694.1612715945</v>
      </c>
      <c r="E429" s="176">
        <f>VLOOKUP(A429,'NG Summary by Day'!$A$22:$F$480,6,FALSE)*1000</f>
        <v>51562561.975371599</v>
      </c>
      <c r="F429" s="177">
        <f t="shared" si="25"/>
        <v>1488694.1612715945</v>
      </c>
      <c r="G429" s="155"/>
      <c r="H429" s="186">
        <f>VLOOKUP(A429,'Power Summary by Day '!$A$19:$G$249,3,FALSE)</f>
        <v>-9981587.6290406771</v>
      </c>
      <c r="I429" s="172">
        <f>VLOOKUP(A429,'Power Summary by Day '!$Y$19:$AB$251,4,FALSE)</f>
        <v>6668498.7254188703</v>
      </c>
      <c r="J429" s="177">
        <f t="shared" si="26"/>
        <v>-16650086.354459547</v>
      </c>
      <c r="K429" s="172">
        <f>VLOOKUP(A429,'Power Summary by Day '!$A$19:$G$249,7,FALSE)</f>
        <v>-1074632.1843349077</v>
      </c>
      <c r="L429" s="187">
        <f t="shared" si="27"/>
        <v>-7743130.909753778</v>
      </c>
      <c r="M429" s="155"/>
      <c r="N429" s="161"/>
      <c r="O429" s="168"/>
      <c r="P429" s="168"/>
      <c r="Q429" s="168"/>
      <c r="R429" s="168"/>
      <c r="S429" s="168"/>
      <c r="T429" s="168"/>
      <c r="U429" s="168"/>
      <c r="V429" s="168"/>
      <c r="W429" s="171"/>
      <c r="Y429" s="168"/>
      <c r="Z429" s="168"/>
      <c r="AA429" s="171"/>
      <c r="AB429" s="168"/>
      <c r="AC429" s="168"/>
      <c r="AD429" s="168"/>
      <c r="AE429" s="168"/>
      <c r="AF429" s="168"/>
      <c r="AG429" s="171"/>
    </row>
    <row r="430" spans="1:33" x14ac:dyDescent="0.2">
      <c r="A430" s="151">
        <v>37152</v>
      </c>
      <c r="B430" s="176">
        <f>VLOOKUP($A430,'NG Summary by Day'!$A$22:$F$480,4,FALSE)*1000</f>
        <v>18533097.02684417</v>
      </c>
      <c r="C430" s="172">
        <f>VLOOKUP(A430,'NG Summary by Day'!$T$21:$W$486,4,FALSE)</f>
        <v>18266089.901099999</v>
      </c>
      <c r="D430" s="177">
        <f t="shared" si="24"/>
        <v>267007.12574417144</v>
      </c>
      <c r="E430" s="176">
        <f>VLOOKUP(A430,'NG Summary by Day'!$A$22:$F$480,6,FALSE)*1000</f>
        <v>18533097.02684417</v>
      </c>
      <c r="F430" s="177">
        <f t="shared" si="25"/>
        <v>267007.12574417144</v>
      </c>
      <c r="G430" s="155"/>
      <c r="H430" s="186">
        <f>VLOOKUP(A430,'Power Summary by Day '!$A$19:$G$249,3,FALSE)</f>
        <v>-6180880.5676970379</v>
      </c>
      <c r="I430" s="172">
        <f>VLOOKUP(A430,'Power Summary by Day '!$Y$19:$AB$251,4,FALSE)</f>
        <v>13600239.9697388</v>
      </c>
      <c r="J430" s="177">
        <f t="shared" si="26"/>
        <v>-19781120.537435837</v>
      </c>
      <c r="K430" s="172">
        <f>VLOOKUP(A430,'Power Summary by Day '!$A$19:$G$249,7,FALSE)</f>
        <v>14649472.304969262</v>
      </c>
      <c r="L430" s="187">
        <f t="shared" si="27"/>
        <v>1049232.3352304623</v>
      </c>
      <c r="M430" s="155"/>
      <c r="N430" s="161"/>
      <c r="O430" s="168"/>
      <c r="P430" s="168"/>
      <c r="Q430" s="168"/>
      <c r="R430" s="168"/>
      <c r="S430" s="168"/>
      <c r="T430" s="168"/>
      <c r="U430" s="168"/>
      <c r="V430" s="168"/>
      <c r="W430" s="171"/>
      <c r="Y430" s="168"/>
      <c r="Z430" s="168"/>
      <c r="AA430" s="171"/>
      <c r="AB430" s="168"/>
      <c r="AC430" s="168"/>
      <c r="AD430" s="168"/>
      <c r="AE430" s="168"/>
      <c r="AF430" s="168"/>
      <c r="AG430" s="171"/>
    </row>
    <row r="431" spans="1:33" x14ac:dyDescent="0.2">
      <c r="A431" s="151">
        <v>37153</v>
      </c>
      <c r="B431" s="176">
        <f>VLOOKUP($A431,'NG Summary by Day'!$A$22:$F$480,4,FALSE)*1000</f>
        <v>35233315.530031934</v>
      </c>
      <c r="C431" s="172">
        <f>VLOOKUP(A431,'NG Summary by Day'!$T$21:$W$486,4,FALSE)</f>
        <v>34997554.652200095</v>
      </c>
      <c r="D431" s="177">
        <f t="shared" si="24"/>
        <v>235760.87783183903</v>
      </c>
      <c r="E431" s="176">
        <f>VLOOKUP(A431,'NG Summary by Day'!$A$22:$F$480,6,FALSE)*1000</f>
        <v>35233315.530031934</v>
      </c>
      <c r="F431" s="177">
        <f t="shared" si="25"/>
        <v>235760.87783183903</v>
      </c>
      <c r="G431" s="155"/>
      <c r="H431" s="186">
        <f>VLOOKUP(A431,'Power Summary by Day '!$A$19:$G$249,3,FALSE)</f>
        <v>4121712.5831215065</v>
      </c>
      <c r="I431" s="172">
        <f>VLOOKUP(A431,'Power Summary by Day '!$Y$19:$AB$251,4,FALSE)</f>
        <v>23314739.601152699</v>
      </c>
      <c r="J431" s="177">
        <f t="shared" si="26"/>
        <v>-19193027.018031195</v>
      </c>
      <c r="K431" s="172">
        <f>VLOOKUP(A431,'Power Summary by Day '!$A$19:$G$249,7,FALSE)</f>
        <v>24595981.947499707</v>
      </c>
      <c r="L431" s="187">
        <f t="shared" si="27"/>
        <v>1281242.3463470079</v>
      </c>
      <c r="M431" s="155"/>
      <c r="N431" s="161"/>
      <c r="O431" s="168"/>
      <c r="P431" s="168"/>
      <c r="Q431" s="168"/>
      <c r="R431" s="168"/>
      <c r="S431" s="168"/>
      <c r="T431" s="168"/>
      <c r="U431" s="168"/>
      <c r="V431" s="168"/>
      <c r="W431" s="171"/>
      <c r="Y431" s="168"/>
      <c r="Z431" s="168"/>
      <c r="AA431" s="171"/>
      <c r="AB431" s="168"/>
      <c r="AC431" s="168"/>
      <c r="AD431" s="168"/>
      <c r="AE431" s="168"/>
      <c r="AF431" s="168"/>
      <c r="AG431" s="171"/>
    </row>
    <row r="432" spans="1:33" x14ac:dyDescent="0.2">
      <c r="A432" s="151">
        <v>37154</v>
      </c>
      <c r="B432" s="176">
        <f>VLOOKUP($A432,'NG Summary by Day'!$A$22:$F$480,4,FALSE)*1000</f>
        <v>-4370135.2759368522</v>
      </c>
      <c r="C432" s="172">
        <f>VLOOKUP(A432,'NG Summary by Day'!$T$21:$W$486,4,FALSE)</f>
        <v>-7027596.4847999802</v>
      </c>
      <c r="D432" s="177">
        <f t="shared" si="24"/>
        <v>2657461.208863128</v>
      </c>
      <c r="E432" s="176">
        <f>VLOOKUP(A432,'NG Summary by Day'!$A$22:$F$480,6,FALSE)*1000</f>
        <v>-4370135.2759368522</v>
      </c>
      <c r="F432" s="177">
        <f t="shared" si="25"/>
        <v>2657461.208863128</v>
      </c>
      <c r="G432" s="155"/>
      <c r="H432" s="186">
        <f>VLOOKUP(A432,'Power Summary by Day '!$A$19:$G$249,3,FALSE)</f>
        <v>2724586.4230842036</v>
      </c>
      <c r="I432" s="172">
        <f>VLOOKUP(A432,'Power Summary by Day '!$Y$19:$AB$251,4,FALSE)</f>
        <v>6758274.1431541704</v>
      </c>
      <c r="J432" s="177">
        <f t="shared" si="26"/>
        <v>-4033687.7200699667</v>
      </c>
      <c r="K432" s="172">
        <f>VLOOKUP(A432,'Power Summary by Day '!$A$19:$G$249,7,FALSE)</f>
        <v>6342545.2358336132</v>
      </c>
      <c r="L432" s="187">
        <f t="shared" si="27"/>
        <v>-415728.90732055716</v>
      </c>
      <c r="M432" s="155"/>
      <c r="N432" s="161"/>
      <c r="O432" s="168"/>
      <c r="P432" s="168"/>
      <c r="Q432" s="168"/>
      <c r="R432" s="168"/>
      <c r="S432" s="168"/>
      <c r="T432" s="168"/>
      <c r="U432" s="168"/>
      <c r="V432" s="168"/>
      <c r="W432" s="171"/>
      <c r="Y432" s="168"/>
      <c r="Z432" s="168"/>
      <c r="AA432" s="171"/>
      <c r="AB432" s="168"/>
      <c r="AC432" s="168"/>
      <c r="AD432" s="168"/>
      <c r="AE432" s="168"/>
      <c r="AF432" s="168"/>
      <c r="AG432" s="171"/>
    </row>
    <row r="433" spans="1:33" x14ac:dyDescent="0.2">
      <c r="A433" s="151">
        <v>37155</v>
      </c>
      <c r="B433" s="176">
        <f>VLOOKUP($A433,'NG Summary by Day'!$A$22:$F$480,4,FALSE)*1000</f>
        <v>3662471.322526006</v>
      </c>
      <c r="C433" s="172">
        <f>VLOOKUP(A433,'NG Summary by Day'!$T$21:$W$486,4,FALSE)</f>
        <v>4876789.7441999996</v>
      </c>
      <c r="D433" s="177">
        <f t="shared" si="24"/>
        <v>-1214318.4216739936</v>
      </c>
      <c r="E433" s="176">
        <f>VLOOKUP(A433,'NG Summary by Day'!$A$22:$F$480,6,FALSE)*1000</f>
        <v>3662471.322526006</v>
      </c>
      <c r="F433" s="177">
        <f t="shared" si="25"/>
        <v>-1214318.4216739936</v>
      </c>
      <c r="G433" s="155"/>
      <c r="H433" s="186">
        <f>VLOOKUP(A433,'Power Summary by Day '!$A$19:$G$249,3,FALSE)</f>
        <v>63160.628022157587</v>
      </c>
      <c r="I433" s="172">
        <f>VLOOKUP(A433,'Power Summary by Day '!$Y$19:$AB$251,4,FALSE)</f>
        <v>-6615585.10558243</v>
      </c>
      <c r="J433" s="177">
        <f t="shared" si="26"/>
        <v>6678745.7336045876</v>
      </c>
      <c r="K433" s="172">
        <f>VLOOKUP(A433,'Power Summary by Day '!$A$19:$G$249,7,FALSE)</f>
        <v>-6350837.1016083425</v>
      </c>
      <c r="L433" s="187">
        <f t="shared" si="27"/>
        <v>264748.00397408754</v>
      </c>
      <c r="M433" s="155"/>
      <c r="N433" s="161"/>
      <c r="O433" s="168"/>
      <c r="P433" s="168"/>
      <c r="Q433" s="168"/>
      <c r="R433" s="168"/>
      <c r="S433" s="168"/>
      <c r="T433" s="168"/>
      <c r="U433" s="168"/>
      <c r="V433" s="168"/>
      <c r="W433" s="171"/>
      <c r="Y433" s="168"/>
      <c r="Z433" s="168"/>
      <c r="AA433" s="171"/>
      <c r="AB433" s="168"/>
      <c r="AC433" s="168"/>
      <c r="AD433" s="168"/>
      <c r="AE433" s="168"/>
      <c r="AF433" s="168"/>
      <c r="AG433" s="171"/>
    </row>
    <row r="434" spans="1:33" x14ac:dyDescent="0.2">
      <c r="A434" s="151">
        <v>37158</v>
      </c>
      <c r="B434" s="176">
        <f>VLOOKUP($A434,'NG Summary by Day'!$A$22:$F$480,4,FALSE)*1000</f>
        <v>57606180.527614981</v>
      </c>
      <c r="C434" s="172">
        <f>VLOOKUP(A434,'NG Summary by Day'!$T$21:$W$486,4,FALSE)</f>
        <v>58989488.726199999</v>
      </c>
      <c r="D434" s="177">
        <f t="shared" si="24"/>
        <v>-1383308.1985850185</v>
      </c>
      <c r="E434" s="176">
        <f>VLOOKUP(A434,'NG Summary by Day'!$A$22:$F$480,6,FALSE)*1000</f>
        <v>57606180.527614981</v>
      </c>
      <c r="F434" s="177">
        <f t="shared" si="25"/>
        <v>-1383308.1985850185</v>
      </c>
      <c r="G434" s="155"/>
      <c r="H434" s="186">
        <f>VLOOKUP(A434,'Power Summary by Day '!$A$19:$G$249,3,FALSE)</f>
        <v>22845159.240998078</v>
      </c>
      <c r="I434" s="172">
        <f>VLOOKUP(A434,'Power Summary by Day '!$Y$19:$AB$251,4,FALSE)</f>
        <v>27225346.013755601</v>
      </c>
      <c r="J434" s="177">
        <f t="shared" si="26"/>
        <v>-4380186.7727575228</v>
      </c>
      <c r="K434" s="172">
        <f>VLOOKUP(A434,'Power Summary by Day '!$A$19:$G$249,7,FALSE)</f>
        <v>27867179.574944668</v>
      </c>
      <c r="L434" s="187">
        <f t="shared" si="27"/>
        <v>641833.56118906662</v>
      </c>
      <c r="M434" s="155"/>
      <c r="N434" s="161"/>
      <c r="O434" s="168"/>
      <c r="P434" s="168"/>
      <c r="Q434" s="168"/>
      <c r="R434" s="168"/>
      <c r="S434" s="168"/>
      <c r="T434" s="168"/>
      <c r="U434" s="168"/>
      <c r="V434" s="168"/>
      <c r="W434" s="171"/>
      <c r="Y434" s="168"/>
      <c r="Z434" s="168"/>
      <c r="AA434" s="171"/>
      <c r="AB434" s="168"/>
      <c r="AC434" s="168"/>
      <c r="AD434" s="168"/>
      <c r="AE434" s="168"/>
      <c r="AF434" s="168"/>
      <c r="AG434" s="171"/>
    </row>
    <row r="435" spans="1:33" x14ac:dyDescent="0.2">
      <c r="A435" s="151">
        <v>37159</v>
      </c>
      <c r="B435" s="176">
        <f>VLOOKUP($A435,'NG Summary by Day'!$A$22:$F$480,4,FALSE)*1000</f>
        <v>-18338033.874489661</v>
      </c>
      <c r="C435" s="172">
        <f>VLOOKUP(A435,'NG Summary by Day'!$T$21:$W$486,4,FALSE)</f>
        <v>-22817544.3006</v>
      </c>
      <c r="D435" s="177">
        <f t="shared" si="24"/>
        <v>4479510.4261103384</v>
      </c>
      <c r="E435" s="176">
        <f>VLOOKUP(A435,'NG Summary by Day'!$A$22:$F$480,6,FALSE)*1000</f>
        <v>-18338033.874489661</v>
      </c>
      <c r="F435" s="177">
        <f t="shared" si="25"/>
        <v>4479510.4261103384</v>
      </c>
      <c r="G435" s="155"/>
      <c r="H435" s="186">
        <f>VLOOKUP(A435,'Power Summary by Day '!$A$19:$G$249,3,FALSE)</f>
        <v>-4908832.9551554611</v>
      </c>
      <c r="I435" s="172">
        <f>VLOOKUP(A435,'Power Summary by Day '!$Y$19:$AB$251,4,FALSE)</f>
        <v>-7527184.4586735498</v>
      </c>
      <c r="J435" s="177">
        <f t="shared" si="26"/>
        <v>2618351.5035180887</v>
      </c>
      <c r="K435" s="172">
        <f>VLOOKUP(A435,'Power Summary by Day '!$A$19:$G$249,7,FALSE)</f>
        <v>-8099876.642115593</v>
      </c>
      <c r="L435" s="187">
        <f t="shared" si="27"/>
        <v>-572692.18344204314</v>
      </c>
      <c r="M435" s="155"/>
      <c r="N435" s="161"/>
      <c r="O435" s="168"/>
      <c r="P435" s="168"/>
      <c r="Q435" s="168"/>
      <c r="R435" s="168"/>
      <c r="S435" s="168"/>
      <c r="T435" s="168"/>
      <c r="U435" s="168"/>
      <c r="V435" s="168"/>
      <c r="W435" s="171"/>
      <c r="Y435" s="168"/>
      <c r="Z435" s="168"/>
      <c r="AA435" s="171"/>
      <c r="AB435" s="168"/>
      <c r="AC435" s="168"/>
      <c r="AD435" s="168"/>
      <c r="AE435" s="168"/>
      <c r="AF435" s="168"/>
      <c r="AG435" s="171"/>
    </row>
    <row r="436" spans="1:33" x14ac:dyDescent="0.2">
      <c r="A436" s="151">
        <v>37160</v>
      </c>
      <c r="B436" s="176">
        <f>VLOOKUP($A436,'NG Summary by Day'!$A$22:$F$480,4,FALSE)*1000</f>
        <v>31274712.203340959</v>
      </c>
      <c r="C436" s="172">
        <f>VLOOKUP(A436,'NG Summary by Day'!$T$21:$W$486,4,FALSE)</f>
        <v>26049916.275800001</v>
      </c>
      <c r="D436" s="177">
        <f t="shared" si="24"/>
        <v>5224795.9275409579</v>
      </c>
      <c r="E436" s="176">
        <f>VLOOKUP(A436,'NG Summary by Day'!$A$22:$F$480,6,FALSE)*1000</f>
        <v>31274712.203340959</v>
      </c>
      <c r="F436" s="177">
        <f t="shared" si="25"/>
        <v>5224795.9275409579</v>
      </c>
      <c r="G436" s="155"/>
      <c r="H436" s="186">
        <f>VLOOKUP(A436,'Power Summary by Day '!$A$19:$G$249,3,FALSE)</f>
        <v>33805514.890115887</v>
      </c>
      <c r="I436" s="172">
        <f>VLOOKUP(A436,'Power Summary by Day '!$Y$19:$AB$251,4,FALSE)</f>
        <v>15461784.918972101</v>
      </c>
      <c r="J436" s="177">
        <f t="shared" si="26"/>
        <v>18343729.971143786</v>
      </c>
      <c r="K436" s="172">
        <f>VLOOKUP(A436,'Power Summary by Day '!$A$19:$G$249,7,FALSE)</f>
        <v>61444603.948708206</v>
      </c>
      <c r="L436" s="187">
        <f t="shared" si="27"/>
        <v>45982819.029736102</v>
      </c>
      <c r="M436" s="155"/>
      <c r="N436" s="161"/>
      <c r="O436" s="168"/>
      <c r="P436" s="168"/>
      <c r="Q436" s="168"/>
      <c r="R436" s="168"/>
      <c r="S436" s="168"/>
      <c r="T436" s="168"/>
      <c r="U436" s="168"/>
      <c r="V436" s="168"/>
      <c r="W436" s="171"/>
      <c r="Y436" s="168"/>
      <c r="Z436" s="168"/>
      <c r="AA436" s="171"/>
      <c r="AB436" s="168"/>
      <c r="AC436" s="168"/>
      <c r="AD436" s="168"/>
      <c r="AE436" s="168"/>
      <c r="AF436" s="168"/>
      <c r="AG436" s="171"/>
    </row>
    <row r="437" spans="1:33" x14ac:dyDescent="0.2">
      <c r="A437" s="151">
        <v>37161</v>
      </c>
      <c r="B437" s="176">
        <f>VLOOKUP($A437,'NG Summary by Day'!$A$22:$F$480,4,FALSE)*1000</f>
        <v>7236467.8687166432</v>
      </c>
      <c r="C437" s="172">
        <f>VLOOKUP(A437,'NG Summary by Day'!$T$21:$W$486,4,FALSE)</f>
        <v>7336523.1348000001</v>
      </c>
      <c r="D437" s="177">
        <f t="shared" si="24"/>
        <v>-100055.26608335692</v>
      </c>
      <c r="E437" s="176">
        <f>VLOOKUP(A437,'NG Summary by Day'!$A$22:$F$480,6,FALSE)*1000</f>
        <v>7236467.8687166432</v>
      </c>
      <c r="F437" s="177">
        <f t="shared" si="25"/>
        <v>-100055.26608335692</v>
      </c>
      <c r="G437" s="155"/>
      <c r="H437" s="186">
        <f>VLOOKUP(A437,'Power Summary by Day '!$A$19:$G$249,3,FALSE)</f>
        <v>-1202058.9370890111</v>
      </c>
      <c r="I437" s="172">
        <f>VLOOKUP(A437,'Power Summary by Day '!$Y$19:$AB$251,4,FALSE)</f>
        <v>-1245487.4714933699</v>
      </c>
      <c r="J437" s="177">
        <f t="shared" si="26"/>
        <v>43428.534404358827</v>
      </c>
      <c r="K437" s="172">
        <f>VLOOKUP(A437,'Power Summary by Day '!$A$19:$G$249,7,FALSE)</f>
        <v>12571.822094698902</v>
      </c>
      <c r="L437" s="187">
        <f t="shared" si="27"/>
        <v>1258059.2935880688</v>
      </c>
      <c r="M437" s="155"/>
      <c r="N437" s="161"/>
      <c r="O437" s="168"/>
      <c r="P437" s="168"/>
      <c r="Q437" s="168"/>
      <c r="R437" s="168"/>
      <c r="S437" s="168"/>
      <c r="T437" s="168"/>
      <c r="U437" s="168"/>
      <c r="V437" s="168"/>
      <c r="W437" s="171"/>
      <c r="Y437" s="168"/>
      <c r="Z437" s="168"/>
      <c r="AA437" s="171"/>
      <c r="AB437" s="168"/>
      <c r="AC437" s="168"/>
      <c r="AD437" s="168"/>
      <c r="AE437" s="168"/>
      <c r="AF437" s="168"/>
      <c r="AG437" s="171"/>
    </row>
    <row r="438" spans="1:33" x14ac:dyDescent="0.2">
      <c r="A438" s="151">
        <v>37162</v>
      </c>
      <c r="B438" s="176">
        <f>VLOOKUP($A438,'NG Summary by Day'!$A$22:$F$480,4,FALSE)*1000</f>
        <v>-4788251.9586400129</v>
      </c>
      <c r="C438" s="172">
        <f>VLOOKUP(A438,'NG Summary by Day'!$T$21:$W$486,4,FALSE)</f>
        <v>-3953671.4734999998</v>
      </c>
      <c r="D438" s="177">
        <f t="shared" si="24"/>
        <v>-834580.48514001304</v>
      </c>
      <c r="E438" s="176">
        <f>VLOOKUP(A438,'NG Summary by Day'!$A$22:$F$480,6,FALSE)*1000</f>
        <v>-4788251.9586400129</v>
      </c>
      <c r="F438" s="177">
        <f t="shared" si="25"/>
        <v>-834580.48514001304</v>
      </c>
      <c r="G438" s="155"/>
      <c r="H438" s="186">
        <f>VLOOKUP(A438,'Power Summary by Day '!$A$19:$G$249,3,FALSE)</f>
        <v>-11609985.872459335</v>
      </c>
      <c r="I438" s="172">
        <f>VLOOKUP(A438,'Power Summary by Day '!$Y$19:$AB$251,4,FALSE)</f>
        <v>-365303.90177848807</v>
      </c>
      <c r="J438" s="177">
        <f t="shared" si="26"/>
        <v>-11244681.970680848</v>
      </c>
      <c r="K438" s="172">
        <f>VLOOKUP(A438,'Power Summary by Day '!$A$19:$G$249,7,FALSE)</f>
        <v>-10905273.849456655</v>
      </c>
      <c r="L438" s="187">
        <f t="shared" si="27"/>
        <v>-10539969.947678167</v>
      </c>
      <c r="M438" s="155"/>
      <c r="N438" s="161"/>
      <c r="O438" s="168"/>
      <c r="P438" s="168"/>
      <c r="Q438" s="168"/>
      <c r="R438" s="168"/>
      <c r="S438" s="168"/>
      <c r="T438" s="168"/>
      <c r="U438" s="168"/>
      <c r="V438" s="168"/>
      <c r="W438" s="171"/>
      <c r="Y438" s="168"/>
      <c r="Z438" s="168"/>
      <c r="AA438" s="171"/>
      <c r="AB438" s="168"/>
      <c r="AC438" s="168"/>
      <c r="AD438" s="168"/>
      <c r="AE438" s="168"/>
      <c r="AF438" s="168"/>
      <c r="AG438" s="171"/>
    </row>
    <row r="439" spans="1:33" x14ac:dyDescent="0.2">
      <c r="A439" s="151">
        <v>37165</v>
      </c>
      <c r="B439" s="176">
        <f>VLOOKUP($A439,'NG Summary by Day'!$A$22:$F$480,4,FALSE)*1000</f>
        <v>-9495228.4916607775</v>
      </c>
      <c r="C439" s="172">
        <f>VLOOKUP(A439,'NG Summary by Day'!$T$21:$W$486,4,FALSE)</f>
        <v>-8532852.2588999998</v>
      </c>
      <c r="D439" s="177">
        <f t="shared" si="24"/>
        <v>-962376.2327607777</v>
      </c>
      <c r="E439" s="176">
        <f>VLOOKUP(A439,'NG Summary by Day'!$A$22:$F$480,6,FALSE)*1000</f>
        <v>-9495228.4916607775</v>
      </c>
      <c r="F439" s="177">
        <f t="shared" si="25"/>
        <v>-962376.2327607777</v>
      </c>
      <c r="G439" s="155"/>
      <c r="H439" s="186">
        <f>VLOOKUP(A439,'Power Summary by Day '!$A$19:$G$249,3,FALSE)</f>
        <v>3980097.8571391851</v>
      </c>
      <c r="I439" s="172">
        <f>VLOOKUP(A439,'Power Summary by Day '!$Y$19:$AB$251,4,FALSE)</f>
        <v>7278633.3104638197</v>
      </c>
      <c r="J439" s="177">
        <f t="shared" si="26"/>
        <v>-3298535.4533246346</v>
      </c>
      <c r="K439" s="172">
        <f>VLOOKUP(A439,'Power Summary by Day '!$A$19:$G$249,7,FALSE)</f>
        <v>7441083.5020192154</v>
      </c>
      <c r="L439" s="187">
        <f t="shared" si="27"/>
        <v>162450.19155539572</v>
      </c>
      <c r="M439" s="155"/>
      <c r="N439" s="161"/>
      <c r="O439" s="168"/>
      <c r="P439" s="168"/>
      <c r="Q439" s="168"/>
      <c r="R439" s="168"/>
      <c r="S439" s="168"/>
      <c r="T439" s="168"/>
      <c r="U439" s="168"/>
      <c r="V439" s="168"/>
      <c r="W439" s="171"/>
      <c r="Y439" s="168"/>
      <c r="Z439" s="168"/>
      <c r="AA439" s="171"/>
      <c r="AB439" s="168"/>
      <c r="AC439" s="168"/>
      <c r="AD439" s="168"/>
      <c r="AE439" s="168"/>
      <c r="AF439" s="168"/>
      <c r="AG439" s="171"/>
    </row>
    <row r="440" spans="1:33" x14ac:dyDescent="0.2">
      <c r="A440" s="151">
        <v>37166</v>
      </c>
      <c r="B440" s="176">
        <f>VLOOKUP($A440,'NG Summary by Day'!$A$22:$F$480,4,FALSE)*1000</f>
        <v>720754.84905182046</v>
      </c>
      <c r="C440" s="172">
        <f>VLOOKUP(A440,'NG Summary by Day'!$T$21:$W$486,4,FALSE)</f>
        <v>-4791115.0433999998</v>
      </c>
      <c r="D440" s="177">
        <f t="shared" si="24"/>
        <v>5511869.89245182</v>
      </c>
      <c r="E440" s="176">
        <f>VLOOKUP(A440,'NG Summary by Day'!$A$22:$F$480,6,FALSE)*1000</f>
        <v>720754.84905182046</v>
      </c>
      <c r="F440" s="177">
        <f t="shared" si="25"/>
        <v>5511869.89245182</v>
      </c>
      <c r="G440" s="155"/>
      <c r="H440" s="186">
        <f>VLOOKUP(A440,'Power Summary by Day '!$A$19:$G$249,3,FALSE)</f>
        <v>3317439.4963278868</v>
      </c>
      <c r="I440" s="172">
        <f>VLOOKUP(A440,'Power Summary by Day '!$Y$19:$AB$251,4,FALSE)</f>
        <v>7435303.2467622906</v>
      </c>
      <c r="J440" s="177">
        <f t="shared" si="26"/>
        <v>-4117863.7504344038</v>
      </c>
      <c r="K440" s="172">
        <f>VLOOKUP(A440,'Power Summary by Day '!$A$19:$G$249,7,FALSE)</f>
        <v>7641787.0584371872</v>
      </c>
      <c r="L440" s="187">
        <f t="shared" si="27"/>
        <v>206483.81167489663</v>
      </c>
      <c r="M440" s="155"/>
      <c r="N440" s="161"/>
      <c r="O440" s="168"/>
      <c r="P440" s="168"/>
      <c r="Q440" s="168"/>
      <c r="R440" s="168"/>
      <c r="S440" s="168"/>
      <c r="T440" s="168"/>
      <c r="U440" s="168"/>
      <c r="V440" s="168"/>
      <c r="W440" s="171"/>
      <c r="Y440" s="168"/>
      <c r="Z440" s="168"/>
      <c r="AA440" s="171"/>
      <c r="AB440" s="168"/>
      <c r="AC440" s="168"/>
      <c r="AD440" s="168"/>
      <c r="AE440" s="168"/>
      <c r="AF440" s="168"/>
      <c r="AG440" s="171"/>
    </row>
    <row r="441" spans="1:33" x14ac:dyDescent="0.2">
      <c r="A441" s="151">
        <v>37167</v>
      </c>
      <c r="B441" s="176">
        <f>VLOOKUP($A441,'NG Summary by Day'!$A$22:$F$480,4,FALSE)*1000</f>
        <v>11321015.032426396</v>
      </c>
      <c r="C441" s="172">
        <f>VLOOKUP(A441,'NG Summary by Day'!$T$21:$W$486,4,FALSE)</f>
        <v>14212630.990800001</v>
      </c>
      <c r="D441" s="177">
        <f t="shared" si="24"/>
        <v>-2891615.9583736043</v>
      </c>
      <c r="E441" s="176">
        <f>VLOOKUP(A441,'NG Summary by Day'!$A$22:$F$480,6,FALSE)*1000</f>
        <v>11321015.032426396</v>
      </c>
      <c r="F441" s="177">
        <f t="shared" si="25"/>
        <v>-2891615.9583736043</v>
      </c>
      <c r="G441" s="155"/>
      <c r="H441" s="186">
        <f>VLOOKUP(A441,'Power Summary by Day '!$A$19:$G$249,3,FALSE)</f>
        <v>-9992561.231601581</v>
      </c>
      <c r="I441" s="172">
        <f>VLOOKUP(A441,'Power Summary by Day '!$Y$19:$AB$251,4,FALSE)</f>
        <v>-11976476.220298899</v>
      </c>
      <c r="J441" s="177">
        <f t="shared" si="26"/>
        <v>1983914.9886973184</v>
      </c>
      <c r="K441" s="172">
        <f>VLOOKUP(A441,'Power Summary by Day '!$A$19:$G$249,7,FALSE)</f>
        <v>-11486771.078802502</v>
      </c>
      <c r="L441" s="187">
        <f t="shared" si="27"/>
        <v>489705.14149639755</v>
      </c>
      <c r="M441" s="155"/>
      <c r="N441" s="161"/>
      <c r="O441" s="168"/>
      <c r="P441" s="168"/>
      <c r="Q441" s="168"/>
      <c r="R441" s="168"/>
      <c r="S441" s="168"/>
      <c r="T441" s="168"/>
      <c r="U441" s="168"/>
      <c r="V441" s="168"/>
      <c r="W441" s="171"/>
      <c r="Y441" s="168"/>
      <c r="Z441" s="168"/>
      <c r="AA441" s="171"/>
      <c r="AB441" s="168"/>
      <c r="AC441" s="168"/>
      <c r="AD441" s="168"/>
      <c r="AE441" s="168"/>
      <c r="AF441" s="168"/>
      <c r="AG441" s="171"/>
    </row>
    <row r="442" spans="1:33" x14ac:dyDescent="0.2">
      <c r="A442" s="151">
        <v>37168</v>
      </c>
      <c r="B442" s="176">
        <f>VLOOKUP($A442,'NG Summary by Day'!$A$22:$F$480,4,FALSE)*1000</f>
        <v>-13804860.39959099</v>
      </c>
      <c r="C442" s="172">
        <f>VLOOKUP(A442,'NG Summary by Day'!$T$21:$W$486,4,FALSE)</f>
        <v>-14429423.215399999</v>
      </c>
      <c r="D442" s="177">
        <f t="shared" si="24"/>
        <v>624562.8158090096</v>
      </c>
      <c r="E442" s="176">
        <f>VLOOKUP(A442,'NG Summary by Day'!$A$22:$F$480,6,FALSE)*1000</f>
        <v>-13804860.39959099</v>
      </c>
      <c r="F442" s="177">
        <f t="shared" si="25"/>
        <v>624562.8158090096</v>
      </c>
      <c r="G442" s="155"/>
      <c r="H442" s="186">
        <f>VLOOKUP(A442,'Power Summary by Day '!$A$19:$G$249,3,FALSE)</f>
        <v>6942162.1375207901</v>
      </c>
      <c r="I442" s="172">
        <f>VLOOKUP(A442,'Power Summary by Day '!$Y$19:$AB$251,4,FALSE)</f>
        <v>-2965632.10435525</v>
      </c>
      <c r="J442" s="177">
        <f t="shared" si="26"/>
        <v>9907794.2418760397</v>
      </c>
      <c r="K442" s="172">
        <f>VLOOKUP(A442,'Power Summary by Day '!$A$19:$G$249,7,FALSE)</f>
        <v>4456073.9615393104</v>
      </c>
      <c r="L442" s="187">
        <f t="shared" si="27"/>
        <v>7421706.0658945609</v>
      </c>
      <c r="M442" s="155"/>
      <c r="N442" s="161"/>
      <c r="O442" s="168"/>
      <c r="P442" s="168"/>
      <c r="Q442" s="168"/>
      <c r="R442" s="168"/>
      <c r="S442" s="168"/>
      <c r="T442" s="168"/>
      <c r="U442" s="168"/>
      <c r="V442" s="168"/>
      <c r="W442" s="171"/>
      <c r="Y442" s="168"/>
      <c r="Z442" s="168"/>
      <c r="AA442" s="171"/>
      <c r="AB442" s="168"/>
      <c r="AC442" s="168"/>
      <c r="AD442" s="168"/>
      <c r="AE442" s="168"/>
      <c r="AF442" s="168"/>
      <c r="AG442" s="171"/>
    </row>
    <row r="443" spans="1:33" x14ac:dyDescent="0.2">
      <c r="A443" s="151">
        <v>37169</v>
      </c>
      <c r="B443" s="176">
        <f>VLOOKUP($A443,'NG Summary by Day'!$A$22:$F$480,4,FALSE)*1000</f>
        <v>33694429.180125795</v>
      </c>
      <c r="C443" s="172">
        <f>VLOOKUP(A443,'NG Summary by Day'!$T$21:$W$486,4,FALSE)</f>
        <v>28136881.008700002</v>
      </c>
      <c r="D443" s="177">
        <f t="shared" si="24"/>
        <v>5557548.1714257933</v>
      </c>
      <c r="E443" s="176">
        <f>VLOOKUP(A443,'NG Summary by Day'!$A$22:$F$480,6,FALSE)*1000</f>
        <v>33694429.180125795</v>
      </c>
      <c r="F443" s="177">
        <f t="shared" si="25"/>
        <v>5557548.1714257933</v>
      </c>
      <c r="G443" s="155"/>
      <c r="H443" s="186">
        <f>VLOOKUP(A443,'Power Summary by Day '!$A$19:$G$249,3,FALSE)</f>
        <v>2292120.4769350048</v>
      </c>
      <c r="I443" s="172">
        <f>VLOOKUP(A443,'Power Summary by Day '!$Y$19:$AB$251,4,FALSE)</f>
        <v>1446263.0048620701</v>
      </c>
      <c r="J443" s="177">
        <f t="shared" si="26"/>
        <v>845857.47207293473</v>
      </c>
      <c r="K443" s="172">
        <f>VLOOKUP(A443,'Power Summary by Day '!$A$19:$G$249,7,FALSE)</f>
        <v>1863546.8943627297</v>
      </c>
      <c r="L443" s="187">
        <f t="shared" si="27"/>
        <v>417283.88950065966</v>
      </c>
      <c r="M443" s="155"/>
      <c r="N443" s="161"/>
      <c r="O443" s="168"/>
      <c r="P443" s="168"/>
      <c r="Q443" s="168"/>
      <c r="R443" s="168"/>
      <c r="S443" s="168"/>
      <c r="T443" s="168"/>
      <c r="U443" s="168"/>
      <c r="V443" s="168"/>
      <c r="W443" s="171"/>
      <c r="Y443" s="168"/>
      <c r="Z443" s="168"/>
      <c r="AA443" s="171"/>
      <c r="AB443" s="168"/>
      <c r="AC443" s="168"/>
      <c r="AD443" s="168"/>
      <c r="AE443" s="168"/>
      <c r="AF443" s="168"/>
      <c r="AG443" s="171"/>
    </row>
    <row r="444" spans="1:33" x14ac:dyDescent="0.2">
      <c r="A444" s="151">
        <v>37172</v>
      </c>
      <c r="B444" s="176">
        <f>VLOOKUP($A444,'NG Summary by Day'!$A$22:$F$480,4,FALSE)*1000</f>
        <v>-5534088.0478127655</v>
      </c>
      <c r="C444" s="172">
        <f>VLOOKUP(A444,'NG Summary by Day'!$T$21:$W$486,4,FALSE)</f>
        <v>-8176558.3998999903</v>
      </c>
      <c r="D444" s="177">
        <f t="shared" si="24"/>
        <v>2642470.3520872248</v>
      </c>
      <c r="E444" s="176">
        <f>VLOOKUP(A444,'NG Summary by Day'!$A$22:$F$480,6,FALSE)*1000</f>
        <v>-5534088.0478127655</v>
      </c>
      <c r="F444" s="177">
        <f t="shared" si="25"/>
        <v>2642470.3520872248</v>
      </c>
      <c r="G444" s="155"/>
      <c r="H444" s="186">
        <f>VLOOKUP(A444,'Power Summary by Day '!$A$19:$G$249,3,FALSE)</f>
        <v>-1521286.6994987209</v>
      </c>
      <c r="I444" s="172">
        <f>VLOOKUP(A444,'Power Summary by Day '!$Y$19:$AB$251,4,FALSE)</f>
        <v>-1931752.9182102601</v>
      </c>
      <c r="J444" s="177">
        <f t="shared" si="26"/>
        <v>410466.21871153917</v>
      </c>
      <c r="K444" s="172">
        <f>VLOOKUP(A444,'Power Summary by Day '!$A$19:$G$249,7,FALSE)</f>
        <v>-1861837.3684616259</v>
      </c>
      <c r="L444" s="187">
        <f t="shared" si="27"/>
        <v>69915.549748634221</v>
      </c>
      <c r="M444" s="155"/>
      <c r="N444" s="161"/>
      <c r="O444" s="168"/>
      <c r="P444" s="168"/>
      <c r="Q444" s="168"/>
      <c r="R444" s="168"/>
      <c r="S444" s="168"/>
      <c r="T444" s="168"/>
      <c r="U444" s="168"/>
      <c r="V444" s="168"/>
      <c r="W444" s="171"/>
      <c r="Y444" s="168"/>
      <c r="Z444" s="168"/>
      <c r="AA444" s="171"/>
      <c r="AB444" s="168"/>
      <c r="AC444" s="168"/>
      <c r="AD444" s="168"/>
      <c r="AE444" s="168"/>
      <c r="AF444" s="168"/>
      <c r="AG444" s="171"/>
    </row>
    <row r="445" spans="1:33" x14ac:dyDescent="0.2">
      <c r="A445" s="151">
        <v>37173</v>
      </c>
      <c r="B445" s="176">
        <f>VLOOKUP($A445,'NG Summary by Day'!$A$22:$F$480,4,FALSE)*1000</f>
        <v>-14185341.373210082</v>
      </c>
      <c r="C445" s="172">
        <f>VLOOKUP(A445,'NG Summary by Day'!$T$21:$W$486,4,FALSE)</f>
        <v>-15990553.654899999</v>
      </c>
      <c r="D445" s="177">
        <f t="shared" si="24"/>
        <v>1805212.2816899177</v>
      </c>
      <c r="E445" s="176">
        <f>VLOOKUP(A445,'NG Summary by Day'!$A$22:$F$480,6,FALSE)*1000</f>
        <v>-14185341.373210082</v>
      </c>
      <c r="F445" s="177">
        <f t="shared" si="25"/>
        <v>1805212.2816899177</v>
      </c>
      <c r="G445" s="155"/>
      <c r="H445" s="186">
        <f>VLOOKUP(A445,'Power Summary by Day '!$A$19:$G$249,3,FALSE)</f>
        <v>-2808610.8937210017</v>
      </c>
      <c r="I445" s="172">
        <f>VLOOKUP(A445,'Power Summary by Day '!$Y$19:$AB$251,4,FALSE)</f>
        <v>-4063214.90140387</v>
      </c>
      <c r="J445" s="177">
        <f t="shared" si="26"/>
        <v>1254604.0076828683</v>
      </c>
      <c r="K445" s="172">
        <f>VLOOKUP(A445,'Power Summary by Day '!$A$19:$G$249,7,FALSE)</f>
        <v>-3537724.1587854368</v>
      </c>
      <c r="L445" s="187">
        <f t="shared" si="27"/>
        <v>525490.7426184332</v>
      </c>
      <c r="M445" s="155"/>
      <c r="N445" s="161"/>
      <c r="O445" s="168"/>
      <c r="P445" s="168"/>
      <c r="Q445" s="168"/>
      <c r="R445" s="168"/>
      <c r="S445" s="168"/>
      <c r="T445" s="168"/>
      <c r="U445" s="168"/>
      <c r="V445" s="168"/>
      <c r="W445" s="171"/>
      <c r="Y445" s="168"/>
      <c r="Z445" s="168"/>
      <c r="AA445" s="171"/>
      <c r="AB445" s="168"/>
      <c r="AC445" s="168"/>
      <c r="AD445" s="168"/>
      <c r="AE445" s="168"/>
      <c r="AF445" s="168"/>
      <c r="AG445" s="171"/>
    </row>
    <row r="446" spans="1:33" x14ac:dyDescent="0.2">
      <c r="A446" s="151">
        <v>37174</v>
      </c>
      <c r="B446" s="176">
        <f>VLOOKUP($A446,'NG Summary by Day'!$A$22:$F$480,4,FALSE)*1000</f>
        <v>-20153612.271027759</v>
      </c>
      <c r="C446" s="172">
        <f>VLOOKUP(A446,'NG Summary by Day'!$T$21:$W$486,4,FALSE)</f>
        <v>-16267373.7102999</v>
      </c>
      <c r="D446" s="177">
        <f t="shared" si="24"/>
        <v>-3886238.5607278589</v>
      </c>
      <c r="E446" s="176">
        <f>VLOOKUP(A446,'NG Summary by Day'!$A$22:$F$480,6,FALSE)*1000</f>
        <v>-20153612.271027759</v>
      </c>
      <c r="F446" s="177">
        <f t="shared" si="25"/>
        <v>-3886238.5607278589</v>
      </c>
      <c r="G446" s="155"/>
      <c r="H446" s="186">
        <f>VLOOKUP(A446,'Power Summary by Day '!$A$19:$G$249,3,FALSE)</f>
        <v>-72707.53200791328</v>
      </c>
      <c r="I446" s="172">
        <f>VLOOKUP(A446,'Power Summary by Day '!$Y$19:$AB$251,4,FALSE)</f>
        <v>-3194578.1649501999</v>
      </c>
      <c r="J446" s="177">
        <f t="shared" si="26"/>
        <v>3121870.6329422868</v>
      </c>
      <c r="K446" s="172">
        <f>VLOOKUP(A446,'Power Summary by Day '!$A$19:$G$249,7,FALSE)</f>
        <v>-3780448.317561713</v>
      </c>
      <c r="L446" s="187">
        <f t="shared" si="27"/>
        <v>-585870.15261151316</v>
      </c>
      <c r="M446" s="155"/>
      <c r="N446" s="161"/>
      <c r="O446" s="168"/>
      <c r="P446" s="168"/>
      <c r="Q446" s="168"/>
      <c r="R446" s="168"/>
      <c r="S446" s="168"/>
      <c r="T446" s="168"/>
      <c r="U446" s="168"/>
      <c r="V446" s="168"/>
      <c r="W446" s="171"/>
      <c r="Y446" s="168"/>
      <c r="Z446" s="168"/>
      <c r="AA446" s="171"/>
      <c r="AB446" s="168"/>
      <c r="AC446" s="168"/>
      <c r="AD446" s="168"/>
      <c r="AE446" s="168"/>
      <c r="AF446" s="168"/>
      <c r="AG446" s="171"/>
    </row>
    <row r="447" spans="1:33" x14ac:dyDescent="0.2">
      <c r="A447" s="151">
        <v>37175</v>
      </c>
      <c r="B447" s="176">
        <f>VLOOKUP($A447,'NG Summary by Day'!$A$22:$F$480,4,FALSE)*1000</f>
        <v>9295875.4400919601</v>
      </c>
      <c r="C447" s="172">
        <f>VLOOKUP(A447,'NG Summary by Day'!$T$21:$W$486,4,FALSE)</f>
        <v>3611868.5781</v>
      </c>
      <c r="D447" s="177">
        <f t="shared" si="24"/>
        <v>5684006.8619919606</v>
      </c>
      <c r="E447" s="176">
        <f>VLOOKUP(A447,'NG Summary by Day'!$A$22:$F$480,6,FALSE)*1000</f>
        <v>9295875.4400919601</v>
      </c>
      <c r="F447" s="177">
        <f t="shared" si="25"/>
        <v>5684006.8619919606</v>
      </c>
      <c r="G447" s="155"/>
      <c r="H447" s="186">
        <f>VLOOKUP(A447,'Power Summary by Day '!$A$19:$G$249,3,FALSE)</f>
        <v>-1659456.0784553094</v>
      </c>
      <c r="I447" s="172">
        <f>VLOOKUP(A447,'Power Summary by Day '!$Y$19:$AB$251,4,FALSE)</f>
        <v>2771504.6636995198</v>
      </c>
      <c r="J447" s="177">
        <f t="shared" si="26"/>
        <v>-4430960.7421548292</v>
      </c>
      <c r="K447" s="172">
        <f>VLOOKUP(A447,'Power Summary by Day '!$A$19:$G$249,7,FALSE)</f>
        <v>1938570.3468786906</v>
      </c>
      <c r="L447" s="187">
        <f t="shared" si="27"/>
        <v>-832934.31682082918</v>
      </c>
      <c r="M447" s="155"/>
      <c r="N447" s="161"/>
      <c r="O447" s="168"/>
      <c r="P447" s="168"/>
      <c r="Q447" s="168"/>
      <c r="R447" s="168"/>
      <c r="S447" s="168"/>
      <c r="T447" s="168"/>
      <c r="U447" s="168"/>
      <c r="V447" s="168"/>
      <c r="W447" s="171"/>
      <c r="Y447" s="168"/>
      <c r="Z447" s="168"/>
      <c r="AA447" s="171"/>
      <c r="AB447" s="168"/>
      <c r="AC447" s="168"/>
      <c r="AD447" s="168"/>
      <c r="AE447" s="168"/>
      <c r="AF447" s="168"/>
      <c r="AG447" s="171"/>
    </row>
    <row r="448" spans="1:33" x14ac:dyDescent="0.2">
      <c r="A448" s="151">
        <v>37176</v>
      </c>
      <c r="B448" s="176">
        <f>VLOOKUP($A448,'NG Summary by Day'!$A$22:$F$480,4,FALSE)*1000</f>
        <v>32622136.540599588</v>
      </c>
      <c r="C448" s="172">
        <f>VLOOKUP(A448,'NG Summary by Day'!$T$21:$W$486,4,FALSE)</f>
        <v>33509164.998677403</v>
      </c>
      <c r="D448" s="177">
        <f t="shared" si="24"/>
        <v>-887028.45807781443</v>
      </c>
      <c r="E448" s="176">
        <f>VLOOKUP(A448,'NG Summary by Day'!$A$22:$F$480,6,FALSE)*1000</f>
        <v>32622136.540599588</v>
      </c>
      <c r="F448" s="177">
        <f t="shared" si="25"/>
        <v>-887028.45807781443</v>
      </c>
      <c r="G448" s="155"/>
      <c r="H448" s="186">
        <f>VLOOKUP(A448,'Power Summary by Day '!$A$19:$G$249,3,FALSE)</f>
        <v>-3835973.0171189196</v>
      </c>
      <c r="I448" s="172">
        <f>VLOOKUP(A448,'Power Summary by Day '!$Y$19:$AB$251,4,FALSE)</f>
        <v>-1917036.9569312599</v>
      </c>
      <c r="J448" s="177">
        <f t="shared" si="26"/>
        <v>-1918936.0601876597</v>
      </c>
      <c r="K448" s="172">
        <f>VLOOKUP(A448,'Power Summary by Day '!$A$19:$G$249,7,FALSE)</f>
        <v>-2557186.7636697795</v>
      </c>
      <c r="L448" s="187">
        <f t="shared" si="27"/>
        <v>-640149.80673851958</v>
      </c>
      <c r="M448" s="155"/>
      <c r="N448" s="161"/>
      <c r="O448" s="168"/>
      <c r="P448" s="168"/>
      <c r="Q448" s="168"/>
      <c r="R448" s="168"/>
      <c r="S448" s="168"/>
      <c r="T448" s="168"/>
      <c r="U448" s="168"/>
      <c r="V448" s="168"/>
      <c r="W448" s="171"/>
      <c r="Y448" s="168"/>
      <c r="Z448" s="168"/>
      <c r="AA448" s="171"/>
      <c r="AB448" s="168"/>
      <c r="AC448" s="168"/>
      <c r="AD448" s="168"/>
      <c r="AE448" s="168"/>
      <c r="AF448" s="168"/>
      <c r="AG448" s="171"/>
    </row>
    <row r="449" spans="1:33" x14ac:dyDescent="0.2">
      <c r="A449" s="151">
        <v>37179</v>
      </c>
      <c r="B449" s="176">
        <f>VLOOKUP($A449,'NG Summary by Day'!$A$22:$F$480,4,FALSE)*1000</f>
        <v>32318991.060048562</v>
      </c>
      <c r="C449" s="172">
        <f>VLOOKUP(A449,'NG Summary by Day'!$T$21:$W$486,4,FALSE)</f>
        <v>30765228.361363601</v>
      </c>
      <c r="D449" s="177">
        <f t="shared" si="24"/>
        <v>1553762.6986849606</v>
      </c>
      <c r="E449" s="176">
        <f>VLOOKUP(A449,'NG Summary by Day'!$A$22:$F$480,6,FALSE)*1000</f>
        <v>32318991.060048562</v>
      </c>
      <c r="F449" s="177">
        <f t="shared" si="25"/>
        <v>1553762.6986849606</v>
      </c>
      <c r="G449" s="155"/>
      <c r="H449" s="186">
        <f>VLOOKUP(A449,'Power Summary by Day '!$A$19:$G$249,3,FALSE)</f>
        <v>5898580.5018098261</v>
      </c>
      <c r="I449" s="172">
        <f>VLOOKUP(A449,'Power Summary by Day '!$Y$19:$AB$251,4,FALSE)</f>
        <v>6386434.77274804</v>
      </c>
      <c r="J449" s="177">
        <f t="shared" si="26"/>
        <v>-487854.27093821391</v>
      </c>
      <c r="K449" s="172">
        <f>VLOOKUP(A449,'Power Summary by Day '!$A$19:$G$249,7,FALSE)</f>
        <v>5920160.8232156551</v>
      </c>
      <c r="L449" s="187">
        <f t="shared" si="27"/>
        <v>-466273.94953238498</v>
      </c>
      <c r="M449" s="155"/>
      <c r="N449" s="161"/>
      <c r="O449" s="168"/>
      <c r="P449" s="168"/>
      <c r="Q449" s="168"/>
      <c r="R449" s="168"/>
      <c r="S449" s="168"/>
      <c r="T449" s="168"/>
      <c r="U449" s="168"/>
      <c r="V449" s="168"/>
      <c r="W449" s="171"/>
      <c r="Y449" s="168"/>
      <c r="Z449" s="168"/>
      <c r="AA449" s="171"/>
      <c r="AB449" s="168"/>
      <c r="AC449" s="168"/>
      <c r="AD449" s="168"/>
      <c r="AE449" s="168"/>
      <c r="AF449" s="168"/>
      <c r="AG449" s="171"/>
    </row>
    <row r="450" spans="1:33" x14ac:dyDescent="0.2">
      <c r="A450" s="151">
        <v>37180</v>
      </c>
      <c r="B450" s="176">
        <f>VLOOKUP($A450,'NG Summary by Day'!$A$22:$F$480,4,FALSE)*1000</f>
        <v>-66832845.814198099</v>
      </c>
      <c r="C450" s="172">
        <f>VLOOKUP(A450,'NG Summary by Day'!$T$21:$W$486,4,FALSE)</f>
        <v>-71317460.285509601</v>
      </c>
      <c r="D450" s="177">
        <f t="shared" si="24"/>
        <v>4484614.4713115022</v>
      </c>
      <c r="E450" s="176">
        <f>VLOOKUP(A450,'NG Summary by Day'!$A$22:$F$480,6,FALSE)*1000</f>
        <v>-66832845.814198099</v>
      </c>
      <c r="F450" s="177">
        <f t="shared" si="25"/>
        <v>4484614.4713115022</v>
      </c>
      <c r="G450" s="155"/>
      <c r="H450" s="186">
        <f>VLOOKUP(A450,'Power Summary by Day '!$A$19:$G$249,3,FALSE)</f>
        <v>-10679576.704540197</v>
      </c>
      <c r="I450" s="172">
        <f>VLOOKUP(A450,'Power Summary by Day '!$Y$19:$AB$251,4,FALSE)</f>
        <v>-12276228.168831998</v>
      </c>
      <c r="J450" s="177">
        <f t="shared" si="26"/>
        <v>1596651.4642918017</v>
      </c>
      <c r="K450" s="172">
        <f>VLOOKUP(A450,'Power Summary by Day '!$A$19:$G$249,7,FALSE)</f>
        <v>-12883739.351918707</v>
      </c>
      <c r="L450" s="187">
        <f t="shared" si="27"/>
        <v>-607511.18308670819</v>
      </c>
      <c r="M450" s="155"/>
      <c r="N450" s="161"/>
      <c r="O450" s="168"/>
      <c r="P450" s="168"/>
      <c r="Q450" s="168"/>
      <c r="R450" s="168"/>
      <c r="S450" s="168"/>
      <c r="T450" s="168"/>
      <c r="U450" s="168"/>
      <c r="V450" s="168"/>
      <c r="W450" s="171"/>
      <c r="Y450" s="168"/>
      <c r="Z450" s="168"/>
      <c r="AA450" s="171"/>
      <c r="AB450" s="168"/>
      <c r="AC450" s="168"/>
      <c r="AD450" s="168"/>
      <c r="AE450" s="168"/>
      <c r="AF450" s="168"/>
      <c r="AG450" s="171"/>
    </row>
    <row r="451" spans="1:33" x14ac:dyDescent="0.2">
      <c r="A451" s="151">
        <v>37181</v>
      </c>
      <c r="B451" s="176">
        <f>VLOOKUP($A451,'NG Summary by Day'!$A$22:$F$480,4,FALSE)*1000</f>
        <v>59376493.368062757</v>
      </c>
      <c r="C451" s="172">
        <f>VLOOKUP(A451,'NG Summary by Day'!$T$21:$W$486,4,FALSE)</f>
        <v>50068822.414937697</v>
      </c>
      <c r="D451" s="177">
        <f t="shared" si="24"/>
        <v>9307670.9531250596</v>
      </c>
      <c r="E451" s="176">
        <f>VLOOKUP(A451,'NG Summary by Day'!$A$22:$F$480,6,FALSE)*1000</f>
        <v>59376493.368062757</v>
      </c>
      <c r="F451" s="177">
        <f t="shared" si="25"/>
        <v>9307670.9531250596</v>
      </c>
      <c r="G451" s="155"/>
      <c r="H451" s="186">
        <f>VLOOKUP(A451,'Power Summary by Day '!$A$19:$G$249,3,FALSE)</f>
        <v>152065.94623419782</v>
      </c>
      <c r="I451" s="172">
        <f>VLOOKUP(A451,'Power Summary by Day '!$Y$19:$AB$251,4,FALSE)</f>
        <v>-3492176.6936558499</v>
      </c>
      <c r="J451" s="177">
        <f t="shared" si="26"/>
        <v>3644242.6398900477</v>
      </c>
      <c r="K451" s="172">
        <f>VLOOKUP(A451,'Power Summary by Day '!$A$19:$G$249,7,FALSE)</f>
        <v>-1082337.1696556921</v>
      </c>
      <c r="L451" s="187">
        <f t="shared" si="27"/>
        <v>2409839.5240001576</v>
      </c>
      <c r="M451" s="155"/>
      <c r="N451" s="161"/>
      <c r="O451" s="168"/>
      <c r="P451" s="168"/>
      <c r="Q451" s="168"/>
      <c r="R451" s="168"/>
      <c r="S451" s="168"/>
      <c r="T451" s="168"/>
      <c r="U451" s="168"/>
      <c r="V451" s="168"/>
      <c r="W451" s="171"/>
      <c r="Y451" s="168"/>
      <c r="Z451" s="168"/>
      <c r="AA451" s="171"/>
      <c r="AB451" s="168"/>
      <c r="AC451" s="168"/>
      <c r="AD451" s="168"/>
      <c r="AE451" s="168"/>
      <c r="AF451" s="168"/>
      <c r="AG451" s="171"/>
    </row>
    <row r="452" spans="1:33" x14ac:dyDescent="0.2">
      <c r="A452" s="151">
        <v>37182</v>
      </c>
      <c r="B452" s="176">
        <f>VLOOKUP($A452,'NG Summary by Day'!$A$22:$F$480,4,FALSE)*1000</f>
        <v>-33354791.016563658</v>
      </c>
      <c r="C452" s="172">
        <f>VLOOKUP(A452,'NG Summary by Day'!$T$21:$W$486,4,FALSE)</f>
        <v>-34199495.308320798</v>
      </c>
      <c r="D452" s="177">
        <f t="shared" si="24"/>
        <v>844704.29175714031</v>
      </c>
      <c r="E452" s="176">
        <f>VLOOKUP(A452,'NG Summary by Day'!$A$22:$F$480,6,FALSE)*1000</f>
        <v>-33354791.016563658</v>
      </c>
      <c r="F452" s="177">
        <f t="shared" si="25"/>
        <v>844704.29175714031</v>
      </c>
      <c r="G452" s="155"/>
      <c r="H452" s="186">
        <f>VLOOKUP(A452,'Power Summary by Day '!$A$19:$G$249,3,FALSE)</f>
        <v>-871304.60914359288</v>
      </c>
      <c r="I452" s="172">
        <f>VLOOKUP(A452,'Power Summary by Day '!$Y$19:$AB$251,4,FALSE)</f>
        <v>-3201457.4819660401</v>
      </c>
      <c r="J452" s="177">
        <f t="shared" si="26"/>
        <v>2330152.8728224472</v>
      </c>
      <c r="K452" s="172">
        <f>VLOOKUP(A452,'Power Summary by Day '!$A$19:$G$249,7,FALSE)</f>
        <v>-3227688.9778003427</v>
      </c>
      <c r="L452" s="187">
        <f t="shared" si="27"/>
        <v>-26231.495834302623</v>
      </c>
      <c r="M452" s="155"/>
      <c r="N452" s="161"/>
      <c r="O452" s="168"/>
      <c r="P452" s="168"/>
      <c r="Q452" s="168"/>
      <c r="R452" s="168"/>
      <c r="S452" s="168"/>
      <c r="T452" s="168"/>
      <c r="U452" s="168"/>
      <c r="V452" s="168"/>
      <c r="W452" s="171"/>
      <c r="Y452" s="168"/>
      <c r="Z452" s="168"/>
      <c r="AA452" s="171"/>
      <c r="AB452" s="168"/>
      <c r="AC452" s="168"/>
      <c r="AD452" s="168"/>
      <c r="AE452" s="168"/>
      <c r="AF452" s="168"/>
      <c r="AG452" s="171"/>
    </row>
    <row r="453" spans="1:33" x14ac:dyDescent="0.2">
      <c r="A453" s="151">
        <v>37183</v>
      </c>
      <c r="B453" s="176">
        <f>VLOOKUP($A453,'NG Summary by Day'!$A$22:$F$480,4,FALSE)*1000</f>
        <v>-50495242.14479278</v>
      </c>
      <c r="C453" s="172">
        <f>VLOOKUP(A453,'NG Summary by Day'!$T$21:$W$486,4,FALSE)</f>
        <v>-54407404.493161894</v>
      </c>
      <c r="D453" s="177">
        <f t="shared" ref="D453:D462" si="28">B453-C453</f>
        <v>3912162.3483691141</v>
      </c>
      <c r="E453" s="176">
        <f>VLOOKUP(A453,'NG Summary by Day'!$A$22:$F$480,6,FALSE)*1000</f>
        <v>-50495242.14479278</v>
      </c>
      <c r="F453" s="177">
        <f t="shared" ref="F453:F462" si="29">E453-C453</f>
        <v>3912162.3483691141</v>
      </c>
      <c r="G453" s="155"/>
      <c r="H453" s="186">
        <f>VLOOKUP(A453,'Power Summary by Day '!$A$19:$G$249,3,FALSE)</f>
        <v>-11957245.820959739</v>
      </c>
      <c r="I453" s="172">
        <f>VLOOKUP(A453,'Power Summary by Day '!$Y$19:$AB$251,4,FALSE)</f>
        <v>-12529928.3367006</v>
      </c>
      <c r="J453" s="177">
        <f t="shared" ref="J453:J462" si="30">H453-I453</f>
        <v>572682.51574086025</v>
      </c>
      <c r="K453" s="172">
        <f>VLOOKUP(A453,'Power Summary by Day '!$A$19:$G$249,7,FALSE)</f>
        <v>-13262240.82151773</v>
      </c>
      <c r="L453" s="187">
        <f t="shared" ref="L453:L462" si="31">K453-I453</f>
        <v>-732312.48481713049</v>
      </c>
      <c r="M453" s="155"/>
      <c r="N453" s="161"/>
      <c r="O453" s="168"/>
      <c r="P453" s="168"/>
      <c r="Q453" s="168"/>
      <c r="R453" s="168"/>
      <c r="S453" s="168"/>
      <c r="T453" s="168"/>
      <c r="U453" s="168"/>
      <c r="V453" s="168"/>
      <c r="W453" s="171"/>
      <c r="Y453" s="168"/>
      <c r="Z453" s="168"/>
      <c r="AA453" s="171"/>
      <c r="AB453" s="168"/>
      <c r="AC453" s="168"/>
      <c r="AD453" s="168"/>
      <c r="AE453" s="168"/>
      <c r="AF453" s="168"/>
      <c r="AG453" s="171"/>
    </row>
    <row r="454" spans="1:33" x14ac:dyDescent="0.2">
      <c r="A454" s="151">
        <v>37186</v>
      </c>
      <c r="B454" s="176">
        <f>VLOOKUP($A454,'NG Summary by Day'!$A$22:$F$480,4,FALSE)*1000</f>
        <v>-31207789.348680809</v>
      </c>
      <c r="C454" s="172">
        <f>VLOOKUP(A454,'NG Summary by Day'!$T$21:$W$486,4,FALSE)</f>
        <v>-33033264.634622097</v>
      </c>
      <c r="D454" s="177">
        <f t="shared" si="28"/>
        <v>1825475.2859412879</v>
      </c>
      <c r="E454" s="176">
        <f>VLOOKUP(A454,'NG Summary by Day'!$A$22:$F$480,6,FALSE)*1000</f>
        <v>-31207789.348680809</v>
      </c>
      <c r="F454" s="177">
        <f t="shared" si="29"/>
        <v>1825475.2859412879</v>
      </c>
      <c r="G454" s="155"/>
      <c r="H454" s="186">
        <f>VLOOKUP(A454,'Power Summary by Day '!$A$19:$G$249,3,FALSE)</f>
        <v>-7930791.4227260351</v>
      </c>
      <c r="I454" s="172">
        <f>VLOOKUP(A454,'Power Summary by Day '!$Y$19:$AB$251,4,FALSE)</f>
        <v>-10564682.1802465</v>
      </c>
      <c r="J454" s="177">
        <f t="shared" si="30"/>
        <v>2633890.7575204652</v>
      </c>
      <c r="K454" s="172">
        <f>VLOOKUP(A454,'Power Summary by Day '!$A$19:$G$249,7,FALSE)</f>
        <v>-11583735.824394206</v>
      </c>
      <c r="L454" s="187">
        <f t="shared" si="31"/>
        <v>-1019053.6441477053</v>
      </c>
      <c r="M454" s="155"/>
      <c r="N454" s="161"/>
      <c r="O454" s="168"/>
      <c r="P454" s="168"/>
      <c r="Q454" s="168"/>
      <c r="R454" s="168"/>
      <c r="S454" s="168"/>
      <c r="T454" s="168"/>
      <c r="U454" s="168"/>
      <c r="V454" s="168"/>
      <c r="W454" s="171"/>
      <c r="Y454" s="168"/>
      <c r="Z454" s="168"/>
      <c r="AA454" s="171"/>
      <c r="AB454" s="168"/>
      <c r="AC454" s="168"/>
      <c r="AD454" s="168"/>
      <c r="AE454" s="168"/>
      <c r="AF454" s="168"/>
      <c r="AG454" s="171"/>
    </row>
    <row r="455" spans="1:33" x14ac:dyDescent="0.2">
      <c r="A455" s="151">
        <v>37187</v>
      </c>
      <c r="B455" s="176">
        <f>VLOOKUP($A455,'NG Summary by Day'!$A$22:$F$480,4,FALSE)*1000</f>
        <v>49375953.305112377</v>
      </c>
      <c r="C455" s="172">
        <f>VLOOKUP(A455,'NG Summary by Day'!$T$21:$W$486,4,FALSE)</f>
        <v>51990024.9335244</v>
      </c>
      <c r="D455" s="177">
        <f t="shared" si="28"/>
        <v>-2614071.6284120232</v>
      </c>
      <c r="E455" s="176">
        <f>VLOOKUP(A455,'NG Summary by Day'!$A$22:$F$480,6,FALSE)*1000</f>
        <v>49375953.305112377</v>
      </c>
      <c r="F455" s="177">
        <f t="shared" si="29"/>
        <v>-2614071.6284120232</v>
      </c>
      <c r="G455" s="155"/>
      <c r="H455" s="186">
        <f>VLOOKUP(A455,'Power Summary by Day '!$A$19:$G$249,3,FALSE)</f>
        <v>7611135.2422215752</v>
      </c>
      <c r="I455" s="172">
        <f>VLOOKUP(A455,'Power Summary by Day '!$Y$19:$AB$251,4,FALSE)</f>
        <v>8408235.5547816586</v>
      </c>
      <c r="J455" s="177">
        <f t="shared" si="30"/>
        <v>-797100.31256008334</v>
      </c>
      <c r="K455" s="172">
        <f>VLOOKUP(A455,'Power Summary by Day '!$A$19:$G$249,7,FALSE)</f>
        <v>8279064.1630139388</v>
      </c>
      <c r="L455" s="187">
        <f t="shared" si="31"/>
        <v>-129171.39176771976</v>
      </c>
      <c r="M455" s="155"/>
      <c r="N455" s="161"/>
      <c r="O455" s="168"/>
      <c r="P455" s="168"/>
      <c r="Q455" s="168"/>
      <c r="R455" s="168"/>
      <c r="S455" s="168"/>
      <c r="T455" s="168"/>
      <c r="U455" s="168"/>
      <c r="V455" s="168"/>
      <c r="W455" s="171"/>
      <c r="Y455" s="168"/>
      <c r="Z455" s="168"/>
      <c r="AA455" s="171"/>
      <c r="AB455" s="168"/>
      <c r="AC455" s="168"/>
      <c r="AD455" s="168"/>
      <c r="AE455" s="168"/>
      <c r="AF455" s="168"/>
      <c r="AG455" s="171"/>
    </row>
    <row r="456" spans="1:33" x14ac:dyDescent="0.2">
      <c r="A456" s="151">
        <v>37188</v>
      </c>
      <c r="B456" s="176">
        <f>VLOOKUP($A456,'NG Summary by Day'!$A$22:$F$480,4,FALSE)*1000</f>
        <v>-41347752.978115238</v>
      </c>
      <c r="C456" s="172">
        <f>VLOOKUP(A456,'NG Summary by Day'!$T$21:$W$486,4,FALSE)</f>
        <v>-46681531.309382796</v>
      </c>
      <c r="D456" s="177">
        <f t="shared" si="28"/>
        <v>5333778.331267558</v>
      </c>
      <c r="E456" s="176">
        <f>VLOOKUP(A456,'NG Summary by Day'!$A$22:$F$480,6,FALSE)*1000</f>
        <v>-41347752.978115238</v>
      </c>
      <c r="F456" s="177">
        <f t="shared" si="29"/>
        <v>5333778.331267558</v>
      </c>
      <c r="G456" s="155"/>
      <c r="H456" s="186">
        <f>VLOOKUP(A456,'Power Summary by Day '!$A$19:$G$249,3,FALSE)</f>
        <v>-24798291.849013165</v>
      </c>
      <c r="I456" s="172">
        <f>VLOOKUP(A456,'Power Summary by Day '!$Y$19:$AB$251,4,FALSE)</f>
        <v>-57861214.012754202</v>
      </c>
      <c r="J456" s="177">
        <f t="shared" si="30"/>
        <v>33062922.163741037</v>
      </c>
      <c r="K456" s="172">
        <f>VLOOKUP(A456,'Power Summary by Day '!$A$19:$G$249,7,FALSE)</f>
        <v>-26114141.115690034</v>
      </c>
      <c r="L456" s="187">
        <f t="shared" si="31"/>
        <v>31747072.897064168</v>
      </c>
      <c r="M456" s="155"/>
      <c r="N456" s="161"/>
      <c r="O456" s="168"/>
      <c r="P456" s="168"/>
      <c r="Q456" s="168"/>
      <c r="R456" s="168"/>
      <c r="S456" s="168"/>
      <c r="T456" s="168"/>
      <c r="U456" s="168"/>
      <c r="V456" s="168"/>
      <c r="W456" s="171"/>
      <c r="Y456" s="168"/>
      <c r="Z456" s="168"/>
      <c r="AA456" s="171"/>
      <c r="AB456" s="168"/>
      <c r="AC456" s="168"/>
      <c r="AD456" s="168"/>
      <c r="AE456" s="168"/>
      <c r="AF456" s="168"/>
      <c r="AG456" s="171"/>
    </row>
    <row r="457" spans="1:33" x14ac:dyDescent="0.2">
      <c r="A457" s="151">
        <v>37189</v>
      </c>
      <c r="B457" s="176">
        <f>VLOOKUP($A457,'NG Summary by Day'!$A$22:$F$480,4,FALSE)*1000</f>
        <v>21097945.18170628</v>
      </c>
      <c r="C457" s="172">
        <f>VLOOKUP(A457,'NG Summary by Day'!$T$21:$W$486,4,FALSE)</f>
        <v>19348373.117340703</v>
      </c>
      <c r="D457" s="177">
        <f t="shared" si="28"/>
        <v>1749572.064365577</v>
      </c>
      <c r="E457" s="176">
        <f>VLOOKUP(A457,'NG Summary by Day'!$A$22:$F$480,6,FALSE)*1000</f>
        <v>21097945.18170628</v>
      </c>
      <c r="F457" s="177">
        <f t="shared" si="29"/>
        <v>1749572.064365577</v>
      </c>
      <c r="G457" s="155"/>
      <c r="H457" s="186">
        <f>VLOOKUP(A457,'Power Summary by Day '!$A$19:$G$249,3,FALSE)</f>
        <v>3870513.032778149</v>
      </c>
      <c r="I457" s="172">
        <f>VLOOKUP(A457,'Power Summary by Day '!$Y$19:$AB$251,4,FALSE)</f>
        <v>14128531.859870501</v>
      </c>
      <c r="J457" s="177">
        <f t="shared" si="30"/>
        <v>-10258018.827092351</v>
      </c>
      <c r="K457" s="172">
        <f>VLOOKUP(A457,'Power Summary by Day '!$A$19:$G$249,7,FALSE)</f>
        <v>2645024.0912958491</v>
      </c>
      <c r="L457" s="187">
        <f t="shared" si="31"/>
        <v>-11483507.768574651</v>
      </c>
      <c r="M457" s="155"/>
      <c r="N457" s="161"/>
      <c r="O457" s="168"/>
      <c r="P457" s="168"/>
      <c r="Q457" s="168"/>
      <c r="R457" s="168"/>
      <c r="S457" s="168"/>
      <c r="T457" s="168"/>
      <c r="U457" s="168"/>
      <c r="V457" s="168"/>
      <c r="W457" s="171"/>
      <c r="Y457" s="168"/>
      <c r="Z457" s="168"/>
      <c r="AA457" s="171"/>
      <c r="AB457" s="168"/>
      <c r="AC457" s="168"/>
      <c r="AD457" s="168"/>
      <c r="AE457" s="168"/>
      <c r="AF457" s="168"/>
      <c r="AG457" s="171"/>
    </row>
    <row r="458" spans="1:33" x14ac:dyDescent="0.2">
      <c r="A458" s="151">
        <v>37190</v>
      </c>
      <c r="B458" s="176">
        <f>VLOOKUP($A458,'NG Summary by Day'!$A$22:$F$480,4,FALSE)*1000</f>
        <v>-21059255.796581637</v>
      </c>
      <c r="C458" s="172">
        <f>VLOOKUP(A458,'NG Summary by Day'!$T$21:$W$486,4,FALSE)</f>
        <v>-24281635.633377999</v>
      </c>
      <c r="D458" s="177">
        <f t="shared" si="28"/>
        <v>3222379.836796362</v>
      </c>
      <c r="E458" s="176">
        <f>VLOOKUP(A458,'NG Summary by Day'!$A$22:$F$480,6,FALSE)*1000</f>
        <v>-21059255.796581637</v>
      </c>
      <c r="F458" s="177">
        <f t="shared" si="29"/>
        <v>3222379.836796362</v>
      </c>
      <c r="G458" s="155"/>
      <c r="H458" s="186">
        <f>VLOOKUP(A458,'Power Summary by Day '!$A$19:$G$249,3,FALSE)</f>
        <v>-9388711.6019631699</v>
      </c>
      <c r="I458" s="172">
        <f>VLOOKUP(A458,'Power Summary by Day '!$Y$19:$AB$251,4,FALSE)</f>
        <v>-11337988.222241299</v>
      </c>
      <c r="J458" s="177">
        <f t="shared" si="30"/>
        <v>1949276.6202781294</v>
      </c>
      <c r="K458" s="172">
        <f>VLOOKUP(A458,'Power Summary by Day '!$A$19:$G$249,7,FALSE)</f>
        <v>-13342325.97286888</v>
      </c>
      <c r="L458" s="187">
        <f t="shared" si="31"/>
        <v>-2004337.750627581</v>
      </c>
      <c r="M458" s="155"/>
      <c r="N458" s="161"/>
      <c r="O458" s="168"/>
      <c r="P458" s="168"/>
      <c r="Q458" s="168"/>
      <c r="R458" s="168"/>
      <c r="S458" s="168"/>
      <c r="T458" s="168"/>
      <c r="U458" s="168"/>
      <c r="V458" s="168"/>
      <c r="W458" s="171"/>
      <c r="Y458" s="168"/>
      <c r="Z458" s="168"/>
      <c r="AA458" s="171"/>
      <c r="AB458" s="168"/>
      <c r="AC458" s="168"/>
      <c r="AD458" s="168"/>
      <c r="AE458" s="168"/>
      <c r="AF458" s="168"/>
      <c r="AG458" s="171"/>
    </row>
    <row r="459" spans="1:33" x14ac:dyDescent="0.2">
      <c r="A459" s="151">
        <v>37193</v>
      </c>
      <c r="B459" s="176">
        <f>VLOOKUP($A459,'NG Summary by Day'!$A$22:$F$480,4,FALSE)*1000</f>
        <v>-45607247.200558275</v>
      </c>
      <c r="C459" s="172">
        <f>VLOOKUP(A459,'NG Summary by Day'!$T$21:$W$486,4,FALSE)</f>
        <v>-46560090.863672994</v>
      </c>
      <c r="D459" s="177">
        <f t="shared" si="28"/>
        <v>952843.66311471909</v>
      </c>
      <c r="E459" s="176">
        <f>VLOOKUP(A459,'NG Summary by Day'!$A$22:$F$480,6,FALSE)*1000</f>
        <v>-45607247.200558275</v>
      </c>
      <c r="F459" s="177">
        <f t="shared" si="29"/>
        <v>952843.66311471909</v>
      </c>
      <c r="G459" s="155"/>
      <c r="H459" s="186">
        <f>VLOOKUP(A459,'Power Summary by Day '!$A$19:$G$249,3,FALSE)</f>
        <v>11550832.424486786</v>
      </c>
      <c r="I459" s="172">
        <f>VLOOKUP(A459,'Power Summary by Day '!$Y$19:$AB$251,4,FALSE)</f>
        <v>21529835.760528501</v>
      </c>
      <c r="J459" s="177">
        <f t="shared" si="30"/>
        <v>-9979003.336041715</v>
      </c>
      <c r="K459" s="172">
        <f>VLOOKUP(A459,'Power Summary by Day '!$A$19:$G$249,7,FALSE)</f>
        <v>8860419.0648719165</v>
      </c>
      <c r="L459" s="187">
        <f t="shared" si="31"/>
        <v>-12669416.695656585</v>
      </c>
      <c r="M459" s="155"/>
      <c r="N459" s="161"/>
      <c r="O459" s="168"/>
      <c r="P459" s="168"/>
      <c r="Q459" s="168"/>
      <c r="R459" s="168"/>
      <c r="S459" s="168"/>
      <c r="T459" s="168"/>
      <c r="U459" s="168"/>
      <c r="V459" s="168"/>
      <c r="W459" s="171"/>
      <c r="Y459" s="168"/>
      <c r="Z459" s="168"/>
      <c r="AA459" s="171"/>
      <c r="AB459" s="168"/>
      <c r="AC459" s="168"/>
      <c r="AD459" s="168"/>
      <c r="AE459" s="168"/>
      <c r="AF459" s="168"/>
      <c r="AG459" s="171"/>
    </row>
    <row r="460" spans="1:33" x14ac:dyDescent="0.2">
      <c r="A460" s="151">
        <v>37194</v>
      </c>
      <c r="B460" s="176">
        <f>VLOOKUP($A460,'NG Summary by Day'!$A$22:$F$480,4,FALSE)*1000</f>
        <v>44398988.781970613</v>
      </c>
      <c r="C460" s="172">
        <f>VLOOKUP(A460,'NG Summary by Day'!$T$21:$W$486,4,FALSE)</f>
        <v>36655470.605907999</v>
      </c>
      <c r="D460" s="177">
        <f t="shared" si="28"/>
        <v>7743518.1760626137</v>
      </c>
      <c r="E460" s="176">
        <f>VLOOKUP(A460,'NG Summary by Day'!$A$22:$F$480,6,FALSE)*1000</f>
        <v>44398988.781970613</v>
      </c>
      <c r="F460" s="177">
        <f t="shared" si="29"/>
        <v>7743518.1760626137</v>
      </c>
      <c r="G460" s="155"/>
      <c r="H460" s="186">
        <f>VLOOKUP(A460,'Power Summary by Day '!$A$19:$G$249,3,FALSE)</f>
        <v>1754299.5311646927</v>
      </c>
      <c r="I460" s="172">
        <f>VLOOKUP(A460,'Power Summary by Day '!$Y$19:$AB$251,4,FALSE)</f>
        <v>1915540.6886350401</v>
      </c>
      <c r="J460" s="177">
        <f t="shared" si="30"/>
        <v>-161241.15747034736</v>
      </c>
      <c r="K460" s="172">
        <f>VLOOKUP(A460,'Power Summary by Day '!$A$19:$G$249,7,FALSE)</f>
        <v>3525159.2735671527</v>
      </c>
      <c r="L460" s="187">
        <f t="shared" si="31"/>
        <v>1609618.5849321126</v>
      </c>
      <c r="M460" s="155"/>
      <c r="N460" s="161"/>
      <c r="O460" s="168"/>
      <c r="P460" s="168"/>
      <c r="Q460" s="168"/>
      <c r="R460" s="168"/>
      <c r="S460" s="168"/>
      <c r="T460" s="168"/>
      <c r="U460" s="168"/>
      <c r="V460" s="168"/>
      <c r="W460" s="171"/>
      <c r="Y460" s="168"/>
      <c r="Z460" s="168"/>
      <c r="AA460" s="171"/>
      <c r="AB460" s="168"/>
      <c r="AC460" s="168"/>
      <c r="AD460" s="168"/>
      <c r="AE460" s="168"/>
      <c r="AF460" s="168"/>
      <c r="AG460" s="171"/>
    </row>
    <row r="461" spans="1:33" x14ac:dyDescent="0.2">
      <c r="A461" s="151">
        <v>37195</v>
      </c>
      <c r="B461" s="176">
        <f>VLOOKUP($A461,'NG Summary by Day'!$A$22:$F$480,4,FALSE)*1000</f>
        <v>-21586521.578592807</v>
      </c>
      <c r="C461" s="172">
        <f>VLOOKUP(A461,'NG Summary by Day'!$T$21:$W$486,4,FALSE)</f>
        <v>-14537118.6567252</v>
      </c>
      <c r="D461" s="177">
        <f t="shared" si="28"/>
        <v>-7049402.9218676072</v>
      </c>
      <c r="E461" s="176">
        <f>VLOOKUP(A461,'NG Summary by Day'!$A$22:$F$480,6,FALSE)*1000</f>
        <v>-21586521.578592807</v>
      </c>
      <c r="F461" s="177">
        <f t="shared" si="29"/>
        <v>-7049402.9218676072</v>
      </c>
      <c r="G461" s="155"/>
      <c r="H461" s="186">
        <f>VLOOKUP(A461,'Power Summary by Day '!$A$19:$G$249,3,FALSE)</f>
        <v>-14731347.530302154</v>
      </c>
      <c r="I461" s="172">
        <f>VLOOKUP(A461,'Power Summary by Day '!$Y$19:$AB$251,4,FALSE)</f>
        <v>-4989704.7943027299</v>
      </c>
      <c r="J461" s="177">
        <f t="shared" si="30"/>
        <v>-9741642.735999424</v>
      </c>
      <c r="K461" s="172">
        <f>VLOOKUP(A461,'Power Summary by Day '!$A$19:$G$249,7,FALSE)</f>
        <v>-16105936.389738496</v>
      </c>
      <c r="L461" s="187">
        <f t="shared" si="31"/>
        <v>-11116231.595435767</v>
      </c>
      <c r="M461" s="155"/>
      <c r="N461" s="161"/>
      <c r="O461" s="168"/>
      <c r="P461" s="168"/>
      <c r="Q461" s="168"/>
      <c r="R461" s="168"/>
      <c r="S461" s="168"/>
      <c r="T461" s="168"/>
      <c r="U461" s="168"/>
      <c r="V461" s="168"/>
      <c r="W461" s="171"/>
      <c r="Y461" s="168"/>
      <c r="Z461" s="168"/>
      <c r="AA461" s="171"/>
      <c r="AB461" s="168"/>
      <c r="AC461" s="168"/>
      <c r="AD461" s="168"/>
      <c r="AE461" s="168"/>
      <c r="AF461" s="168"/>
      <c r="AG461" s="171"/>
    </row>
    <row r="462" spans="1:33" ht="13.5" thickBot="1" x14ac:dyDescent="0.25">
      <c r="A462" s="152">
        <v>37196</v>
      </c>
      <c r="B462" s="178" t="e">
        <f>VLOOKUP($A462,'NG Summary by Day'!$A$22:$F$480,4,FALSE)*1000</f>
        <v>#N/A</v>
      </c>
      <c r="C462" s="182">
        <f>VLOOKUP(A462,'NG Summary by Day'!$T$21:$W$486,4,FALSE)</f>
        <v>6125870.4426009804</v>
      </c>
      <c r="D462" s="179" t="e">
        <f t="shared" si="28"/>
        <v>#N/A</v>
      </c>
      <c r="E462" s="178" t="e">
        <f>VLOOKUP(A462,'NG Summary by Day'!$A$22:$F$480,6,FALSE)*1000</f>
        <v>#N/A</v>
      </c>
      <c r="F462" s="179" t="e">
        <f t="shared" si="29"/>
        <v>#N/A</v>
      </c>
      <c r="G462" s="155"/>
      <c r="H462" s="188">
        <f>VLOOKUP(A462,'Power Summary by Day '!$A$19:$G$249,3,FALSE)</f>
        <v>4926385.1994072925</v>
      </c>
      <c r="I462" s="189">
        <f>VLOOKUP(A462,'Power Summary by Day '!$Y$19:$AB$251,4,FALSE)</f>
        <v>2217198.7032959</v>
      </c>
      <c r="J462" s="194">
        <f t="shared" si="30"/>
        <v>2709186.4961113925</v>
      </c>
      <c r="K462" s="189">
        <f>VLOOKUP(A462,'Power Summary by Day '!$A$19:$G$249,7,FALSE)</f>
        <v>5410844.8204204198</v>
      </c>
      <c r="L462" s="190">
        <f t="shared" si="31"/>
        <v>3193646.1171245198</v>
      </c>
      <c r="M462" s="155"/>
      <c r="N462" s="161"/>
      <c r="O462" s="168"/>
      <c r="P462" s="168"/>
      <c r="Q462" s="168"/>
      <c r="R462" s="168"/>
      <c r="S462" s="168"/>
      <c r="T462" s="168"/>
      <c r="U462" s="168"/>
      <c r="V462" s="168"/>
      <c r="W462" s="171"/>
      <c r="Y462" s="168"/>
      <c r="Z462" s="168"/>
      <c r="AA462" s="171"/>
      <c r="AB462" s="168"/>
      <c r="AC462" s="168"/>
      <c r="AD462" s="168"/>
      <c r="AE462" s="168"/>
      <c r="AF462" s="168"/>
      <c r="AG462" s="171"/>
    </row>
    <row r="463" spans="1:33" x14ac:dyDescent="0.2">
      <c r="A463" s="103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61"/>
    </row>
    <row r="464" spans="1:33" x14ac:dyDescent="0.2">
      <c r="A464" s="103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61"/>
    </row>
    <row r="465" spans="1:14" x14ac:dyDescent="0.2">
      <c r="A465" s="103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61"/>
    </row>
    <row r="466" spans="1:14" x14ac:dyDescent="0.2">
      <c r="A466" s="103"/>
      <c r="N466" s="161"/>
    </row>
    <row r="467" spans="1:14" x14ac:dyDescent="0.2">
      <c r="A467" s="103"/>
      <c r="N467" s="161"/>
    </row>
    <row r="468" spans="1:14" x14ac:dyDescent="0.2">
      <c r="A468" s="103"/>
      <c r="N468" s="161"/>
    </row>
    <row r="469" spans="1:14" x14ac:dyDescent="0.2">
      <c r="A469" s="103"/>
      <c r="N469" s="161"/>
    </row>
    <row r="470" spans="1:14" x14ac:dyDescent="0.2">
      <c r="A470" s="103"/>
      <c r="N470" s="161"/>
    </row>
    <row r="471" spans="1:14" x14ac:dyDescent="0.2">
      <c r="A471" s="103"/>
      <c r="N471" s="161"/>
    </row>
    <row r="472" spans="1:14" x14ac:dyDescent="0.2">
      <c r="A472" s="103"/>
      <c r="N472" s="161"/>
    </row>
    <row r="473" spans="1:14" x14ac:dyDescent="0.2">
      <c r="A473" s="103"/>
      <c r="N473" s="161"/>
    </row>
    <row r="474" spans="1:14" x14ac:dyDescent="0.2">
      <c r="A474" s="103"/>
      <c r="N474" s="161"/>
    </row>
    <row r="475" spans="1:14" x14ac:dyDescent="0.2">
      <c r="A475" s="103"/>
      <c r="N475" s="161"/>
    </row>
    <row r="476" spans="1:14" x14ac:dyDescent="0.2">
      <c r="A476" s="103"/>
      <c r="N476" s="161"/>
    </row>
    <row r="477" spans="1:14" x14ac:dyDescent="0.2">
      <c r="A477" s="103"/>
      <c r="N477" s="161"/>
    </row>
    <row r="478" spans="1:14" x14ac:dyDescent="0.2">
      <c r="A478" s="103"/>
      <c r="N478" s="161"/>
    </row>
    <row r="479" spans="1:14" x14ac:dyDescent="0.2">
      <c r="A479" s="103"/>
      <c r="N479" s="161"/>
    </row>
    <row r="480" spans="1:14" x14ac:dyDescent="0.2">
      <c r="A480" s="103"/>
      <c r="N480" s="161"/>
    </row>
    <row r="481" spans="1:14" x14ac:dyDescent="0.2">
      <c r="A481" s="103"/>
      <c r="N481" s="161"/>
    </row>
    <row r="482" spans="1:14" x14ac:dyDescent="0.2">
      <c r="A482" s="103"/>
      <c r="N482" s="161"/>
    </row>
    <row r="483" spans="1:14" x14ac:dyDescent="0.2">
      <c r="A483" s="103"/>
      <c r="N483" s="161"/>
    </row>
    <row r="484" spans="1:14" x14ac:dyDescent="0.2">
      <c r="A484" s="103"/>
      <c r="N484" s="161"/>
    </row>
    <row r="485" spans="1:14" x14ac:dyDescent="0.2">
      <c r="A485" s="103"/>
      <c r="N485" s="161"/>
    </row>
    <row r="486" spans="1:14" x14ac:dyDescent="0.2">
      <c r="A486" s="103"/>
      <c r="N486" s="161"/>
    </row>
    <row r="487" spans="1:14" x14ac:dyDescent="0.2">
      <c r="A487" s="103"/>
      <c r="N487" s="161"/>
    </row>
    <row r="488" spans="1:14" x14ac:dyDescent="0.2">
      <c r="A488" s="103"/>
      <c r="N488" s="161"/>
    </row>
    <row r="489" spans="1:14" x14ac:dyDescent="0.2">
      <c r="A489" s="103"/>
      <c r="N489" s="161"/>
    </row>
    <row r="490" spans="1:14" x14ac:dyDescent="0.2">
      <c r="A490" s="103"/>
      <c r="N490" s="161"/>
    </row>
    <row r="491" spans="1:14" x14ac:dyDescent="0.2">
      <c r="A491" s="103"/>
      <c r="N491" s="161"/>
    </row>
    <row r="492" spans="1:14" x14ac:dyDescent="0.2">
      <c r="A492" s="103"/>
      <c r="N492" s="161"/>
    </row>
    <row r="493" spans="1:14" x14ac:dyDescent="0.2">
      <c r="A493" s="103"/>
      <c r="N493" s="161"/>
    </row>
    <row r="494" spans="1:14" x14ac:dyDescent="0.2">
      <c r="A494" s="103"/>
      <c r="N494" s="161"/>
    </row>
    <row r="495" spans="1:14" x14ac:dyDescent="0.2">
      <c r="A495" s="103"/>
      <c r="N495" s="161"/>
    </row>
    <row r="496" spans="1:14" x14ac:dyDescent="0.2">
      <c r="A496" s="103"/>
      <c r="N496" s="161"/>
    </row>
    <row r="497" spans="1:14" x14ac:dyDescent="0.2">
      <c r="A497" s="103"/>
      <c r="N497" s="161"/>
    </row>
    <row r="498" spans="1:14" x14ac:dyDescent="0.2">
      <c r="A498" s="103"/>
      <c r="N498" s="161"/>
    </row>
    <row r="499" spans="1:14" x14ac:dyDescent="0.2">
      <c r="A499" s="103"/>
      <c r="N499" s="161"/>
    </row>
    <row r="500" spans="1:14" x14ac:dyDescent="0.2">
      <c r="A500" s="103"/>
      <c r="N500" s="161"/>
    </row>
    <row r="501" spans="1:14" x14ac:dyDescent="0.2">
      <c r="A501" s="103"/>
      <c r="N501" s="161"/>
    </row>
    <row r="502" spans="1:14" x14ac:dyDescent="0.2">
      <c r="A502" s="103"/>
      <c r="N502" s="161"/>
    </row>
    <row r="503" spans="1:14" x14ac:dyDescent="0.2">
      <c r="A503" s="103"/>
      <c r="N503" s="161"/>
    </row>
    <row r="504" spans="1:14" x14ac:dyDescent="0.2">
      <c r="A504" s="103"/>
      <c r="N504" s="161"/>
    </row>
    <row r="505" spans="1:14" x14ac:dyDescent="0.2">
      <c r="A505" s="103"/>
      <c r="N505" s="161"/>
    </row>
    <row r="506" spans="1:14" x14ac:dyDescent="0.2">
      <c r="A506" s="103"/>
      <c r="N506" s="161"/>
    </row>
    <row r="507" spans="1:14" x14ac:dyDescent="0.2">
      <c r="A507" s="103"/>
      <c r="N507" s="161"/>
    </row>
    <row r="508" spans="1:14" x14ac:dyDescent="0.2">
      <c r="A508" s="103"/>
      <c r="N508" s="161"/>
    </row>
    <row r="509" spans="1:14" x14ac:dyDescent="0.2">
      <c r="A509" s="103"/>
      <c r="N509" s="161"/>
    </row>
    <row r="510" spans="1:14" x14ac:dyDescent="0.2">
      <c r="A510" s="103"/>
      <c r="N510" s="161"/>
    </row>
    <row r="511" spans="1:14" x14ac:dyDescent="0.2">
      <c r="A511" s="103"/>
      <c r="N511" s="161"/>
    </row>
    <row r="512" spans="1:14" x14ac:dyDescent="0.2">
      <c r="A512" s="103"/>
      <c r="N512" s="161"/>
    </row>
    <row r="513" spans="1:14" x14ac:dyDescent="0.2">
      <c r="A513" s="103"/>
      <c r="N513" s="161"/>
    </row>
    <row r="514" spans="1:14" x14ac:dyDescent="0.2">
      <c r="A514" s="103"/>
      <c r="N514" s="161"/>
    </row>
    <row r="515" spans="1:14" x14ac:dyDescent="0.2">
      <c r="A515" s="103"/>
      <c r="N515" s="161"/>
    </row>
    <row r="516" spans="1:14" x14ac:dyDescent="0.2">
      <c r="A516" s="103"/>
      <c r="N516" s="161"/>
    </row>
    <row r="517" spans="1:14" x14ac:dyDescent="0.2">
      <c r="A517" s="103"/>
      <c r="N517" s="161"/>
    </row>
    <row r="518" spans="1:14" x14ac:dyDescent="0.2">
      <c r="A518" s="103"/>
      <c r="N518" s="161"/>
    </row>
    <row r="519" spans="1:14" x14ac:dyDescent="0.2">
      <c r="A519" s="103"/>
      <c r="N519" s="161"/>
    </row>
    <row r="520" spans="1:14" x14ac:dyDescent="0.2">
      <c r="A520" s="103"/>
      <c r="N520" s="161"/>
    </row>
    <row r="521" spans="1:14" x14ac:dyDescent="0.2">
      <c r="A521" s="103"/>
      <c r="N521" s="161"/>
    </row>
    <row r="522" spans="1:14" x14ac:dyDescent="0.2">
      <c r="A522" s="103"/>
      <c r="N522" s="161"/>
    </row>
    <row r="523" spans="1:14" x14ac:dyDescent="0.2">
      <c r="A523" s="103"/>
      <c r="N523" s="161"/>
    </row>
    <row r="524" spans="1:14" x14ac:dyDescent="0.2">
      <c r="A524" s="103"/>
      <c r="N524" s="161"/>
    </row>
    <row r="525" spans="1:14" x14ac:dyDescent="0.2">
      <c r="A525" s="103"/>
      <c r="N525" s="161"/>
    </row>
    <row r="526" spans="1:14" x14ac:dyDescent="0.2">
      <c r="A526" s="103"/>
      <c r="N526" s="161"/>
    </row>
    <row r="527" spans="1:14" x14ac:dyDescent="0.2">
      <c r="A527" s="103"/>
      <c r="N527" s="161"/>
    </row>
    <row r="528" spans="1:14" x14ac:dyDescent="0.2">
      <c r="A528" s="103"/>
      <c r="N528" s="161"/>
    </row>
    <row r="529" spans="1:14" x14ac:dyDescent="0.2">
      <c r="A529" s="103"/>
      <c r="N529" s="161"/>
    </row>
    <row r="530" spans="1:14" x14ac:dyDescent="0.2">
      <c r="A530" s="103"/>
      <c r="N530" s="161"/>
    </row>
    <row r="531" spans="1:14" x14ac:dyDescent="0.2">
      <c r="A531" s="103"/>
      <c r="N531" s="161"/>
    </row>
    <row r="532" spans="1:14" x14ac:dyDescent="0.2">
      <c r="A532" s="103"/>
      <c r="N532" s="161"/>
    </row>
    <row r="533" spans="1:14" x14ac:dyDescent="0.2">
      <c r="A533" s="103"/>
      <c r="N533" s="161"/>
    </row>
    <row r="534" spans="1:14" x14ac:dyDescent="0.2">
      <c r="A534" s="103"/>
      <c r="N534" s="161"/>
    </row>
    <row r="535" spans="1:14" x14ac:dyDescent="0.2">
      <c r="A535" s="103"/>
      <c r="N535" s="161"/>
    </row>
    <row r="536" spans="1:14" x14ac:dyDescent="0.2">
      <c r="A536" s="103"/>
      <c r="N536" s="161"/>
    </row>
    <row r="537" spans="1:14" x14ac:dyDescent="0.2">
      <c r="A537" s="103"/>
      <c r="N537" s="161"/>
    </row>
    <row r="538" spans="1:14" x14ac:dyDescent="0.2">
      <c r="A538" s="103"/>
      <c r="N538" s="161"/>
    </row>
    <row r="539" spans="1:14" x14ac:dyDescent="0.2">
      <c r="A539" s="103"/>
      <c r="N539" s="161"/>
    </row>
    <row r="540" spans="1:14" x14ac:dyDescent="0.2">
      <c r="A540" s="103"/>
      <c r="N540" s="161"/>
    </row>
    <row r="541" spans="1:14" x14ac:dyDescent="0.2">
      <c r="A541" s="103"/>
      <c r="N541" s="161"/>
    </row>
    <row r="542" spans="1:14" x14ac:dyDescent="0.2">
      <c r="A542" s="103"/>
      <c r="N542" s="161"/>
    </row>
    <row r="543" spans="1:14" x14ac:dyDescent="0.2">
      <c r="A543" s="103"/>
      <c r="N543" s="161"/>
    </row>
    <row r="544" spans="1:14" x14ac:dyDescent="0.2">
      <c r="A544" s="103"/>
      <c r="N544" s="161"/>
    </row>
    <row r="545" spans="1:14" x14ac:dyDescent="0.2">
      <c r="A545" s="103"/>
      <c r="N545" s="161"/>
    </row>
    <row r="546" spans="1:14" x14ac:dyDescent="0.2">
      <c r="A546" s="103"/>
      <c r="N546" s="161"/>
    </row>
    <row r="547" spans="1:14" x14ac:dyDescent="0.2">
      <c r="A547" s="103"/>
      <c r="N547" s="161"/>
    </row>
    <row r="548" spans="1:14" x14ac:dyDescent="0.2">
      <c r="A548" s="103"/>
      <c r="N548" s="161"/>
    </row>
    <row r="549" spans="1:14" x14ac:dyDescent="0.2">
      <c r="A549" s="103"/>
      <c r="N549" s="161"/>
    </row>
    <row r="550" spans="1:14" x14ac:dyDescent="0.2">
      <c r="A550" s="103"/>
      <c r="N550" s="161"/>
    </row>
    <row r="551" spans="1:14" x14ac:dyDescent="0.2">
      <c r="A551" s="103"/>
      <c r="N551" s="161"/>
    </row>
    <row r="552" spans="1:14" x14ac:dyDescent="0.2">
      <c r="A552" s="103"/>
      <c r="N552" s="161"/>
    </row>
    <row r="553" spans="1:14" x14ac:dyDescent="0.2">
      <c r="A553" s="103"/>
      <c r="N553" s="161"/>
    </row>
    <row r="554" spans="1:14" x14ac:dyDescent="0.2">
      <c r="A554" s="103"/>
      <c r="N554" s="161"/>
    </row>
    <row r="555" spans="1:14" x14ac:dyDescent="0.2">
      <c r="A555" s="103"/>
      <c r="N555" s="161"/>
    </row>
    <row r="556" spans="1:14" x14ac:dyDescent="0.2">
      <c r="A556" s="103"/>
      <c r="N556" s="161"/>
    </row>
    <row r="557" spans="1:14" x14ac:dyDescent="0.2">
      <c r="A557" s="103"/>
      <c r="N557" s="161"/>
    </row>
    <row r="558" spans="1:14" x14ac:dyDescent="0.2">
      <c r="A558" s="103"/>
      <c r="N558" s="161"/>
    </row>
    <row r="559" spans="1:14" x14ac:dyDescent="0.2">
      <c r="A559" s="103"/>
      <c r="N559" s="161"/>
    </row>
    <row r="560" spans="1:14" x14ac:dyDescent="0.2">
      <c r="A560" s="103"/>
      <c r="N560" s="161"/>
    </row>
    <row r="561" spans="1:14" x14ac:dyDescent="0.2">
      <c r="A561" s="103"/>
      <c r="N561" s="161"/>
    </row>
    <row r="562" spans="1:14" x14ac:dyDescent="0.2">
      <c r="A562" s="103"/>
      <c r="N562" s="161"/>
    </row>
    <row r="563" spans="1:14" x14ac:dyDescent="0.2">
      <c r="A563" s="103"/>
      <c r="N563" s="161"/>
    </row>
    <row r="564" spans="1:14" x14ac:dyDescent="0.2">
      <c r="A564" s="103"/>
      <c r="N564" s="161"/>
    </row>
    <row r="565" spans="1:14" x14ac:dyDescent="0.2">
      <c r="A565" s="103"/>
      <c r="N565" s="161"/>
    </row>
    <row r="566" spans="1:14" x14ac:dyDescent="0.2">
      <c r="A566" s="103"/>
      <c r="N566" s="161"/>
    </row>
    <row r="567" spans="1:14" x14ac:dyDescent="0.2">
      <c r="A567" s="103"/>
      <c r="N567" s="161"/>
    </row>
    <row r="568" spans="1:14" x14ac:dyDescent="0.2">
      <c r="A568" s="103"/>
      <c r="N568" s="161"/>
    </row>
    <row r="569" spans="1:14" x14ac:dyDescent="0.2">
      <c r="A569" s="103"/>
      <c r="N569" s="161"/>
    </row>
    <row r="570" spans="1:14" x14ac:dyDescent="0.2">
      <c r="A570" s="103"/>
      <c r="N570" s="161"/>
    </row>
    <row r="571" spans="1:14" x14ac:dyDescent="0.2">
      <c r="A571" s="103"/>
      <c r="N571" s="161"/>
    </row>
    <row r="572" spans="1:14" x14ac:dyDescent="0.2">
      <c r="A572" s="103"/>
      <c r="N572" s="161"/>
    </row>
    <row r="573" spans="1:14" x14ac:dyDescent="0.2">
      <c r="A573" s="103"/>
      <c r="N573" s="161"/>
    </row>
    <row r="574" spans="1:14" x14ac:dyDescent="0.2">
      <c r="A574" s="103"/>
      <c r="N574" s="161"/>
    </row>
    <row r="575" spans="1:14" x14ac:dyDescent="0.2">
      <c r="A575" s="103"/>
      <c r="N575" s="161"/>
    </row>
    <row r="576" spans="1:14" x14ac:dyDescent="0.2">
      <c r="A576" s="103"/>
      <c r="N576" s="161"/>
    </row>
    <row r="577" spans="1:14" x14ac:dyDescent="0.2">
      <c r="A577" s="103"/>
      <c r="N577" s="161"/>
    </row>
    <row r="578" spans="1:14" x14ac:dyDescent="0.2">
      <c r="A578" s="103"/>
      <c r="N578" s="161"/>
    </row>
    <row r="579" spans="1:14" x14ac:dyDescent="0.2">
      <c r="A579" s="103"/>
      <c r="N579" s="161"/>
    </row>
    <row r="580" spans="1:14" x14ac:dyDescent="0.2">
      <c r="A580" s="103"/>
      <c r="N580" s="161"/>
    </row>
    <row r="581" spans="1:14" x14ac:dyDescent="0.2">
      <c r="A581" s="103"/>
      <c r="N581" s="161"/>
    </row>
    <row r="582" spans="1:14" x14ac:dyDescent="0.2">
      <c r="A582" s="103"/>
      <c r="N582" s="161"/>
    </row>
    <row r="583" spans="1:14" x14ac:dyDescent="0.2">
      <c r="A583" s="103"/>
      <c r="N583" s="161"/>
    </row>
    <row r="584" spans="1:14" x14ac:dyDescent="0.2">
      <c r="A584" s="103"/>
      <c r="N584" s="161"/>
    </row>
    <row r="585" spans="1:14" x14ac:dyDescent="0.2">
      <c r="A585" s="103"/>
      <c r="N585" s="161"/>
    </row>
    <row r="586" spans="1:14" x14ac:dyDescent="0.2">
      <c r="A586" s="103"/>
      <c r="N586" s="161"/>
    </row>
    <row r="587" spans="1:14" x14ac:dyDescent="0.2">
      <c r="A587" s="103"/>
      <c r="N587" s="161"/>
    </row>
    <row r="588" spans="1:14" x14ac:dyDescent="0.2">
      <c r="A588" s="103"/>
      <c r="N588" s="161"/>
    </row>
    <row r="589" spans="1:14" x14ac:dyDescent="0.2">
      <c r="A589" s="103"/>
      <c r="N589" s="161"/>
    </row>
    <row r="590" spans="1:14" x14ac:dyDescent="0.2">
      <c r="A590" s="103"/>
      <c r="N590" s="161"/>
    </row>
    <row r="591" spans="1:14" x14ac:dyDescent="0.2">
      <c r="A591" s="103"/>
      <c r="N591" s="161"/>
    </row>
    <row r="592" spans="1:14" x14ac:dyDescent="0.2">
      <c r="A592" s="103"/>
      <c r="N592" s="161"/>
    </row>
    <row r="593" spans="1:14" x14ac:dyDescent="0.2">
      <c r="A593" s="103"/>
      <c r="N593" s="161"/>
    </row>
    <row r="594" spans="1:14" x14ac:dyDescent="0.2">
      <c r="A594" s="103"/>
      <c r="N594" s="161"/>
    </row>
    <row r="595" spans="1:14" x14ac:dyDescent="0.2">
      <c r="A595" s="103"/>
      <c r="N595" s="161"/>
    </row>
    <row r="596" spans="1:14" x14ac:dyDescent="0.2">
      <c r="A596" s="103"/>
      <c r="N596" s="161"/>
    </row>
    <row r="597" spans="1:14" x14ac:dyDescent="0.2">
      <c r="A597" s="103"/>
      <c r="N597" s="161"/>
    </row>
    <row r="598" spans="1:14" x14ac:dyDescent="0.2">
      <c r="A598" s="103"/>
      <c r="N598" s="161"/>
    </row>
    <row r="599" spans="1:14" x14ac:dyDescent="0.2">
      <c r="A599" s="103"/>
      <c r="N599" s="161"/>
    </row>
    <row r="600" spans="1:14" x14ac:dyDescent="0.2">
      <c r="A600" s="103"/>
      <c r="N600" s="161"/>
    </row>
    <row r="601" spans="1:14" x14ac:dyDescent="0.2">
      <c r="A601" s="103"/>
      <c r="N601" s="161"/>
    </row>
    <row r="602" spans="1:14" x14ac:dyDescent="0.2">
      <c r="A602" s="103"/>
      <c r="N602" s="161"/>
    </row>
    <row r="603" spans="1:14" x14ac:dyDescent="0.2">
      <c r="A603" s="103"/>
      <c r="N603" s="161"/>
    </row>
    <row r="604" spans="1:14" x14ac:dyDescent="0.2">
      <c r="A604" s="103"/>
      <c r="N604" s="161"/>
    </row>
    <row r="605" spans="1:14" x14ac:dyDescent="0.2">
      <c r="A605" s="103"/>
      <c r="N605" s="161"/>
    </row>
    <row r="606" spans="1:14" x14ac:dyDescent="0.2">
      <c r="A606" s="103"/>
      <c r="N606" s="161"/>
    </row>
    <row r="607" spans="1:14" x14ac:dyDescent="0.2">
      <c r="A607" s="103"/>
      <c r="N607" s="161"/>
    </row>
    <row r="608" spans="1:14" x14ac:dyDescent="0.2">
      <c r="A608" s="103"/>
      <c r="N608" s="161"/>
    </row>
    <row r="609" spans="1:14" x14ac:dyDescent="0.2">
      <c r="A609" s="103"/>
      <c r="N609" s="161"/>
    </row>
    <row r="610" spans="1:14" x14ac:dyDescent="0.2">
      <c r="A610" s="103"/>
      <c r="N610" s="161"/>
    </row>
    <row r="611" spans="1:14" x14ac:dyDescent="0.2">
      <c r="A611" s="103"/>
      <c r="N611" s="161"/>
    </row>
    <row r="612" spans="1:14" x14ac:dyDescent="0.2">
      <c r="A612" s="103"/>
      <c r="N612" s="161"/>
    </row>
    <row r="613" spans="1:14" x14ac:dyDescent="0.2">
      <c r="A613" s="103"/>
      <c r="N613" s="161"/>
    </row>
    <row r="614" spans="1:14" x14ac:dyDescent="0.2">
      <c r="A614" s="103"/>
      <c r="N614" s="161"/>
    </row>
    <row r="615" spans="1:14" x14ac:dyDescent="0.2">
      <c r="A615" s="103"/>
      <c r="N615" s="161"/>
    </row>
    <row r="616" spans="1:14" x14ac:dyDescent="0.2">
      <c r="A616" s="103"/>
      <c r="N616" s="161"/>
    </row>
    <row r="617" spans="1:14" x14ac:dyDescent="0.2">
      <c r="A617" s="103"/>
      <c r="N617" s="161"/>
    </row>
    <row r="618" spans="1:14" x14ac:dyDescent="0.2">
      <c r="A618" s="103"/>
      <c r="N618" s="161"/>
    </row>
    <row r="619" spans="1:14" x14ac:dyDescent="0.2">
      <c r="A619" s="103"/>
      <c r="N619" s="161"/>
    </row>
    <row r="620" spans="1:14" x14ac:dyDescent="0.2">
      <c r="A620" s="103"/>
      <c r="N620" s="161"/>
    </row>
    <row r="621" spans="1:14" x14ac:dyDescent="0.2">
      <c r="A621" s="103"/>
      <c r="N621" s="161"/>
    </row>
    <row r="622" spans="1:14" x14ac:dyDescent="0.2">
      <c r="A622" s="103"/>
      <c r="N622" s="161"/>
    </row>
    <row r="623" spans="1:14" x14ac:dyDescent="0.2">
      <c r="A623" s="103"/>
      <c r="N623" s="161"/>
    </row>
    <row r="624" spans="1:14" x14ac:dyDescent="0.2">
      <c r="A624" s="103"/>
      <c r="N624" s="161"/>
    </row>
    <row r="625" spans="1:14" x14ac:dyDescent="0.2">
      <c r="A625" s="103"/>
      <c r="N625" s="161"/>
    </row>
    <row r="626" spans="1:14" x14ac:dyDescent="0.2">
      <c r="A626" s="103"/>
      <c r="N626" s="161"/>
    </row>
    <row r="627" spans="1:14" x14ac:dyDescent="0.2">
      <c r="A627" s="103"/>
      <c r="N627" s="161"/>
    </row>
    <row r="628" spans="1:14" x14ac:dyDescent="0.2">
      <c r="A628" s="103"/>
      <c r="N628" s="161"/>
    </row>
    <row r="629" spans="1:14" x14ac:dyDescent="0.2">
      <c r="A629" s="103"/>
      <c r="N629" s="161"/>
    </row>
    <row r="630" spans="1:14" x14ac:dyDescent="0.2">
      <c r="A630" s="103"/>
      <c r="N630" s="161"/>
    </row>
    <row r="631" spans="1:14" x14ac:dyDescent="0.2">
      <c r="A631" s="103"/>
      <c r="N631" s="161"/>
    </row>
    <row r="632" spans="1:14" x14ac:dyDescent="0.2">
      <c r="A632" s="103"/>
      <c r="N632" s="161"/>
    </row>
    <row r="633" spans="1:14" x14ac:dyDescent="0.2">
      <c r="A633" s="103"/>
      <c r="N633" s="161"/>
    </row>
    <row r="634" spans="1:14" x14ac:dyDescent="0.2">
      <c r="A634" s="103"/>
      <c r="N634" s="161"/>
    </row>
    <row r="635" spans="1:14" x14ac:dyDescent="0.2">
      <c r="A635" s="103"/>
      <c r="N635" s="161"/>
    </row>
    <row r="636" spans="1:14" x14ac:dyDescent="0.2">
      <c r="A636" s="103"/>
      <c r="N636" s="161"/>
    </row>
    <row r="637" spans="1:14" x14ac:dyDescent="0.2">
      <c r="A637" s="103"/>
      <c r="N637" s="161"/>
    </row>
    <row r="638" spans="1:14" x14ac:dyDescent="0.2">
      <c r="A638" s="103"/>
      <c r="N638" s="161"/>
    </row>
    <row r="639" spans="1:14" x14ac:dyDescent="0.2">
      <c r="A639" s="103"/>
      <c r="N639" s="161"/>
    </row>
    <row r="640" spans="1:14" x14ac:dyDescent="0.2">
      <c r="A640" s="103"/>
      <c r="N640" s="161"/>
    </row>
    <row r="641" spans="1:14" x14ac:dyDescent="0.2">
      <c r="A641" s="103"/>
      <c r="N641" s="161"/>
    </row>
    <row r="642" spans="1:14" x14ac:dyDescent="0.2">
      <c r="A642" s="103"/>
      <c r="N642" s="161"/>
    </row>
    <row r="643" spans="1:14" x14ac:dyDescent="0.2">
      <c r="A643" s="103"/>
      <c r="N643" s="161"/>
    </row>
    <row r="644" spans="1:14" x14ac:dyDescent="0.2">
      <c r="A644" s="103"/>
      <c r="N644" s="161"/>
    </row>
    <row r="645" spans="1:14" x14ac:dyDescent="0.2">
      <c r="A645" s="103"/>
      <c r="N645" s="161"/>
    </row>
    <row r="646" spans="1:14" x14ac:dyDescent="0.2">
      <c r="A646" s="103"/>
      <c r="N646" s="161"/>
    </row>
    <row r="647" spans="1:14" x14ac:dyDescent="0.2">
      <c r="A647" s="103"/>
      <c r="N647" s="161"/>
    </row>
    <row r="648" spans="1:14" x14ac:dyDescent="0.2">
      <c r="A648" s="103"/>
      <c r="N648" s="161"/>
    </row>
    <row r="649" spans="1:14" x14ac:dyDescent="0.2">
      <c r="A649" s="103"/>
      <c r="N649" s="161"/>
    </row>
    <row r="650" spans="1:14" x14ac:dyDescent="0.2">
      <c r="A650" s="103"/>
      <c r="N650" s="161"/>
    </row>
    <row r="651" spans="1:14" x14ac:dyDescent="0.2">
      <c r="A651" s="103"/>
      <c r="N651" s="161"/>
    </row>
    <row r="652" spans="1:14" x14ac:dyDescent="0.2">
      <c r="A652" s="103"/>
      <c r="N652" s="161"/>
    </row>
    <row r="653" spans="1:14" x14ac:dyDescent="0.2">
      <c r="A653" s="103"/>
      <c r="N653" s="161"/>
    </row>
    <row r="654" spans="1:14" x14ac:dyDescent="0.2">
      <c r="A654" s="103"/>
      <c r="N654" s="161"/>
    </row>
    <row r="655" spans="1:14" x14ac:dyDescent="0.2">
      <c r="A655" s="103"/>
      <c r="N655" s="161"/>
    </row>
    <row r="656" spans="1:14" x14ac:dyDescent="0.2">
      <c r="A656" s="103"/>
      <c r="N656" s="161"/>
    </row>
    <row r="657" spans="1:14" x14ac:dyDescent="0.2">
      <c r="A657" s="103"/>
      <c r="N657" s="161"/>
    </row>
    <row r="658" spans="1:14" x14ac:dyDescent="0.2">
      <c r="A658" s="103"/>
      <c r="N658" s="161"/>
    </row>
    <row r="659" spans="1:14" x14ac:dyDescent="0.2">
      <c r="A659" s="103"/>
      <c r="N659" s="161"/>
    </row>
    <row r="660" spans="1:14" x14ac:dyDescent="0.2">
      <c r="A660" s="103"/>
      <c r="N660" s="161"/>
    </row>
    <row r="661" spans="1:14" x14ac:dyDescent="0.2">
      <c r="A661" s="103"/>
      <c r="N661" s="161"/>
    </row>
    <row r="662" spans="1:14" x14ac:dyDescent="0.2">
      <c r="A662" s="103"/>
      <c r="N662" s="161"/>
    </row>
    <row r="663" spans="1:14" x14ac:dyDescent="0.2">
      <c r="A663" s="103"/>
      <c r="N663" s="161"/>
    </row>
    <row r="664" spans="1:14" x14ac:dyDescent="0.2">
      <c r="A664" s="103"/>
      <c r="N664" s="161"/>
    </row>
    <row r="665" spans="1:14" x14ac:dyDescent="0.2">
      <c r="A665" s="103"/>
      <c r="N665" s="161"/>
    </row>
    <row r="666" spans="1:14" x14ac:dyDescent="0.2">
      <c r="A666" s="103"/>
      <c r="N666" s="161"/>
    </row>
    <row r="667" spans="1:14" x14ac:dyDescent="0.2">
      <c r="A667" s="103"/>
      <c r="N667" s="161"/>
    </row>
    <row r="668" spans="1:14" x14ac:dyDescent="0.2">
      <c r="A668" s="103"/>
      <c r="N668" s="161"/>
    </row>
    <row r="669" spans="1:14" x14ac:dyDescent="0.2">
      <c r="A669" s="103"/>
      <c r="N669" s="161"/>
    </row>
    <row r="670" spans="1:14" x14ac:dyDescent="0.2">
      <c r="A670" s="103"/>
      <c r="N670" s="161"/>
    </row>
    <row r="671" spans="1:14" x14ac:dyDescent="0.2">
      <c r="A671" s="103"/>
      <c r="N671" s="161"/>
    </row>
    <row r="672" spans="1:14" x14ac:dyDescent="0.2">
      <c r="A672" s="103"/>
      <c r="N672" s="161"/>
    </row>
    <row r="673" spans="1:14" x14ac:dyDescent="0.2">
      <c r="A673" s="103"/>
      <c r="N673" s="161"/>
    </row>
    <row r="674" spans="1:14" x14ac:dyDescent="0.2">
      <c r="A674" s="103"/>
      <c r="N674" s="161"/>
    </row>
    <row r="675" spans="1:14" x14ac:dyDescent="0.2">
      <c r="A675" s="103"/>
      <c r="N675" s="161"/>
    </row>
    <row r="676" spans="1:14" x14ac:dyDescent="0.2">
      <c r="A676" s="103"/>
      <c r="N676" s="161"/>
    </row>
    <row r="677" spans="1:14" x14ac:dyDescent="0.2">
      <c r="A677" s="103"/>
      <c r="N677" s="161"/>
    </row>
    <row r="678" spans="1:14" x14ac:dyDescent="0.2">
      <c r="A678" s="103"/>
      <c r="N678" s="161"/>
    </row>
    <row r="679" spans="1:14" x14ac:dyDescent="0.2">
      <c r="A679" s="103"/>
      <c r="N679" s="161"/>
    </row>
    <row r="680" spans="1:14" x14ac:dyDescent="0.2">
      <c r="A680" s="103"/>
      <c r="N680" s="161"/>
    </row>
    <row r="681" spans="1:14" x14ac:dyDescent="0.2">
      <c r="A681" s="103"/>
      <c r="N681" s="161"/>
    </row>
    <row r="682" spans="1:14" x14ac:dyDescent="0.2">
      <c r="A682" s="103"/>
      <c r="N682" s="161"/>
    </row>
    <row r="683" spans="1:14" x14ac:dyDescent="0.2">
      <c r="A683" s="103"/>
      <c r="N683" s="161"/>
    </row>
    <row r="684" spans="1:14" x14ac:dyDescent="0.2">
      <c r="A684" s="103"/>
      <c r="N684" s="161"/>
    </row>
    <row r="685" spans="1:14" x14ac:dyDescent="0.2">
      <c r="A685" s="103"/>
      <c r="N685" s="161"/>
    </row>
    <row r="686" spans="1:14" x14ac:dyDescent="0.2">
      <c r="A686" s="103"/>
      <c r="N686" s="161"/>
    </row>
    <row r="687" spans="1:14" x14ac:dyDescent="0.2">
      <c r="A687" s="103"/>
      <c r="N687" s="161"/>
    </row>
    <row r="688" spans="1:14" x14ac:dyDescent="0.2">
      <c r="A688" s="103"/>
      <c r="N688" s="161"/>
    </row>
    <row r="689" spans="1:14" x14ac:dyDescent="0.2">
      <c r="A689" s="103"/>
      <c r="N689" s="161"/>
    </row>
    <row r="690" spans="1:14" x14ac:dyDescent="0.2">
      <c r="A690" s="103"/>
      <c r="N690" s="161"/>
    </row>
    <row r="691" spans="1:14" x14ac:dyDescent="0.2">
      <c r="A691" s="103"/>
      <c r="N691" s="161"/>
    </row>
    <row r="692" spans="1:14" x14ac:dyDescent="0.2">
      <c r="A692" s="103"/>
      <c r="N692" s="161"/>
    </row>
    <row r="693" spans="1:14" x14ac:dyDescent="0.2">
      <c r="A693" s="103"/>
      <c r="N693" s="161"/>
    </row>
    <row r="694" spans="1:14" x14ac:dyDescent="0.2">
      <c r="A694" s="103"/>
      <c r="N694" s="161"/>
    </row>
    <row r="695" spans="1:14" x14ac:dyDescent="0.2">
      <c r="A695" s="103"/>
      <c r="N695" s="161"/>
    </row>
    <row r="696" spans="1:14" x14ac:dyDescent="0.2">
      <c r="A696" s="103"/>
      <c r="N696" s="161"/>
    </row>
    <row r="697" spans="1:14" x14ac:dyDescent="0.2">
      <c r="A697" s="103"/>
      <c r="N697" s="161"/>
    </row>
    <row r="698" spans="1:14" x14ac:dyDescent="0.2">
      <c r="A698" s="103"/>
      <c r="N698" s="161"/>
    </row>
    <row r="699" spans="1:14" x14ac:dyDescent="0.2">
      <c r="A699" s="103"/>
      <c r="N699" s="161"/>
    </row>
    <row r="700" spans="1:14" x14ac:dyDescent="0.2">
      <c r="A700" s="103"/>
      <c r="N700" s="161"/>
    </row>
    <row r="701" spans="1:14" x14ac:dyDescent="0.2">
      <c r="A701" s="103"/>
      <c r="N701" s="161"/>
    </row>
    <row r="702" spans="1:14" x14ac:dyDescent="0.2">
      <c r="A702" s="103"/>
      <c r="N702" s="161"/>
    </row>
    <row r="703" spans="1:14" x14ac:dyDescent="0.2">
      <c r="A703" s="103"/>
      <c r="N703" s="161"/>
    </row>
    <row r="704" spans="1:14" x14ac:dyDescent="0.2">
      <c r="A704" s="103"/>
      <c r="N704" s="161"/>
    </row>
    <row r="705" spans="1:14" x14ac:dyDescent="0.2">
      <c r="A705" s="103"/>
      <c r="N705" s="161"/>
    </row>
    <row r="706" spans="1:14" x14ac:dyDescent="0.2">
      <c r="A706" s="103"/>
      <c r="N706" s="161"/>
    </row>
    <row r="707" spans="1:14" x14ac:dyDescent="0.2">
      <c r="A707" s="103"/>
      <c r="N707" s="161"/>
    </row>
    <row r="708" spans="1:14" x14ac:dyDescent="0.2">
      <c r="A708" s="103"/>
      <c r="N708" s="161"/>
    </row>
    <row r="709" spans="1:14" x14ac:dyDescent="0.2">
      <c r="A709" s="103"/>
      <c r="N709" s="161"/>
    </row>
    <row r="710" spans="1:14" x14ac:dyDescent="0.2">
      <c r="A710" s="103"/>
      <c r="N710" s="161"/>
    </row>
    <row r="711" spans="1:14" x14ac:dyDescent="0.2">
      <c r="A711" s="103"/>
      <c r="N711" s="161"/>
    </row>
    <row r="712" spans="1:14" x14ac:dyDescent="0.2">
      <c r="A712" s="103"/>
      <c r="N712" s="161"/>
    </row>
    <row r="713" spans="1:14" x14ac:dyDescent="0.2">
      <c r="A713" s="103"/>
      <c r="N713" s="161"/>
    </row>
    <row r="714" spans="1:14" x14ac:dyDescent="0.2">
      <c r="A714" s="103"/>
      <c r="N714" s="161"/>
    </row>
    <row r="715" spans="1:14" x14ac:dyDescent="0.2">
      <c r="A715" s="103"/>
      <c r="N715" s="161"/>
    </row>
    <row r="716" spans="1:14" x14ac:dyDescent="0.2">
      <c r="A716" s="103"/>
      <c r="N716" s="161"/>
    </row>
    <row r="717" spans="1:14" x14ac:dyDescent="0.2">
      <c r="A717" s="103"/>
      <c r="N717" s="161"/>
    </row>
    <row r="718" spans="1:14" x14ac:dyDescent="0.2">
      <c r="A718" s="103"/>
      <c r="N718" s="161"/>
    </row>
    <row r="719" spans="1:14" x14ac:dyDescent="0.2">
      <c r="A719" s="103"/>
      <c r="N719" s="161"/>
    </row>
    <row r="720" spans="1:14" x14ac:dyDescent="0.2">
      <c r="A720" s="103"/>
      <c r="N720" s="161"/>
    </row>
    <row r="721" spans="1:14" x14ac:dyDescent="0.2">
      <c r="A721" s="103"/>
      <c r="N721" s="161"/>
    </row>
    <row r="722" spans="1:14" x14ac:dyDescent="0.2">
      <c r="A722" s="103"/>
      <c r="N722" s="161"/>
    </row>
    <row r="723" spans="1:14" x14ac:dyDescent="0.2">
      <c r="A723" s="103"/>
      <c r="N723" s="161"/>
    </row>
    <row r="724" spans="1:14" x14ac:dyDescent="0.2">
      <c r="A724" s="103"/>
      <c r="N724" s="161"/>
    </row>
    <row r="725" spans="1:14" x14ac:dyDescent="0.2">
      <c r="A725" s="103"/>
      <c r="N725" s="161"/>
    </row>
    <row r="726" spans="1:14" x14ac:dyDescent="0.2">
      <c r="A726" s="103"/>
      <c r="N726" s="161"/>
    </row>
    <row r="727" spans="1:14" x14ac:dyDescent="0.2">
      <c r="A727" s="103"/>
      <c r="N727" s="161"/>
    </row>
    <row r="728" spans="1:14" x14ac:dyDescent="0.2">
      <c r="A728" s="103"/>
      <c r="N728" s="161"/>
    </row>
    <row r="729" spans="1:14" x14ac:dyDescent="0.2">
      <c r="A729" s="103"/>
      <c r="N729" s="161"/>
    </row>
    <row r="730" spans="1:14" x14ac:dyDescent="0.2">
      <c r="A730" s="103"/>
      <c r="N730" s="161"/>
    </row>
    <row r="731" spans="1:14" x14ac:dyDescent="0.2">
      <c r="A731" s="103"/>
      <c r="N731" s="161"/>
    </row>
    <row r="732" spans="1:14" x14ac:dyDescent="0.2">
      <c r="A732" s="103"/>
      <c r="N732" s="161"/>
    </row>
    <row r="733" spans="1:14" x14ac:dyDescent="0.2">
      <c r="A733" s="103"/>
      <c r="N733" s="161"/>
    </row>
    <row r="734" spans="1:14" x14ac:dyDescent="0.2">
      <c r="A734" s="103"/>
      <c r="N734" s="161"/>
    </row>
    <row r="735" spans="1:14" x14ac:dyDescent="0.2">
      <c r="A735" s="103"/>
      <c r="N735" s="161"/>
    </row>
    <row r="736" spans="1:14" x14ac:dyDescent="0.2">
      <c r="A736" s="103"/>
      <c r="N736" s="161"/>
    </row>
    <row r="737" spans="1:14" x14ac:dyDescent="0.2">
      <c r="A737" s="103"/>
      <c r="N737" s="161"/>
    </row>
    <row r="738" spans="1:14" x14ac:dyDescent="0.2">
      <c r="A738" s="103"/>
      <c r="N738" s="161"/>
    </row>
    <row r="739" spans="1:14" x14ac:dyDescent="0.2">
      <c r="A739" s="103"/>
      <c r="N739" s="161"/>
    </row>
    <row r="740" spans="1:14" x14ac:dyDescent="0.2">
      <c r="A740" s="103"/>
      <c r="N740" s="161"/>
    </row>
    <row r="741" spans="1:14" x14ac:dyDescent="0.2">
      <c r="A741" s="103"/>
      <c r="N741" s="161"/>
    </row>
    <row r="742" spans="1:14" x14ac:dyDescent="0.2">
      <c r="A742" s="103"/>
      <c r="N742" s="161"/>
    </row>
    <row r="743" spans="1:14" x14ac:dyDescent="0.2">
      <c r="A743" s="103"/>
      <c r="N743" s="161"/>
    </row>
    <row r="744" spans="1:14" x14ac:dyDescent="0.2">
      <c r="A744" s="103"/>
      <c r="N744" s="161"/>
    </row>
    <row r="745" spans="1:14" x14ac:dyDescent="0.2">
      <c r="A745" s="103"/>
      <c r="N745" s="161"/>
    </row>
    <row r="746" spans="1:14" x14ac:dyDescent="0.2">
      <c r="A746" s="103"/>
      <c r="N746" s="161"/>
    </row>
    <row r="747" spans="1:14" x14ac:dyDescent="0.2">
      <c r="A747" s="103"/>
      <c r="N747" s="161"/>
    </row>
    <row r="748" spans="1:14" x14ac:dyDescent="0.2">
      <c r="A748" s="103"/>
      <c r="N748" s="161"/>
    </row>
    <row r="749" spans="1:14" x14ac:dyDescent="0.2">
      <c r="A749" s="103"/>
      <c r="N749" s="161"/>
    </row>
    <row r="750" spans="1:14" x14ac:dyDescent="0.2">
      <c r="A750" s="103"/>
      <c r="N750" s="161"/>
    </row>
    <row r="751" spans="1:14" x14ac:dyDescent="0.2">
      <c r="A751" s="103"/>
      <c r="N751" s="161"/>
    </row>
    <row r="752" spans="1:14" x14ac:dyDescent="0.2">
      <c r="A752" s="103"/>
      <c r="N752" s="161"/>
    </row>
    <row r="753" spans="1:14" x14ac:dyDescent="0.2">
      <c r="A753" s="103"/>
      <c r="N753" s="161"/>
    </row>
    <row r="754" spans="1:14" x14ac:dyDescent="0.2">
      <c r="A754" s="103"/>
      <c r="N754" s="161"/>
    </row>
    <row r="755" spans="1:14" x14ac:dyDescent="0.2">
      <c r="A755" s="103"/>
      <c r="N755" s="161"/>
    </row>
    <row r="756" spans="1:14" x14ac:dyDescent="0.2">
      <c r="A756" s="103"/>
      <c r="N756" s="161"/>
    </row>
    <row r="757" spans="1:14" x14ac:dyDescent="0.2">
      <c r="A757" s="103"/>
      <c r="N757" s="161"/>
    </row>
    <row r="758" spans="1:14" x14ac:dyDescent="0.2">
      <c r="A758" s="103"/>
      <c r="N758" s="161"/>
    </row>
    <row r="759" spans="1:14" x14ac:dyDescent="0.2">
      <c r="A759" s="103"/>
      <c r="N759" s="161"/>
    </row>
    <row r="760" spans="1:14" x14ac:dyDescent="0.2">
      <c r="A760" s="103"/>
      <c r="N760" s="161"/>
    </row>
    <row r="761" spans="1:14" x14ac:dyDescent="0.2">
      <c r="A761" s="103"/>
      <c r="N761" s="161"/>
    </row>
    <row r="762" spans="1:14" x14ac:dyDescent="0.2">
      <c r="A762" s="103"/>
      <c r="N762" s="161"/>
    </row>
    <row r="763" spans="1:14" x14ac:dyDescent="0.2">
      <c r="A763" s="103"/>
      <c r="N763" s="161"/>
    </row>
    <row r="764" spans="1:14" x14ac:dyDescent="0.2">
      <c r="A764" s="103"/>
      <c r="N764" s="161"/>
    </row>
    <row r="765" spans="1:14" x14ac:dyDescent="0.2">
      <c r="A765" s="103"/>
      <c r="N765" s="161"/>
    </row>
    <row r="766" spans="1:14" x14ac:dyDescent="0.2">
      <c r="A766" s="103"/>
      <c r="N766" s="161"/>
    </row>
    <row r="767" spans="1:14" x14ac:dyDescent="0.2">
      <c r="A767" s="103"/>
      <c r="N767" s="161"/>
    </row>
    <row r="768" spans="1:14" x14ac:dyDescent="0.2">
      <c r="A768" s="103"/>
      <c r="N768" s="161"/>
    </row>
    <row r="769" spans="1:14" x14ac:dyDescent="0.2">
      <c r="A769" s="103"/>
      <c r="N769" s="161"/>
    </row>
    <row r="770" spans="1:14" x14ac:dyDescent="0.2">
      <c r="A770" s="103"/>
      <c r="N770" s="161"/>
    </row>
    <row r="771" spans="1:14" x14ac:dyDescent="0.2">
      <c r="A771" s="103"/>
      <c r="N771" s="161"/>
    </row>
    <row r="772" spans="1:14" x14ac:dyDescent="0.2">
      <c r="A772" s="103"/>
      <c r="N772" s="161"/>
    </row>
    <row r="773" spans="1:14" x14ac:dyDescent="0.2">
      <c r="A773" s="103"/>
      <c r="N773" s="161"/>
    </row>
    <row r="774" spans="1:14" x14ac:dyDescent="0.2">
      <c r="A774" s="103"/>
      <c r="N774" s="161"/>
    </row>
    <row r="775" spans="1:14" x14ac:dyDescent="0.2">
      <c r="A775" s="103"/>
      <c r="N775" s="161"/>
    </row>
    <row r="776" spans="1:14" x14ac:dyDescent="0.2">
      <c r="A776" s="103"/>
      <c r="N776" s="161"/>
    </row>
    <row r="777" spans="1:14" x14ac:dyDescent="0.2">
      <c r="A777" s="103"/>
      <c r="N777" s="161"/>
    </row>
    <row r="778" spans="1:14" x14ac:dyDescent="0.2">
      <c r="A778" s="103"/>
      <c r="N778" s="161"/>
    </row>
    <row r="779" spans="1:14" x14ac:dyDescent="0.2">
      <c r="A779" s="103"/>
      <c r="N779" s="161"/>
    </row>
    <row r="780" spans="1:14" x14ac:dyDescent="0.2">
      <c r="A780" s="103"/>
      <c r="N780" s="161"/>
    </row>
    <row r="781" spans="1:14" x14ac:dyDescent="0.2">
      <c r="A781" s="103"/>
      <c r="N781" s="161"/>
    </row>
    <row r="782" spans="1:14" x14ac:dyDescent="0.2">
      <c r="A782" s="103"/>
      <c r="N782" s="161"/>
    </row>
    <row r="783" spans="1:14" x14ac:dyDescent="0.2">
      <c r="A783" s="103"/>
      <c r="N783" s="161"/>
    </row>
    <row r="784" spans="1:14" x14ac:dyDescent="0.2">
      <c r="A784" s="103"/>
      <c r="N784" s="161"/>
    </row>
    <row r="785" spans="1:14" x14ac:dyDescent="0.2">
      <c r="A785" s="103"/>
      <c r="N785" s="161"/>
    </row>
    <row r="786" spans="1:14" x14ac:dyDescent="0.2">
      <c r="A786" s="103"/>
      <c r="N786" s="161"/>
    </row>
    <row r="787" spans="1:14" x14ac:dyDescent="0.2">
      <c r="A787" s="103"/>
      <c r="N787" s="161"/>
    </row>
    <row r="788" spans="1:14" x14ac:dyDescent="0.2">
      <c r="A788" s="103"/>
      <c r="N788" s="161"/>
    </row>
    <row r="789" spans="1:14" x14ac:dyDescent="0.2">
      <c r="A789" s="103"/>
      <c r="N789" s="161"/>
    </row>
    <row r="790" spans="1:14" x14ac:dyDescent="0.2">
      <c r="A790" s="103"/>
      <c r="N790" s="161"/>
    </row>
    <row r="791" spans="1:14" x14ac:dyDescent="0.2">
      <c r="A791" s="103"/>
      <c r="N791" s="161"/>
    </row>
    <row r="792" spans="1:14" x14ac:dyDescent="0.2">
      <c r="A792" s="103"/>
      <c r="N792" s="161"/>
    </row>
    <row r="793" spans="1:14" x14ac:dyDescent="0.2">
      <c r="A793" s="103"/>
      <c r="N793" s="161"/>
    </row>
    <row r="794" spans="1:14" x14ac:dyDescent="0.2">
      <c r="A794" s="103"/>
      <c r="N794" s="161"/>
    </row>
    <row r="795" spans="1:14" x14ac:dyDescent="0.2">
      <c r="A795" s="103"/>
      <c r="N795" s="161"/>
    </row>
    <row r="796" spans="1:14" x14ac:dyDescent="0.2">
      <c r="A796" s="103"/>
      <c r="N796" s="161"/>
    </row>
    <row r="797" spans="1:14" x14ac:dyDescent="0.2">
      <c r="A797" s="103"/>
      <c r="N797" s="161"/>
    </row>
    <row r="798" spans="1:14" x14ac:dyDescent="0.2">
      <c r="A798" s="103"/>
      <c r="N798" s="161"/>
    </row>
    <row r="799" spans="1:14" x14ac:dyDescent="0.2">
      <c r="A799" s="103"/>
      <c r="N799" s="161"/>
    </row>
    <row r="800" spans="1:14" x14ac:dyDescent="0.2">
      <c r="A800" s="103"/>
      <c r="N800" s="161"/>
    </row>
    <row r="801" spans="1:14" x14ac:dyDescent="0.2">
      <c r="A801" s="103"/>
      <c r="N801" s="161"/>
    </row>
    <row r="802" spans="1:14" x14ac:dyDescent="0.2">
      <c r="A802" s="103"/>
      <c r="N802" s="161"/>
    </row>
    <row r="803" spans="1:14" x14ac:dyDescent="0.2">
      <c r="A803" s="103"/>
      <c r="N803" s="161"/>
    </row>
    <row r="804" spans="1:14" x14ac:dyDescent="0.2">
      <c r="A804" s="103"/>
      <c r="N804" s="161"/>
    </row>
    <row r="805" spans="1:14" x14ac:dyDescent="0.2">
      <c r="A805" s="103"/>
      <c r="N805" s="161"/>
    </row>
    <row r="806" spans="1:14" x14ac:dyDescent="0.2">
      <c r="A806" s="103"/>
      <c r="N806" s="161"/>
    </row>
    <row r="807" spans="1:14" x14ac:dyDescent="0.2">
      <c r="A807" s="103"/>
      <c r="N807" s="161"/>
    </row>
    <row r="808" spans="1:14" x14ac:dyDescent="0.2">
      <c r="A808" s="103"/>
      <c r="N808" s="161"/>
    </row>
    <row r="809" spans="1:14" x14ac:dyDescent="0.2">
      <c r="A809" s="103"/>
      <c r="N809" s="161"/>
    </row>
    <row r="810" spans="1:14" x14ac:dyDescent="0.2">
      <c r="A810" s="103"/>
      <c r="N810" s="161"/>
    </row>
    <row r="811" spans="1:14" x14ac:dyDescent="0.2">
      <c r="A811" s="103"/>
      <c r="N811" s="161"/>
    </row>
    <row r="812" spans="1:14" x14ac:dyDescent="0.2">
      <c r="A812" s="103"/>
      <c r="N812" s="161"/>
    </row>
    <row r="813" spans="1:14" x14ac:dyDescent="0.2">
      <c r="A813" s="103"/>
      <c r="N813" s="161"/>
    </row>
    <row r="814" spans="1:14" x14ac:dyDescent="0.2">
      <c r="A814" s="103"/>
      <c r="N814" s="161"/>
    </row>
    <row r="815" spans="1:14" x14ac:dyDescent="0.2">
      <c r="A815" s="103"/>
      <c r="N815" s="161"/>
    </row>
    <row r="816" spans="1:14" x14ac:dyDescent="0.2">
      <c r="A816" s="103"/>
      <c r="N816" s="161"/>
    </row>
    <row r="817" spans="1:14" x14ac:dyDescent="0.2">
      <c r="A817" s="103"/>
      <c r="N817" s="161"/>
    </row>
    <row r="818" spans="1:14" x14ac:dyDescent="0.2">
      <c r="A818" s="103"/>
      <c r="N818" s="161"/>
    </row>
    <row r="819" spans="1:14" x14ac:dyDescent="0.2">
      <c r="A819" s="103"/>
      <c r="N819" s="161"/>
    </row>
    <row r="820" spans="1:14" x14ac:dyDescent="0.2">
      <c r="A820" s="103"/>
      <c r="N820" s="161"/>
    </row>
    <row r="821" spans="1:14" x14ac:dyDescent="0.2">
      <c r="A821" s="103"/>
      <c r="N821" s="161"/>
    </row>
    <row r="822" spans="1:14" x14ac:dyDescent="0.2">
      <c r="A822" s="103"/>
      <c r="N822" s="161"/>
    </row>
    <row r="823" spans="1:14" x14ac:dyDescent="0.2">
      <c r="A823" s="103"/>
      <c r="N823" s="161"/>
    </row>
    <row r="824" spans="1:14" x14ac:dyDescent="0.2">
      <c r="A824" s="103"/>
      <c r="N824" s="161"/>
    </row>
    <row r="825" spans="1:14" x14ac:dyDescent="0.2">
      <c r="A825" s="103"/>
      <c r="N825" s="161"/>
    </row>
    <row r="826" spans="1:14" x14ac:dyDescent="0.2">
      <c r="A826" s="103"/>
      <c r="N826" s="161"/>
    </row>
    <row r="827" spans="1:14" x14ac:dyDescent="0.2">
      <c r="A827" s="103"/>
      <c r="N827" s="161"/>
    </row>
    <row r="828" spans="1:14" x14ac:dyDescent="0.2">
      <c r="A828" s="103"/>
      <c r="N828" s="161"/>
    </row>
    <row r="829" spans="1:14" x14ac:dyDescent="0.2">
      <c r="A829" s="103"/>
      <c r="N829" s="161"/>
    </row>
    <row r="830" spans="1:14" x14ac:dyDescent="0.2">
      <c r="A830" s="103"/>
      <c r="N830" s="161"/>
    </row>
    <row r="831" spans="1:14" x14ac:dyDescent="0.2">
      <c r="A831" s="103"/>
      <c r="N831" s="161"/>
    </row>
    <row r="832" spans="1:14" x14ac:dyDescent="0.2">
      <c r="A832" s="103"/>
      <c r="N832" s="161"/>
    </row>
    <row r="833" spans="1:14" x14ac:dyDescent="0.2">
      <c r="A833" s="103"/>
      <c r="N833" s="161"/>
    </row>
    <row r="834" spans="1:14" x14ac:dyDescent="0.2">
      <c r="A834" s="103"/>
      <c r="N834" s="161"/>
    </row>
    <row r="835" spans="1:14" x14ac:dyDescent="0.2">
      <c r="A835" s="103"/>
      <c r="N835" s="161"/>
    </row>
    <row r="836" spans="1:14" x14ac:dyDescent="0.2">
      <c r="A836" s="103"/>
      <c r="N836" s="161"/>
    </row>
    <row r="837" spans="1:14" x14ac:dyDescent="0.2">
      <c r="A837" s="103"/>
      <c r="N837" s="161"/>
    </row>
    <row r="838" spans="1:14" x14ac:dyDescent="0.2">
      <c r="A838" s="103"/>
      <c r="N838" s="161"/>
    </row>
    <row r="839" spans="1:14" x14ac:dyDescent="0.2">
      <c r="A839" s="103"/>
      <c r="N839" s="161"/>
    </row>
    <row r="840" spans="1:14" x14ac:dyDescent="0.2">
      <c r="A840" s="103"/>
      <c r="N840" s="161"/>
    </row>
    <row r="841" spans="1:14" x14ac:dyDescent="0.2">
      <c r="A841" s="103"/>
      <c r="N841" s="161"/>
    </row>
    <row r="842" spans="1:14" x14ac:dyDescent="0.2">
      <c r="A842" s="103"/>
      <c r="N842" s="161"/>
    </row>
    <row r="843" spans="1:14" x14ac:dyDescent="0.2">
      <c r="A843" s="103"/>
      <c r="N843" s="161"/>
    </row>
    <row r="844" spans="1:14" x14ac:dyDescent="0.2">
      <c r="A844" s="103"/>
      <c r="N844" s="161"/>
    </row>
    <row r="845" spans="1:14" x14ac:dyDescent="0.2">
      <c r="A845" s="103"/>
      <c r="N845" s="161"/>
    </row>
    <row r="846" spans="1:14" x14ac:dyDescent="0.2">
      <c r="A846" s="103"/>
      <c r="N846" s="161"/>
    </row>
    <row r="847" spans="1:14" x14ac:dyDescent="0.2">
      <c r="A847" s="103"/>
      <c r="N847" s="161"/>
    </row>
    <row r="848" spans="1:14" x14ac:dyDescent="0.2">
      <c r="A848" s="103"/>
      <c r="N848" s="161"/>
    </row>
    <row r="849" spans="1:14" x14ac:dyDescent="0.2">
      <c r="A849" s="103"/>
      <c r="N849" s="161"/>
    </row>
    <row r="850" spans="1:14" x14ac:dyDescent="0.2">
      <c r="A850" s="103"/>
      <c r="N850" s="161"/>
    </row>
    <row r="851" spans="1:14" x14ac:dyDescent="0.2">
      <c r="A851" s="103"/>
      <c r="N851" s="161"/>
    </row>
    <row r="852" spans="1:14" x14ac:dyDescent="0.2">
      <c r="A852" s="103"/>
      <c r="N852" s="161"/>
    </row>
    <row r="853" spans="1:14" x14ac:dyDescent="0.2">
      <c r="A853" s="103"/>
      <c r="N853" s="161"/>
    </row>
    <row r="854" spans="1:14" x14ac:dyDescent="0.2">
      <c r="A854" s="103"/>
      <c r="N854" s="161"/>
    </row>
    <row r="855" spans="1:14" x14ac:dyDescent="0.2">
      <c r="A855" s="103"/>
      <c r="N855" s="161"/>
    </row>
    <row r="856" spans="1:14" x14ac:dyDescent="0.2">
      <c r="A856" s="103"/>
      <c r="N856" s="161"/>
    </row>
    <row r="857" spans="1:14" x14ac:dyDescent="0.2">
      <c r="A857" s="103"/>
      <c r="N857" s="161"/>
    </row>
    <row r="858" spans="1:14" x14ac:dyDescent="0.2">
      <c r="A858" s="103"/>
      <c r="N858" s="161"/>
    </row>
    <row r="859" spans="1:14" x14ac:dyDescent="0.2">
      <c r="A859" s="103"/>
      <c r="N859" s="161"/>
    </row>
    <row r="860" spans="1:14" x14ac:dyDescent="0.2">
      <c r="A860" s="103"/>
      <c r="N860" s="161"/>
    </row>
    <row r="861" spans="1:14" x14ac:dyDescent="0.2">
      <c r="A861" s="103"/>
      <c r="N861" s="161"/>
    </row>
    <row r="862" spans="1:14" x14ac:dyDescent="0.2">
      <c r="A862" s="103"/>
      <c r="N862" s="161"/>
    </row>
    <row r="863" spans="1:14" x14ac:dyDescent="0.2">
      <c r="A863" s="103"/>
      <c r="N863" s="161"/>
    </row>
    <row r="864" spans="1:14" x14ac:dyDescent="0.2">
      <c r="A864" s="103"/>
      <c r="N864" s="161"/>
    </row>
    <row r="865" spans="1:14" x14ac:dyDescent="0.2">
      <c r="A865" s="103"/>
      <c r="N865" s="161"/>
    </row>
    <row r="866" spans="1:14" x14ac:dyDescent="0.2">
      <c r="A866" s="103"/>
      <c r="N866" s="161"/>
    </row>
    <row r="867" spans="1:14" x14ac:dyDescent="0.2">
      <c r="A867" s="103"/>
      <c r="N867" s="161"/>
    </row>
    <row r="868" spans="1:14" x14ac:dyDescent="0.2">
      <c r="A868" s="103"/>
      <c r="N868" s="161"/>
    </row>
    <row r="869" spans="1:14" x14ac:dyDescent="0.2">
      <c r="A869" s="103"/>
      <c r="N869" s="161"/>
    </row>
    <row r="870" spans="1:14" x14ac:dyDescent="0.2">
      <c r="A870" s="103"/>
      <c r="N870" s="161"/>
    </row>
    <row r="871" spans="1:14" x14ac:dyDescent="0.2">
      <c r="A871" s="103"/>
      <c r="N871" s="161"/>
    </row>
    <row r="872" spans="1:14" x14ac:dyDescent="0.2">
      <c r="A872" s="103"/>
      <c r="N872" s="161"/>
    </row>
    <row r="873" spans="1:14" x14ac:dyDescent="0.2">
      <c r="A873" s="103"/>
      <c r="N873" s="161"/>
    </row>
    <row r="874" spans="1:14" x14ac:dyDescent="0.2">
      <c r="A874" s="103"/>
      <c r="N874" s="161"/>
    </row>
    <row r="875" spans="1:14" x14ac:dyDescent="0.2">
      <c r="A875" s="103"/>
      <c r="N875" s="161"/>
    </row>
    <row r="876" spans="1:14" x14ac:dyDescent="0.2">
      <c r="A876" s="103"/>
      <c r="N876" s="161"/>
    </row>
    <row r="877" spans="1:14" x14ac:dyDescent="0.2">
      <c r="A877" s="103"/>
      <c r="N877" s="161"/>
    </row>
    <row r="878" spans="1:14" x14ac:dyDescent="0.2">
      <c r="A878" s="103"/>
      <c r="N878" s="161"/>
    </row>
    <row r="879" spans="1:14" x14ac:dyDescent="0.2">
      <c r="A879" s="103"/>
      <c r="N879" s="161"/>
    </row>
    <row r="880" spans="1:14" x14ac:dyDescent="0.2">
      <c r="A880" s="103"/>
      <c r="N880" s="161"/>
    </row>
    <row r="881" spans="1:14" x14ac:dyDescent="0.2">
      <c r="A881" s="103"/>
      <c r="N881" s="161"/>
    </row>
    <row r="882" spans="1:14" x14ac:dyDescent="0.2">
      <c r="A882" s="103"/>
      <c r="N882" s="161"/>
    </row>
    <row r="883" spans="1:14" x14ac:dyDescent="0.2">
      <c r="A883" s="103"/>
      <c r="N883" s="161"/>
    </row>
    <row r="884" spans="1:14" x14ac:dyDescent="0.2">
      <c r="A884" s="103"/>
      <c r="N884" s="161"/>
    </row>
    <row r="885" spans="1:14" x14ac:dyDescent="0.2">
      <c r="A885" s="103"/>
      <c r="N885" s="161"/>
    </row>
    <row r="886" spans="1:14" x14ac:dyDescent="0.2">
      <c r="A886" s="103"/>
      <c r="N886" s="161"/>
    </row>
    <row r="887" spans="1:14" x14ac:dyDescent="0.2">
      <c r="A887" s="103"/>
      <c r="N887" s="161"/>
    </row>
    <row r="888" spans="1:14" x14ac:dyDescent="0.2">
      <c r="A888" s="103"/>
      <c r="N888" s="161"/>
    </row>
    <row r="889" spans="1:14" x14ac:dyDescent="0.2">
      <c r="A889" s="103"/>
      <c r="N889" s="161"/>
    </row>
    <row r="890" spans="1:14" x14ac:dyDescent="0.2">
      <c r="A890" s="103"/>
      <c r="N890" s="161"/>
    </row>
    <row r="891" spans="1:14" x14ac:dyDescent="0.2">
      <c r="A891" s="103"/>
      <c r="N891" s="161"/>
    </row>
    <row r="892" spans="1:14" x14ac:dyDescent="0.2">
      <c r="A892" s="103"/>
      <c r="N892" s="161"/>
    </row>
    <row r="893" spans="1:14" x14ac:dyDescent="0.2">
      <c r="A893" s="103"/>
      <c r="N893" s="161"/>
    </row>
    <row r="894" spans="1:14" x14ac:dyDescent="0.2">
      <c r="A894" s="103"/>
      <c r="N894" s="161"/>
    </row>
    <row r="895" spans="1:14" x14ac:dyDescent="0.2">
      <c r="A895" s="103"/>
      <c r="N895" s="161"/>
    </row>
    <row r="896" spans="1:14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  <row r="65195" spans="1:1" x14ac:dyDescent="0.2">
      <c r="A65195"/>
    </row>
    <row r="65196" spans="1:1" x14ac:dyDescent="0.2">
      <c r="A65196"/>
    </row>
    <row r="65197" spans="1:1" x14ac:dyDescent="0.2">
      <c r="A65197"/>
    </row>
    <row r="65198" spans="1:1" x14ac:dyDescent="0.2">
      <c r="A65198"/>
    </row>
    <row r="65199" spans="1:1" x14ac:dyDescent="0.2">
      <c r="A65199"/>
    </row>
    <row r="65200" spans="1:1" x14ac:dyDescent="0.2">
      <c r="A65200"/>
    </row>
    <row r="65201" spans="1:1" x14ac:dyDescent="0.2">
      <c r="A65201"/>
    </row>
    <row r="65202" spans="1:1" x14ac:dyDescent="0.2">
      <c r="A65202"/>
    </row>
    <row r="65203" spans="1:1" x14ac:dyDescent="0.2">
      <c r="A65203"/>
    </row>
    <row r="65204" spans="1:1" x14ac:dyDescent="0.2">
      <c r="A65204"/>
    </row>
    <row r="65205" spans="1:1" x14ac:dyDescent="0.2">
      <c r="A65205"/>
    </row>
    <row r="65206" spans="1:1" x14ac:dyDescent="0.2">
      <c r="A65206"/>
    </row>
    <row r="65207" spans="1:1" x14ac:dyDescent="0.2">
      <c r="A65207"/>
    </row>
    <row r="65208" spans="1:1" x14ac:dyDescent="0.2">
      <c r="A65208"/>
    </row>
    <row r="65209" spans="1:1" x14ac:dyDescent="0.2">
      <c r="A65209"/>
    </row>
    <row r="65210" spans="1:1" x14ac:dyDescent="0.2">
      <c r="A65210"/>
    </row>
    <row r="65211" spans="1:1" x14ac:dyDescent="0.2">
      <c r="A65211"/>
    </row>
    <row r="65212" spans="1:1" x14ac:dyDescent="0.2">
      <c r="A65212"/>
    </row>
    <row r="65213" spans="1:1" x14ac:dyDescent="0.2">
      <c r="A65213"/>
    </row>
    <row r="65214" spans="1:1" x14ac:dyDescent="0.2">
      <c r="A65214"/>
    </row>
    <row r="65215" spans="1:1" x14ac:dyDescent="0.2">
      <c r="A65215"/>
    </row>
    <row r="65216" spans="1:1" x14ac:dyDescent="0.2">
      <c r="A65216"/>
    </row>
    <row r="65217" spans="1:1" x14ac:dyDescent="0.2">
      <c r="A65217"/>
    </row>
    <row r="65218" spans="1:1" x14ac:dyDescent="0.2">
      <c r="A65218"/>
    </row>
    <row r="65219" spans="1:1" x14ac:dyDescent="0.2">
      <c r="A65219"/>
    </row>
    <row r="65220" spans="1:1" x14ac:dyDescent="0.2">
      <c r="A65220"/>
    </row>
    <row r="65221" spans="1:1" x14ac:dyDescent="0.2">
      <c r="A65221"/>
    </row>
    <row r="65222" spans="1:1" x14ac:dyDescent="0.2">
      <c r="A65222"/>
    </row>
    <row r="65223" spans="1:1" x14ac:dyDescent="0.2">
      <c r="A65223"/>
    </row>
    <row r="65224" spans="1:1" x14ac:dyDescent="0.2">
      <c r="A65224"/>
    </row>
    <row r="65225" spans="1:1" x14ac:dyDescent="0.2">
      <c r="A65225"/>
    </row>
    <row r="65226" spans="1:1" x14ac:dyDescent="0.2">
      <c r="A65226"/>
    </row>
    <row r="65227" spans="1:1" x14ac:dyDescent="0.2">
      <c r="A65227"/>
    </row>
    <row r="65228" spans="1:1" x14ac:dyDescent="0.2">
      <c r="A65228"/>
    </row>
    <row r="65229" spans="1:1" x14ac:dyDescent="0.2">
      <c r="A65229"/>
    </row>
    <row r="65230" spans="1:1" x14ac:dyDescent="0.2">
      <c r="A65230"/>
    </row>
    <row r="65231" spans="1:1" x14ac:dyDescent="0.2">
      <c r="A65231"/>
    </row>
    <row r="65232" spans="1:1" x14ac:dyDescent="0.2">
      <c r="A65232"/>
    </row>
    <row r="65233" spans="1:1" x14ac:dyDescent="0.2">
      <c r="A65233"/>
    </row>
    <row r="65234" spans="1:1" x14ac:dyDescent="0.2">
      <c r="A65234"/>
    </row>
    <row r="65235" spans="1:1" x14ac:dyDescent="0.2">
      <c r="A65235"/>
    </row>
    <row r="65236" spans="1:1" x14ac:dyDescent="0.2">
      <c r="A65236"/>
    </row>
    <row r="65237" spans="1:1" x14ac:dyDescent="0.2">
      <c r="A65237"/>
    </row>
    <row r="65238" spans="1:1" x14ac:dyDescent="0.2">
      <c r="A65238"/>
    </row>
    <row r="65239" spans="1:1" x14ac:dyDescent="0.2">
      <c r="A65239"/>
    </row>
    <row r="65240" spans="1:1" x14ac:dyDescent="0.2">
      <c r="A65240"/>
    </row>
    <row r="65241" spans="1:1" x14ac:dyDescent="0.2">
      <c r="A65241"/>
    </row>
    <row r="65242" spans="1:1" x14ac:dyDescent="0.2">
      <c r="A65242"/>
    </row>
    <row r="65243" spans="1:1" x14ac:dyDescent="0.2">
      <c r="A65243"/>
    </row>
    <row r="65244" spans="1:1" x14ac:dyDescent="0.2">
      <c r="A65244"/>
    </row>
    <row r="65245" spans="1:1" x14ac:dyDescent="0.2">
      <c r="A65245"/>
    </row>
    <row r="65246" spans="1:1" x14ac:dyDescent="0.2">
      <c r="A65246"/>
    </row>
    <row r="65247" spans="1:1" x14ac:dyDescent="0.2">
      <c r="A65247"/>
    </row>
    <row r="65248" spans="1:1" x14ac:dyDescent="0.2">
      <c r="A65248"/>
    </row>
    <row r="65249" spans="1:1" x14ac:dyDescent="0.2">
      <c r="A65249"/>
    </row>
    <row r="65250" spans="1:1" x14ac:dyDescent="0.2">
      <c r="A65250"/>
    </row>
    <row r="65251" spans="1:1" x14ac:dyDescent="0.2">
      <c r="A65251"/>
    </row>
    <row r="65252" spans="1:1" x14ac:dyDescent="0.2">
      <c r="A65252"/>
    </row>
    <row r="65253" spans="1:1" x14ac:dyDescent="0.2">
      <c r="A65253"/>
    </row>
    <row r="65254" spans="1:1" x14ac:dyDescent="0.2">
      <c r="A65254"/>
    </row>
    <row r="65255" spans="1:1" x14ac:dyDescent="0.2">
      <c r="A65255"/>
    </row>
    <row r="65256" spans="1:1" x14ac:dyDescent="0.2">
      <c r="A65256"/>
    </row>
    <row r="65257" spans="1:1" x14ac:dyDescent="0.2">
      <c r="A65257"/>
    </row>
    <row r="65258" spans="1:1" x14ac:dyDescent="0.2">
      <c r="A65258"/>
    </row>
    <row r="65259" spans="1:1" x14ac:dyDescent="0.2">
      <c r="A65259"/>
    </row>
    <row r="65260" spans="1:1" x14ac:dyDescent="0.2">
      <c r="A65260"/>
    </row>
    <row r="65261" spans="1:1" x14ac:dyDescent="0.2">
      <c r="A65261"/>
    </row>
    <row r="65262" spans="1:1" x14ac:dyDescent="0.2">
      <c r="A65262"/>
    </row>
    <row r="65263" spans="1:1" x14ac:dyDescent="0.2">
      <c r="A65263"/>
    </row>
    <row r="65264" spans="1:1" x14ac:dyDescent="0.2">
      <c r="A65264"/>
    </row>
    <row r="65265" spans="1:1" x14ac:dyDescent="0.2">
      <c r="A65265"/>
    </row>
    <row r="65266" spans="1:1" x14ac:dyDescent="0.2">
      <c r="A65266"/>
    </row>
    <row r="65267" spans="1:1" x14ac:dyDescent="0.2">
      <c r="A65267"/>
    </row>
    <row r="65268" spans="1:1" x14ac:dyDescent="0.2">
      <c r="A65268"/>
    </row>
    <row r="65269" spans="1:1" x14ac:dyDescent="0.2">
      <c r="A65269"/>
    </row>
    <row r="65270" spans="1:1" x14ac:dyDescent="0.2">
      <c r="A65270"/>
    </row>
    <row r="65271" spans="1:1" x14ac:dyDescent="0.2">
      <c r="A65271"/>
    </row>
    <row r="65272" spans="1:1" x14ac:dyDescent="0.2">
      <c r="A65272"/>
    </row>
    <row r="65273" spans="1:1" x14ac:dyDescent="0.2">
      <c r="A65273"/>
    </row>
    <row r="65274" spans="1:1" x14ac:dyDescent="0.2">
      <c r="A65274"/>
    </row>
    <row r="65275" spans="1:1" x14ac:dyDescent="0.2">
      <c r="A65275"/>
    </row>
    <row r="65276" spans="1:1" x14ac:dyDescent="0.2">
      <c r="A65276"/>
    </row>
    <row r="65277" spans="1:1" x14ac:dyDescent="0.2">
      <c r="A65277"/>
    </row>
    <row r="65278" spans="1:1" x14ac:dyDescent="0.2">
      <c r="A65278"/>
    </row>
    <row r="65279" spans="1:1" x14ac:dyDescent="0.2">
      <c r="A65279"/>
    </row>
    <row r="65280" spans="1:1" x14ac:dyDescent="0.2">
      <c r="A65280"/>
    </row>
    <row r="65281" spans="1:1" x14ac:dyDescent="0.2">
      <c r="A65281"/>
    </row>
    <row r="65282" spans="1:1" x14ac:dyDescent="0.2">
      <c r="A65282"/>
    </row>
    <row r="65283" spans="1:1" x14ac:dyDescent="0.2">
      <c r="A65283"/>
    </row>
    <row r="65284" spans="1:1" x14ac:dyDescent="0.2">
      <c r="A65284"/>
    </row>
    <row r="65285" spans="1:1" x14ac:dyDescent="0.2">
      <c r="A65285"/>
    </row>
    <row r="65286" spans="1:1" x14ac:dyDescent="0.2">
      <c r="A65286"/>
    </row>
    <row r="65287" spans="1:1" x14ac:dyDescent="0.2">
      <c r="A65287"/>
    </row>
    <row r="65288" spans="1:1" x14ac:dyDescent="0.2">
      <c r="A65288"/>
    </row>
    <row r="65289" spans="1:1" x14ac:dyDescent="0.2">
      <c r="A65289"/>
    </row>
    <row r="65290" spans="1:1" x14ac:dyDescent="0.2">
      <c r="A65290"/>
    </row>
    <row r="65291" spans="1:1" x14ac:dyDescent="0.2">
      <c r="A65291"/>
    </row>
    <row r="65292" spans="1:1" x14ac:dyDescent="0.2">
      <c r="A65292"/>
    </row>
    <row r="65293" spans="1:1" x14ac:dyDescent="0.2">
      <c r="A65293"/>
    </row>
    <row r="65294" spans="1:1" x14ac:dyDescent="0.2">
      <c r="A65294"/>
    </row>
    <row r="65295" spans="1:1" x14ac:dyDescent="0.2">
      <c r="A65295"/>
    </row>
    <row r="65296" spans="1:1" x14ac:dyDescent="0.2">
      <c r="A65296"/>
    </row>
    <row r="65297" spans="1:1" x14ac:dyDescent="0.2">
      <c r="A65297"/>
    </row>
    <row r="65298" spans="1:1" x14ac:dyDescent="0.2">
      <c r="A65298"/>
    </row>
    <row r="65299" spans="1:1" x14ac:dyDescent="0.2">
      <c r="A65299"/>
    </row>
    <row r="65300" spans="1:1" x14ac:dyDescent="0.2">
      <c r="A65300"/>
    </row>
    <row r="65301" spans="1:1" x14ac:dyDescent="0.2">
      <c r="A65301"/>
    </row>
    <row r="65302" spans="1:1" x14ac:dyDescent="0.2">
      <c r="A65302"/>
    </row>
    <row r="65303" spans="1:1" x14ac:dyDescent="0.2">
      <c r="A65303"/>
    </row>
    <row r="65304" spans="1:1" x14ac:dyDescent="0.2">
      <c r="A65304"/>
    </row>
    <row r="65305" spans="1:1" x14ac:dyDescent="0.2">
      <c r="A65305"/>
    </row>
    <row r="65306" spans="1:1" x14ac:dyDescent="0.2">
      <c r="A65306"/>
    </row>
    <row r="65307" spans="1:1" x14ac:dyDescent="0.2">
      <c r="A65307"/>
    </row>
    <row r="65308" spans="1:1" x14ac:dyDescent="0.2">
      <c r="A65308"/>
    </row>
    <row r="65309" spans="1:1" x14ac:dyDescent="0.2">
      <c r="A65309"/>
    </row>
    <row r="65310" spans="1:1" x14ac:dyDescent="0.2">
      <c r="A65310"/>
    </row>
    <row r="65311" spans="1:1" x14ac:dyDescent="0.2">
      <c r="A65311"/>
    </row>
    <row r="65312" spans="1:1" x14ac:dyDescent="0.2">
      <c r="A65312"/>
    </row>
    <row r="65313" spans="1:1" x14ac:dyDescent="0.2">
      <c r="A65313"/>
    </row>
    <row r="65314" spans="1:1" x14ac:dyDescent="0.2">
      <c r="A65314"/>
    </row>
    <row r="65315" spans="1:1" x14ac:dyDescent="0.2">
      <c r="A65315"/>
    </row>
    <row r="65316" spans="1:1" x14ac:dyDescent="0.2">
      <c r="A65316"/>
    </row>
    <row r="65317" spans="1:1" x14ac:dyDescent="0.2">
      <c r="A65317"/>
    </row>
    <row r="65318" spans="1:1" x14ac:dyDescent="0.2">
      <c r="A65318"/>
    </row>
    <row r="65319" spans="1:1" x14ac:dyDescent="0.2">
      <c r="A65319"/>
    </row>
    <row r="65320" spans="1:1" x14ac:dyDescent="0.2">
      <c r="A65320"/>
    </row>
    <row r="65321" spans="1:1" x14ac:dyDescent="0.2">
      <c r="A65321"/>
    </row>
    <row r="65322" spans="1:1" x14ac:dyDescent="0.2">
      <c r="A65322"/>
    </row>
    <row r="65323" spans="1:1" x14ac:dyDescent="0.2">
      <c r="A65323"/>
    </row>
    <row r="65324" spans="1:1" x14ac:dyDescent="0.2">
      <c r="A65324"/>
    </row>
    <row r="65325" spans="1:1" x14ac:dyDescent="0.2">
      <c r="A65325"/>
    </row>
    <row r="65326" spans="1:1" x14ac:dyDescent="0.2">
      <c r="A65326"/>
    </row>
    <row r="65327" spans="1:1" x14ac:dyDescent="0.2">
      <c r="A65327"/>
    </row>
    <row r="65328" spans="1:1" x14ac:dyDescent="0.2">
      <c r="A65328"/>
    </row>
    <row r="65329" spans="1:1" x14ac:dyDescent="0.2">
      <c r="A65329"/>
    </row>
    <row r="65330" spans="1:1" x14ac:dyDescent="0.2">
      <c r="A65330"/>
    </row>
    <row r="65331" spans="1:1" x14ac:dyDescent="0.2">
      <c r="A65331"/>
    </row>
    <row r="65332" spans="1:1" x14ac:dyDescent="0.2">
      <c r="A65332"/>
    </row>
    <row r="65333" spans="1:1" x14ac:dyDescent="0.2">
      <c r="A65333"/>
    </row>
    <row r="65334" spans="1:1" x14ac:dyDescent="0.2">
      <c r="A65334"/>
    </row>
    <row r="65335" spans="1:1" x14ac:dyDescent="0.2">
      <c r="A65335"/>
    </row>
    <row r="65336" spans="1:1" x14ac:dyDescent="0.2">
      <c r="A65336"/>
    </row>
    <row r="65337" spans="1:1" x14ac:dyDescent="0.2">
      <c r="A65337"/>
    </row>
    <row r="65338" spans="1:1" x14ac:dyDescent="0.2">
      <c r="A65338"/>
    </row>
    <row r="65339" spans="1:1" x14ac:dyDescent="0.2">
      <c r="A65339"/>
    </row>
    <row r="65340" spans="1:1" x14ac:dyDescent="0.2">
      <c r="A65340"/>
    </row>
    <row r="65341" spans="1:1" x14ac:dyDescent="0.2">
      <c r="A65341"/>
    </row>
    <row r="65342" spans="1:1" x14ac:dyDescent="0.2">
      <c r="A65342"/>
    </row>
    <row r="65343" spans="1:1" x14ac:dyDescent="0.2">
      <c r="A65343"/>
    </row>
    <row r="65344" spans="1:1" x14ac:dyDescent="0.2">
      <c r="A65344"/>
    </row>
    <row r="65345" spans="1:1" x14ac:dyDescent="0.2">
      <c r="A65345"/>
    </row>
    <row r="65346" spans="1:1" x14ac:dyDescent="0.2">
      <c r="A65346"/>
    </row>
    <row r="65347" spans="1:1" x14ac:dyDescent="0.2">
      <c r="A65347"/>
    </row>
    <row r="65348" spans="1:1" x14ac:dyDescent="0.2">
      <c r="A65348"/>
    </row>
    <row r="65349" spans="1:1" x14ac:dyDescent="0.2">
      <c r="A65349"/>
    </row>
    <row r="65350" spans="1:1" x14ac:dyDescent="0.2">
      <c r="A65350"/>
    </row>
    <row r="65351" spans="1:1" x14ac:dyDescent="0.2">
      <c r="A65351"/>
    </row>
    <row r="65352" spans="1:1" x14ac:dyDescent="0.2">
      <c r="A65352"/>
    </row>
    <row r="65353" spans="1:1" x14ac:dyDescent="0.2">
      <c r="A65353"/>
    </row>
    <row r="65354" spans="1:1" x14ac:dyDescent="0.2">
      <c r="A65354"/>
    </row>
    <row r="65355" spans="1:1" x14ac:dyDescent="0.2">
      <c r="A65355"/>
    </row>
    <row r="65356" spans="1:1" x14ac:dyDescent="0.2">
      <c r="A65356"/>
    </row>
    <row r="65357" spans="1:1" x14ac:dyDescent="0.2">
      <c r="A65357"/>
    </row>
    <row r="65358" spans="1:1" x14ac:dyDescent="0.2">
      <c r="A65358"/>
    </row>
    <row r="65359" spans="1:1" x14ac:dyDescent="0.2">
      <c r="A65359"/>
    </row>
    <row r="65360" spans="1:1" x14ac:dyDescent="0.2">
      <c r="A65360"/>
    </row>
    <row r="65361" spans="1:1" x14ac:dyDescent="0.2">
      <c r="A65361"/>
    </row>
    <row r="65362" spans="1:1" x14ac:dyDescent="0.2">
      <c r="A65362"/>
    </row>
    <row r="65363" spans="1:1" x14ac:dyDescent="0.2">
      <c r="A65363"/>
    </row>
    <row r="65364" spans="1:1" x14ac:dyDescent="0.2">
      <c r="A65364"/>
    </row>
    <row r="65365" spans="1:1" x14ac:dyDescent="0.2">
      <c r="A65365"/>
    </row>
    <row r="65366" spans="1:1" x14ac:dyDescent="0.2">
      <c r="A65366"/>
    </row>
    <row r="65367" spans="1:1" x14ac:dyDescent="0.2">
      <c r="A65367"/>
    </row>
    <row r="65368" spans="1:1" x14ac:dyDescent="0.2">
      <c r="A65368"/>
    </row>
    <row r="65369" spans="1:1" x14ac:dyDescent="0.2">
      <c r="A65369"/>
    </row>
    <row r="65370" spans="1:1" x14ac:dyDescent="0.2">
      <c r="A65370"/>
    </row>
    <row r="65371" spans="1:1" x14ac:dyDescent="0.2">
      <c r="A65371"/>
    </row>
    <row r="65372" spans="1:1" x14ac:dyDescent="0.2">
      <c r="A65372"/>
    </row>
    <row r="65373" spans="1:1" x14ac:dyDescent="0.2">
      <c r="A65373"/>
    </row>
    <row r="65374" spans="1:1" x14ac:dyDescent="0.2">
      <c r="A65374"/>
    </row>
    <row r="65375" spans="1:1" x14ac:dyDescent="0.2">
      <c r="A65375"/>
    </row>
    <row r="65376" spans="1:1" x14ac:dyDescent="0.2">
      <c r="A65376"/>
    </row>
    <row r="65377" spans="1:1" x14ac:dyDescent="0.2">
      <c r="A65377"/>
    </row>
    <row r="65378" spans="1:1" x14ac:dyDescent="0.2">
      <c r="A65378"/>
    </row>
    <row r="65379" spans="1:1" x14ac:dyDescent="0.2">
      <c r="A65379"/>
    </row>
    <row r="65380" spans="1:1" x14ac:dyDescent="0.2">
      <c r="A65380"/>
    </row>
    <row r="65381" spans="1:1" x14ac:dyDescent="0.2">
      <c r="A65381"/>
    </row>
    <row r="65382" spans="1:1" x14ac:dyDescent="0.2">
      <c r="A65382"/>
    </row>
    <row r="65383" spans="1:1" x14ac:dyDescent="0.2">
      <c r="A65383"/>
    </row>
    <row r="65384" spans="1:1" x14ac:dyDescent="0.2">
      <c r="A65384"/>
    </row>
    <row r="65385" spans="1:1" x14ac:dyDescent="0.2">
      <c r="A65385"/>
    </row>
    <row r="65386" spans="1:1" x14ac:dyDescent="0.2">
      <c r="A65386"/>
    </row>
    <row r="65387" spans="1:1" x14ac:dyDescent="0.2">
      <c r="A65387"/>
    </row>
    <row r="65388" spans="1:1" x14ac:dyDescent="0.2">
      <c r="A65388"/>
    </row>
    <row r="65389" spans="1:1" x14ac:dyDescent="0.2">
      <c r="A65389"/>
    </row>
    <row r="65390" spans="1:1" x14ac:dyDescent="0.2">
      <c r="A65390"/>
    </row>
    <row r="65391" spans="1:1" x14ac:dyDescent="0.2">
      <c r="A65391"/>
    </row>
    <row r="65392" spans="1:1" x14ac:dyDescent="0.2">
      <c r="A65392"/>
    </row>
    <row r="65393" spans="1:1" x14ac:dyDescent="0.2">
      <c r="A65393"/>
    </row>
    <row r="65394" spans="1:1" x14ac:dyDescent="0.2">
      <c r="A65394"/>
    </row>
    <row r="65395" spans="1:1" x14ac:dyDescent="0.2">
      <c r="A65395"/>
    </row>
    <row r="65396" spans="1:1" x14ac:dyDescent="0.2">
      <c r="A65396"/>
    </row>
    <row r="65397" spans="1:1" x14ac:dyDescent="0.2">
      <c r="A65397"/>
    </row>
    <row r="65398" spans="1:1" x14ac:dyDescent="0.2">
      <c r="A65398"/>
    </row>
    <row r="65399" spans="1:1" x14ac:dyDescent="0.2">
      <c r="A65399"/>
    </row>
    <row r="65400" spans="1:1" x14ac:dyDescent="0.2">
      <c r="A65400"/>
    </row>
    <row r="65401" spans="1:1" x14ac:dyDescent="0.2">
      <c r="A65401"/>
    </row>
    <row r="65402" spans="1:1" x14ac:dyDescent="0.2">
      <c r="A65402"/>
    </row>
    <row r="65403" spans="1:1" x14ac:dyDescent="0.2">
      <c r="A65403"/>
    </row>
    <row r="65404" spans="1:1" x14ac:dyDescent="0.2">
      <c r="A65404"/>
    </row>
    <row r="65405" spans="1:1" x14ac:dyDescent="0.2">
      <c r="A65405"/>
    </row>
    <row r="65406" spans="1:1" x14ac:dyDescent="0.2">
      <c r="A65406"/>
    </row>
    <row r="65407" spans="1:1" x14ac:dyDescent="0.2">
      <c r="A65407"/>
    </row>
    <row r="65408" spans="1:1" x14ac:dyDescent="0.2">
      <c r="A65408"/>
    </row>
    <row r="65409" spans="1:1" x14ac:dyDescent="0.2">
      <c r="A65409"/>
    </row>
    <row r="65410" spans="1:1" x14ac:dyDescent="0.2">
      <c r="A65410"/>
    </row>
    <row r="65411" spans="1:1" x14ac:dyDescent="0.2">
      <c r="A65411"/>
    </row>
    <row r="65412" spans="1:1" x14ac:dyDescent="0.2">
      <c r="A65412"/>
    </row>
    <row r="65413" spans="1:1" x14ac:dyDescent="0.2">
      <c r="A65413"/>
    </row>
    <row r="65414" spans="1:1" x14ac:dyDescent="0.2">
      <c r="A65414"/>
    </row>
    <row r="65415" spans="1:1" x14ac:dyDescent="0.2">
      <c r="A65415"/>
    </row>
    <row r="65416" spans="1:1" x14ac:dyDescent="0.2">
      <c r="A65416"/>
    </row>
    <row r="65417" spans="1:1" x14ac:dyDescent="0.2">
      <c r="A65417"/>
    </row>
    <row r="65418" spans="1:1" x14ac:dyDescent="0.2">
      <c r="A65418"/>
    </row>
    <row r="65419" spans="1:1" x14ac:dyDescent="0.2">
      <c r="A65419"/>
    </row>
    <row r="65420" spans="1:1" x14ac:dyDescent="0.2">
      <c r="A65420"/>
    </row>
    <row r="65421" spans="1:1" x14ac:dyDescent="0.2">
      <c r="A65421"/>
    </row>
    <row r="65422" spans="1:1" x14ac:dyDescent="0.2">
      <c r="A65422"/>
    </row>
    <row r="65423" spans="1:1" x14ac:dyDescent="0.2">
      <c r="A65423"/>
    </row>
    <row r="65424" spans="1:1" x14ac:dyDescent="0.2">
      <c r="A65424"/>
    </row>
    <row r="65425" spans="1:1" x14ac:dyDescent="0.2">
      <c r="A65425"/>
    </row>
    <row r="65426" spans="1:1" x14ac:dyDescent="0.2">
      <c r="A65426"/>
    </row>
    <row r="65427" spans="1:1" x14ac:dyDescent="0.2">
      <c r="A65427"/>
    </row>
    <row r="65428" spans="1:1" x14ac:dyDescent="0.2">
      <c r="A65428"/>
    </row>
    <row r="65429" spans="1:1" x14ac:dyDescent="0.2">
      <c r="A65429"/>
    </row>
    <row r="65430" spans="1:1" x14ac:dyDescent="0.2">
      <c r="A65430"/>
    </row>
    <row r="65431" spans="1:1" x14ac:dyDescent="0.2">
      <c r="A65431"/>
    </row>
    <row r="65432" spans="1:1" x14ac:dyDescent="0.2">
      <c r="A65432"/>
    </row>
    <row r="65433" spans="1:1" x14ac:dyDescent="0.2">
      <c r="A65433"/>
    </row>
    <row r="65434" spans="1:1" x14ac:dyDescent="0.2">
      <c r="A65434"/>
    </row>
    <row r="65435" spans="1:1" x14ac:dyDescent="0.2">
      <c r="A65435"/>
    </row>
    <row r="65436" spans="1:1" x14ac:dyDescent="0.2">
      <c r="A65436"/>
    </row>
    <row r="65437" spans="1:1" x14ac:dyDescent="0.2">
      <c r="A65437"/>
    </row>
    <row r="65438" spans="1:1" x14ac:dyDescent="0.2">
      <c r="A65438"/>
    </row>
    <row r="65439" spans="1:1" x14ac:dyDescent="0.2">
      <c r="A65439"/>
    </row>
    <row r="65440" spans="1:1" x14ac:dyDescent="0.2">
      <c r="A65440"/>
    </row>
    <row r="65441" spans="1:1" x14ac:dyDescent="0.2">
      <c r="A65441"/>
    </row>
    <row r="65442" spans="1:1" x14ac:dyDescent="0.2">
      <c r="A65442"/>
    </row>
    <row r="65443" spans="1:1" x14ac:dyDescent="0.2">
      <c r="A65443"/>
    </row>
    <row r="65444" spans="1:1" x14ac:dyDescent="0.2">
      <c r="A65444"/>
    </row>
    <row r="65445" spans="1:1" x14ac:dyDescent="0.2">
      <c r="A65445"/>
    </row>
    <row r="65446" spans="1:1" x14ac:dyDescent="0.2">
      <c r="A65446"/>
    </row>
    <row r="65447" spans="1:1" x14ac:dyDescent="0.2">
      <c r="A65447"/>
    </row>
    <row r="65448" spans="1:1" x14ac:dyDescent="0.2">
      <c r="A65448"/>
    </row>
    <row r="65449" spans="1:1" x14ac:dyDescent="0.2">
      <c r="A65449"/>
    </row>
    <row r="65450" spans="1:1" x14ac:dyDescent="0.2">
      <c r="A65450"/>
    </row>
    <row r="65451" spans="1:1" x14ac:dyDescent="0.2">
      <c r="A65451"/>
    </row>
    <row r="65452" spans="1:1" x14ac:dyDescent="0.2">
      <c r="A65452"/>
    </row>
    <row r="65453" spans="1:1" x14ac:dyDescent="0.2">
      <c r="A65453"/>
    </row>
    <row r="65454" spans="1:1" x14ac:dyDescent="0.2">
      <c r="A65454"/>
    </row>
    <row r="65455" spans="1:1" x14ac:dyDescent="0.2">
      <c r="A65455"/>
    </row>
    <row r="65456" spans="1:1" x14ac:dyDescent="0.2">
      <c r="A65456"/>
    </row>
    <row r="65457" spans="1:1" x14ac:dyDescent="0.2">
      <c r="A65457"/>
    </row>
    <row r="65458" spans="1:1" x14ac:dyDescent="0.2">
      <c r="A65458"/>
    </row>
    <row r="65459" spans="1:1" x14ac:dyDescent="0.2">
      <c r="A65459"/>
    </row>
    <row r="65460" spans="1:1" x14ac:dyDescent="0.2">
      <c r="A65460"/>
    </row>
    <row r="65461" spans="1:1" x14ac:dyDescent="0.2">
      <c r="A65461"/>
    </row>
    <row r="65462" spans="1:1" x14ac:dyDescent="0.2">
      <c r="A65462"/>
    </row>
    <row r="65463" spans="1:1" x14ac:dyDescent="0.2">
      <c r="A65463"/>
    </row>
    <row r="65464" spans="1:1" x14ac:dyDescent="0.2">
      <c r="A65464"/>
    </row>
    <row r="65465" spans="1:1" x14ac:dyDescent="0.2">
      <c r="A65465"/>
    </row>
    <row r="65466" spans="1:1" x14ac:dyDescent="0.2">
      <c r="A65466"/>
    </row>
    <row r="65467" spans="1:1" x14ac:dyDescent="0.2">
      <c r="A65467"/>
    </row>
    <row r="65468" spans="1:1" x14ac:dyDescent="0.2">
      <c r="A65468"/>
    </row>
    <row r="65469" spans="1:1" x14ac:dyDescent="0.2">
      <c r="A65469"/>
    </row>
    <row r="65470" spans="1:1" x14ac:dyDescent="0.2">
      <c r="A65470"/>
    </row>
    <row r="65471" spans="1:1" x14ac:dyDescent="0.2">
      <c r="A65471"/>
    </row>
    <row r="65472" spans="1:1" x14ac:dyDescent="0.2">
      <c r="A65472"/>
    </row>
    <row r="65473" spans="1:1" x14ac:dyDescent="0.2">
      <c r="A65473"/>
    </row>
    <row r="65474" spans="1:1" x14ac:dyDescent="0.2">
      <c r="A65474"/>
    </row>
    <row r="65475" spans="1:1" x14ac:dyDescent="0.2">
      <c r="A65475"/>
    </row>
    <row r="65476" spans="1:1" x14ac:dyDescent="0.2">
      <c r="A65476"/>
    </row>
    <row r="65477" spans="1:1" x14ac:dyDescent="0.2">
      <c r="A65477"/>
    </row>
    <row r="65478" spans="1:1" x14ac:dyDescent="0.2">
      <c r="A65478"/>
    </row>
    <row r="65479" spans="1:1" x14ac:dyDescent="0.2">
      <c r="A65479"/>
    </row>
    <row r="65480" spans="1:1" x14ac:dyDescent="0.2">
      <c r="A65480"/>
    </row>
    <row r="65481" spans="1:1" x14ac:dyDescent="0.2">
      <c r="A65481"/>
    </row>
    <row r="65482" spans="1:1" x14ac:dyDescent="0.2">
      <c r="A65482"/>
    </row>
    <row r="65483" spans="1:1" x14ac:dyDescent="0.2">
      <c r="A65483"/>
    </row>
    <row r="65484" spans="1:1" x14ac:dyDescent="0.2">
      <c r="A65484"/>
    </row>
    <row r="65485" spans="1:1" x14ac:dyDescent="0.2">
      <c r="A65485"/>
    </row>
    <row r="65486" spans="1:1" x14ac:dyDescent="0.2">
      <c r="A65486"/>
    </row>
    <row r="65487" spans="1:1" x14ac:dyDescent="0.2">
      <c r="A65487"/>
    </row>
    <row r="65488" spans="1:1" x14ac:dyDescent="0.2">
      <c r="A65488"/>
    </row>
    <row r="65489" spans="1:1" x14ac:dyDescent="0.2">
      <c r="A65489"/>
    </row>
    <row r="65490" spans="1:1" x14ac:dyDescent="0.2">
      <c r="A65490"/>
    </row>
    <row r="65491" spans="1:1" x14ac:dyDescent="0.2">
      <c r="A65491"/>
    </row>
    <row r="65492" spans="1:1" x14ac:dyDescent="0.2">
      <c r="A65492"/>
    </row>
    <row r="65493" spans="1:1" x14ac:dyDescent="0.2">
      <c r="A65493"/>
    </row>
    <row r="65494" spans="1:1" x14ac:dyDescent="0.2">
      <c r="A65494"/>
    </row>
    <row r="65495" spans="1:1" x14ac:dyDescent="0.2">
      <c r="A65495"/>
    </row>
    <row r="65496" spans="1:1" x14ac:dyDescent="0.2">
      <c r="A65496"/>
    </row>
    <row r="65497" spans="1:1" x14ac:dyDescent="0.2">
      <c r="A65497"/>
    </row>
    <row r="65498" spans="1:1" x14ac:dyDescent="0.2">
      <c r="A65498"/>
    </row>
    <row r="65499" spans="1:1" x14ac:dyDescent="0.2">
      <c r="A65499"/>
    </row>
    <row r="65500" spans="1:1" x14ac:dyDescent="0.2">
      <c r="A65500"/>
    </row>
    <row r="65501" spans="1:1" x14ac:dyDescent="0.2">
      <c r="A65501"/>
    </row>
    <row r="65502" spans="1:1" x14ac:dyDescent="0.2">
      <c r="A65502"/>
    </row>
    <row r="65503" spans="1:1" x14ac:dyDescent="0.2">
      <c r="A65503"/>
    </row>
    <row r="65504" spans="1:1" x14ac:dyDescent="0.2">
      <c r="A65504"/>
    </row>
    <row r="65505" spans="1:1" x14ac:dyDescent="0.2">
      <c r="A65505"/>
    </row>
    <row r="65506" spans="1:1" x14ac:dyDescent="0.2">
      <c r="A65506"/>
    </row>
    <row r="65507" spans="1:1" x14ac:dyDescent="0.2">
      <c r="A65507"/>
    </row>
    <row r="65508" spans="1:1" x14ac:dyDescent="0.2">
      <c r="A65508"/>
    </row>
    <row r="65509" spans="1:1" x14ac:dyDescent="0.2">
      <c r="A65509"/>
    </row>
    <row r="65510" spans="1:1" x14ac:dyDescent="0.2">
      <c r="A65510"/>
    </row>
    <row r="65511" spans="1:1" x14ac:dyDescent="0.2">
      <c r="A65511"/>
    </row>
    <row r="65512" spans="1:1" x14ac:dyDescent="0.2">
      <c r="A65512"/>
    </row>
    <row r="65513" spans="1:1" x14ac:dyDescent="0.2">
      <c r="A65513"/>
    </row>
    <row r="65514" spans="1:1" x14ac:dyDescent="0.2">
      <c r="A65514"/>
    </row>
    <row r="65515" spans="1:1" x14ac:dyDescent="0.2">
      <c r="A65515"/>
    </row>
    <row r="65516" spans="1:1" x14ac:dyDescent="0.2">
      <c r="A65516"/>
    </row>
    <row r="65517" spans="1:1" x14ac:dyDescent="0.2">
      <c r="A65517"/>
    </row>
    <row r="65518" spans="1:1" x14ac:dyDescent="0.2">
      <c r="A65518"/>
    </row>
    <row r="65519" spans="1:1" x14ac:dyDescent="0.2">
      <c r="A65519"/>
    </row>
    <row r="65520" spans="1:1" x14ac:dyDescent="0.2">
      <c r="A65520"/>
    </row>
    <row r="65521" spans="1:1" x14ac:dyDescent="0.2">
      <c r="A65521"/>
    </row>
    <row r="65522" spans="1:1" x14ac:dyDescent="0.2">
      <c r="A65522"/>
    </row>
    <row r="65523" spans="1:1" x14ac:dyDescent="0.2">
      <c r="A65523"/>
    </row>
    <row r="65524" spans="1:1" x14ac:dyDescent="0.2">
      <c r="A65524"/>
    </row>
    <row r="65525" spans="1:1" x14ac:dyDescent="0.2">
      <c r="A65525"/>
    </row>
    <row r="65526" spans="1:1" x14ac:dyDescent="0.2">
      <c r="A65526"/>
    </row>
    <row r="65527" spans="1:1" x14ac:dyDescent="0.2">
      <c r="A65527"/>
    </row>
    <row r="65528" spans="1:1" x14ac:dyDescent="0.2">
      <c r="A65528"/>
    </row>
    <row r="65529" spans="1:1" x14ac:dyDescent="0.2">
      <c r="A65529"/>
    </row>
    <row r="65530" spans="1:1" x14ac:dyDescent="0.2">
      <c r="A65530"/>
    </row>
    <row r="65531" spans="1:1" x14ac:dyDescent="0.2">
      <c r="A65531"/>
    </row>
    <row r="65532" spans="1:1" x14ac:dyDescent="0.2">
      <c r="A65532"/>
    </row>
    <row r="65533" spans="1:1" x14ac:dyDescent="0.2">
      <c r="A65533"/>
    </row>
    <row r="65534" spans="1:1" x14ac:dyDescent="0.2">
      <c r="A65534"/>
    </row>
    <row r="65535" spans="1:1" x14ac:dyDescent="0.2">
      <c r="A65535"/>
    </row>
    <row r="65536" spans="1:1" x14ac:dyDescent="0.2">
      <c r="A65536"/>
    </row>
  </sheetData>
  <mergeCells count="2">
    <mergeCell ref="O2:X2"/>
    <mergeCell ref="Z2:AH2"/>
  </mergeCells>
  <phoneticPr fontId="0" type="noConversion"/>
  <pageMargins left="0.75" right="0.75" top="1" bottom="1" header="0.5" footer="0.5"/>
  <pageSetup fitToHeight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D526"/>
  <sheetViews>
    <sheetView workbookViewId="0">
      <selection activeCell="C11" sqref="C11"/>
    </sheetView>
  </sheetViews>
  <sheetFormatPr defaultRowHeight="12.75" x14ac:dyDescent="0.2"/>
  <cols>
    <col min="1" max="1" width="10.85546875" customWidth="1"/>
    <col min="2" max="2" width="13" customWidth="1"/>
    <col min="3" max="3" width="13.42578125" customWidth="1"/>
    <col min="4" max="4" width="13.85546875" customWidth="1"/>
  </cols>
  <sheetData>
    <row r="14" spans="1:4" ht="12" customHeight="1" x14ac:dyDescent="0.2">
      <c r="A14" s="126" t="s">
        <v>7</v>
      </c>
      <c r="B14" s="126" t="s">
        <v>8</v>
      </c>
      <c r="C14" s="126" t="s">
        <v>9</v>
      </c>
      <c r="D14" s="126" t="s">
        <v>22</v>
      </c>
    </row>
    <row r="15" spans="1:4" ht="12" customHeight="1" x14ac:dyDescent="0.2">
      <c r="A15" s="2">
        <v>36528</v>
      </c>
      <c r="B15" s="127" t="s">
        <v>53</v>
      </c>
      <c r="C15" s="23">
        <v>-1362352.1862974199</v>
      </c>
      <c r="D15" s="23">
        <v>-38161.097600000001</v>
      </c>
    </row>
    <row r="16" spans="1:4" ht="12" customHeight="1" x14ac:dyDescent="0.2">
      <c r="A16" s="2">
        <v>36529</v>
      </c>
      <c r="B16" s="127" t="s">
        <v>53</v>
      </c>
      <c r="C16" s="23">
        <v>-15744706.718857398</v>
      </c>
      <c r="D16" s="23">
        <v>1538519.23526136</v>
      </c>
    </row>
    <row r="17" spans="1:4" ht="12" customHeight="1" x14ac:dyDescent="0.2">
      <c r="A17" s="2">
        <v>36530</v>
      </c>
      <c r="B17" s="127" t="s">
        <v>53</v>
      </c>
      <c r="C17" s="23">
        <v>-18244224.303731799</v>
      </c>
      <c r="D17" s="23">
        <v>3150650.1214502295</v>
      </c>
    </row>
    <row r="18" spans="1:4" ht="12" customHeight="1" x14ac:dyDescent="0.2">
      <c r="A18" s="2">
        <v>36531</v>
      </c>
      <c r="B18" s="127" t="s">
        <v>53</v>
      </c>
      <c r="C18" s="23">
        <v>-17757573.106003501</v>
      </c>
      <c r="D18" s="23">
        <v>-818623.15724096412</v>
      </c>
    </row>
    <row r="19" spans="1:4" ht="12" customHeight="1" x14ac:dyDescent="0.2">
      <c r="A19" s="2">
        <v>36532</v>
      </c>
      <c r="B19" s="127" t="s">
        <v>53</v>
      </c>
      <c r="C19" s="23">
        <v>-11840441.037270099</v>
      </c>
      <c r="D19" s="23">
        <v>15144345.455697199</v>
      </c>
    </row>
    <row r="20" spans="1:4" ht="12" customHeight="1" x14ac:dyDescent="0.2">
      <c r="A20" s="2">
        <v>36535</v>
      </c>
      <c r="B20" s="127" t="s">
        <v>53</v>
      </c>
      <c r="C20" s="23">
        <v>-16296751.321291899</v>
      </c>
      <c r="D20" s="23">
        <v>4181186.7480707699</v>
      </c>
    </row>
    <row r="21" spans="1:4" ht="12" customHeight="1" x14ac:dyDescent="0.2">
      <c r="A21" s="2">
        <v>36536</v>
      </c>
      <c r="B21" s="127" t="s">
        <v>53</v>
      </c>
      <c r="C21" s="23">
        <v>-16139578.594249601</v>
      </c>
      <c r="D21" s="23">
        <v>-4792225.0795273799</v>
      </c>
    </row>
    <row r="22" spans="1:4" ht="12" customHeight="1" x14ac:dyDescent="0.2">
      <c r="A22" s="2">
        <v>36537</v>
      </c>
      <c r="B22" s="127" t="s">
        <v>53</v>
      </c>
      <c r="C22" s="23">
        <v>-14827487.463335</v>
      </c>
      <c r="D22" s="23">
        <v>-2228185.09939152</v>
      </c>
    </row>
    <row r="23" spans="1:4" ht="12" customHeight="1" x14ac:dyDescent="0.2">
      <c r="A23" s="2">
        <v>36538</v>
      </c>
      <c r="B23" s="127" t="s">
        <v>53</v>
      </c>
      <c r="C23" s="23">
        <v>-16582157.9921587</v>
      </c>
      <c r="D23" s="23">
        <v>190200.82559218703</v>
      </c>
    </row>
    <row r="24" spans="1:4" ht="12" customHeight="1" x14ac:dyDescent="0.2">
      <c r="A24" s="2">
        <v>36539</v>
      </c>
      <c r="B24" s="127" t="s">
        <v>53</v>
      </c>
      <c r="C24" s="23">
        <v>-16124999.2585271</v>
      </c>
      <c r="D24" s="23">
        <v>2652805.4238475696</v>
      </c>
    </row>
    <row r="25" spans="1:4" ht="12" customHeight="1" x14ac:dyDescent="0.2">
      <c r="A25" s="2">
        <v>36543</v>
      </c>
      <c r="B25" s="127" t="s">
        <v>53</v>
      </c>
      <c r="C25" s="23">
        <v>-16605195.1807134</v>
      </c>
      <c r="D25" s="23">
        <v>2247593.1914983396</v>
      </c>
    </row>
    <row r="26" spans="1:4" ht="12" customHeight="1" x14ac:dyDescent="0.2">
      <c r="A26" s="2">
        <v>36544</v>
      </c>
      <c r="B26" s="127" t="s">
        <v>53</v>
      </c>
      <c r="C26" s="23">
        <v>-19108212.4417082</v>
      </c>
      <c r="D26" s="23">
        <v>3885580.2975175702</v>
      </c>
    </row>
    <row r="27" spans="1:4" ht="12" customHeight="1" x14ac:dyDescent="0.2">
      <c r="A27" s="2">
        <v>36545</v>
      </c>
      <c r="B27" s="127" t="s">
        <v>53</v>
      </c>
      <c r="C27" s="23">
        <v>-17175635.211797498</v>
      </c>
      <c r="D27" s="23">
        <v>4344097.6764136106</v>
      </c>
    </row>
    <row r="28" spans="1:4" ht="12" customHeight="1" x14ac:dyDescent="0.2">
      <c r="A28" s="2">
        <v>36546</v>
      </c>
      <c r="B28" s="127" t="s">
        <v>53</v>
      </c>
      <c r="C28" s="23">
        <v>-5901470.1019534599</v>
      </c>
      <c r="D28" s="23">
        <v>5615735.8817482302</v>
      </c>
    </row>
    <row r="29" spans="1:4" ht="12" customHeight="1" x14ac:dyDescent="0.2">
      <c r="A29" s="2">
        <v>36549</v>
      </c>
      <c r="B29" s="127" t="s">
        <v>53</v>
      </c>
      <c r="C29" s="23">
        <v>-17514114.5165997</v>
      </c>
      <c r="D29" s="23">
        <v>519127.61159381497</v>
      </c>
    </row>
    <row r="30" spans="1:4" ht="12" customHeight="1" x14ac:dyDescent="0.2">
      <c r="A30" s="2">
        <v>36550</v>
      </c>
      <c r="B30" s="127" t="s">
        <v>53</v>
      </c>
      <c r="C30" s="23">
        <v>-17338327.681782398</v>
      </c>
      <c r="D30" s="23">
        <v>9050245.89487263</v>
      </c>
    </row>
    <row r="31" spans="1:4" ht="12" customHeight="1" x14ac:dyDescent="0.2">
      <c r="A31" s="2">
        <v>36551</v>
      </c>
      <c r="B31" s="127" t="s">
        <v>53</v>
      </c>
      <c r="C31" s="23">
        <v>-21126744.197825801</v>
      </c>
      <c r="D31" s="23">
        <v>6000782.1620914796</v>
      </c>
    </row>
    <row r="32" spans="1:4" ht="12" customHeight="1" x14ac:dyDescent="0.2">
      <c r="A32" s="2">
        <v>36552</v>
      </c>
      <c r="B32" s="127" t="s">
        <v>53</v>
      </c>
      <c r="C32" s="23">
        <v>-25229590.245905802</v>
      </c>
      <c r="D32" s="23">
        <v>1278577.03678041</v>
      </c>
    </row>
    <row r="33" spans="1:4" ht="12" customHeight="1" x14ac:dyDescent="0.2">
      <c r="A33" s="2">
        <v>36553</v>
      </c>
      <c r="B33" s="127" t="s">
        <v>53</v>
      </c>
      <c r="C33" s="23">
        <v>-38033777.6170789</v>
      </c>
      <c r="D33" s="23">
        <v>-6093626.7088294104</v>
      </c>
    </row>
    <row r="34" spans="1:4" ht="12" customHeight="1" x14ac:dyDescent="0.2">
      <c r="A34" s="2">
        <v>36556</v>
      </c>
      <c r="B34" s="127" t="s">
        <v>53</v>
      </c>
      <c r="C34" s="23">
        <v>-23648141.9133958</v>
      </c>
      <c r="D34" s="23">
        <v>14008956.629584299</v>
      </c>
    </row>
    <row r="35" spans="1:4" ht="12" customHeight="1" x14ac:dyDescent="0.2">
      <c r="A35" s="2">
        <v>36557</v>
      </c>
      <c r="B35" s="127" t="s">
        <v>53</v>
      </c>
      <c r="C35" s="23">
        <v>-26452557.762293797</v>
      </c>
      <c r="D35" s="23">
        <v>-9017352.2605156992</v>
      </c>
    </row>
    <row r="36" spans="1:4" ht="12" customHeight="1" x14ac:dyDescent="0.2">
      <c r="A36" s="2">
        <v>36558</v>
      </c>
      <c r="B36" s="127" t="s">
        <v>53</v>
      </c>
      <c r="C36" s="23">
        <v>-27582352.538808301</v>
      </c>
      <c r="D36" s="23">
        <v>14359740.5339063</v>
      </c>
    </row>
    <row r="37" spans="1:4" ht="12" customHeight="1" x14ac:dyDescent="0.2">
      <c r="A37" s="2">
        <v>36559</v>
      </c>
      <c r="B37" s="127" t="s">
        <v>53</v>
      </c>
      <c r="C37" s="23">
        <v>-27348405.344095398</v>
      </c>
      <c r="D37" s="23">
        <v>-9607939.0197332893</v>
      </c>
    </row>
    <row r="38" spans="1:4" ht="12" customHeight="1" x14ac:dyDescent="0.2">
      <c r="A38" s="2">
        <v>36560</v>
      </c>
      <c r="B38" s="127" t="s">
        <v>53</v>
      </c>
      <c r="C38" s="23">
        <v>-26860095.682937898</v>
      </c>
      <c r="D38" s="23">
        <v>4982167.9493161403</v>
      </c>
    </row>
    <row r="39" spans="1:4" ht="12" customHeight="1" x14ac:dyDescent="0.2">
      <c r="A39" s="2">
        <v>36563</v>
      </c>
      <c r="B39" s="127" t="s">
        <v>53</v>
      </c>
      <c r="C39" s="23">
        <v>-19501549.507668499</v>
      </c>
      <c r="D39" s="23">
        <v>-15354042.025067799</v>
      </c>
    </row>
    <row r="40" spans="1:4" ht="12" customHeight="1" x14ac:dyDescent="0.2">
      <c r="A40" s="2">
        <v>36564</v>
      </c>
      <c r="B40" s="127" t="s">
        <v>53</v>
      </c>
      <c r="C40" s="23">
        <v>-18191912.592752501</v>
      </c>
      <c r="D40" s="23">
        <v>-12177071.843562301</v>
      </c>
    </row>
    <row r="41" spans="1:4" ht="12" customHeight="1" x14ac:dyDescent="0.2">
      <c r="A41" s="2">
        <v>36565</v>
      </c>
      <c r="B41" s="127" t="s">
        <v>53</v>
      </c>
      <c r="C41" s="23">
        <v>-18195353.154521599</v>
      </c>
      <c r="D41" s="23">
        <v>-2726062.1885642298</v>
      </c>
    </row>
    <row r="42" spans="1:4" ht="12" customHeight="1" x14ac:dyDescent="0.2">
      <c r="A42" s="2">
        <v>36566</v>
      </c>
      <c r="B42" s="127" t="s">
        <v>53</v>
      </c>
      <c r="C42" s="23">
        <v>-18304292.0894241</v>
      </c>
      <c r="D42" s="23">
        <v>6203467.8490912402</v>
      </c>
    </row>
    <row r="43" spans="1:4" ht="12" customHeight="1" x14ac:dyDescent="0.2">
      <c r="A43" s="2">
        <v>36567</v>
      </c>
      <c r="B43" s="127" t="s">
        <v>53</v>
      </c>
      <c r="C43" s="23">
        <v>-20333992.523096502</v>
      </c>
      <c r="D43" s="23">
        <v>11855814.959868699</v>
      </c>
    </row>
    <row r="44" spans="1:4" ht="12" customHeight="1" x14ac:dyDescent="0.2">
      <c r="A44" s="2">
        <v>36568</v>
      </c>
      <c r="B44" s="127" t="s">
        <v>53</v>
      </c>
      <c r="C44" s="23">
        <v>0</v>
      </c>
      <c r="D44" s="23">
        <v>0</v>
      </c>
    </row>
    <row r="45" spans="1:4" ht="12" customHeight="1" x14ac:dyDescent="0.2">
      <c r="A45" s="2">
        <v>36570</v>
      </c>
      <c r="B45" s="127" t="s">
        <v>53</v>
      </c>
      <c r="C45" s="23">
        <v>-20678812.910291899</v>
      </c>
      <c r="D45" s="23">
        <v>3461324.9571617101</v>
      </c>
    </row>
    <row r="46" spans="1:4" ht="12" customHeight="1" x14ac:dyDescent="0.2">
      <c r="A46" s="2">
        <v>36571</v>
      </c>
      <c r="B46" s="127" t="s">
        <v>53</v>
      </c>
      <c r="C46" s="23">
        <v>-21799868.6465041</v>
      </c>
      <c r="D46" s="23">
        <v>2693722.01237508</v>
      </c>
    </row>
    <row r="47" spans="1:4" ht="12" customHeight="1" x14ac:dyDescent="0.2">
      <c r="A47" s="2">
        <v>36572</v>
      </c>
      <c r="B47" s="127" t="s">
        <v>53</v>
      </c>
      <c r="C47" s="23">
        <v>-22684022.315399501</v>
      </c>
      <c r="D47" s="23">
        <v>7330729.5433530798</v>
      </c>
    </row>
    <row r="48" spans="1:4" ht="12" customHeight="1" x14ac:dyDescent="0.2">
      <c r="A48" s="2">
        <v>36573</v>
      </c>
      <c r="B48" s="127" t="s">
        <v>53</v>
      </c>
      <c r="C48" s="23">
        <v>-22908440.480694897</v>
      </c>
      <c r="D48" s="23">
        <v>6990469.4772925004</v>
      </c>
    </row>
    <row r="49" spans="1:4" ht="12" customHeight="1" x14ac:dyDescent="0.2">
      <c r="A49" s="2">
        <v>36574</v>
      </c>
      <c r="B49" s="127" t="s">
        <v>53</v>
      </c>
      <c r="C49" s="23">
        <v>-24390299.545007598</v>
      </c>
      <c r="D49" s="23">
        <v>-3755456.5999898398</v>
      </c>
    </row>
    <row r="50" spans="1:4" ht="12" customHeight="1" x14ac:dyDescent="0.2">
      <c r="A50" s="2">
        <v>36577</v>
      </c>
      <c r="B50" s="127" t="s">
        <v>53</v>
      </c>
      <c r="C50" s="23">
        <v>-3519623.8263345598</v>
      </c>
      <c r="D50" s="23">
        <v>-1436093.0057999999</v>
      </c>
    </row>
    <row r="51" spans="1:4" ht="12" customHeight="1" x14ac:dyDescent="0.2">
      <c r="A51" s="2">
        <v>36578</v>
      </c>
      <c r="B51" s="127" t="s">
        <v>53</v>
      </c>
      <c r="C51" s="23">
        <v>-3519623.8263345598</v>
      </c>
      <c r="D51" s="23">
        <v>-1436093.0057999999</v>
      </c>
    </row>
    <row r="52" spans="1:4" ht="12" customHeight="1" x14ac:dyDescent="0.2">
      <c r="A52" s="2">
        <v>36579</v>
      </c>
      <c r="B52" s="127" t="s">
        <v>53</v>
      </c>
      <c r="C52" s="23">
        <v>-22026598.4131868</v>
      </c>
      <c r="D52" s="23">
        <v>-5850822.4015784403</v>
      </c>
    </row>
    <row r="53" spans="1:4" ht="12" customHeight="1" x14ac:dyDescent="0.2">
      <c r="A53" s="2">
        <v>36580</v>
      </c>
      <c r="B53" s="127" t="s">
        <v>53</v>
      </c>
      <c r="C53" s="23">
        <v>-19801031.440786202</v>
      </c>
      <c r="D53" s="23">
        <v>2122483.2655195999</v>
      </c>
    </row>
    <row r="54" spans="1:4" ht="12" customHeight="1" x14ac:dyDescent="0.2">
      <c r="A54" s="2">
        <v>36581</v>
      </c>
      <c r="B54" s="127" t="s">
        <v>53</v>
      </c>
      <c r="C54" s="23">
        <v>-19006956.482261699</v>
      </c>
      <c r="D54" s="23">
        <v>4226112.1518771704</v>
      </c>
    </row>
    <row r="55" spans="1:4" ht="12" customHeight="1" x14ac:dyDescent="0.2">
      <c r="A55" s="2">
        <v>36584</v>
      </c>
      <c r="B55" s="127" t="s">
        <v>53</v>
      </c>
      <c r="C55" s="23">
        <v>-18661137.491904702</v>
      </c>
      <c r="D55" s="23">
        <v>-1132100.15828346</v>
      </c>
    </row>
    <row r="56" spans="1:4" ht="12" customHeight="1" x14ac:dyDescent="0.2">
      <c r="A56" s="2">
        <v>36585</v>
      </c>
      <c r="B56" s="127" t="s">
        <v>53</v>
      </c>
      <c r="C56" s="23">
        <v>-18913434.751837499</v>
      </c>
      <c r="D56" s="23">
        <v>5802812.4344965303</v>
      </c>
    </row>
    <row r="57" spans="1:4" ht="12" customHeight="1" x14ac:dyDescent="0.2">
      <c r="A57" s="2">
        <v>36586</v>
      </c>
      <c r="B57" s="127" t="s">
        <v>53</v>
      </c>
      <c r="C57" s="23">
        <v>-20211758.4489852</v>
      </c>
      <c r="D57" s="23">
        <v>13439307.715582801</v>
      </c>
    </row>
    <row r="58" spans="1:4" ht="12" customHeight="1" x14ac:dyDescent="0.2">
      <c r="A58" s="2">
        <v>36587</v>
      </c>
      <c r="B58" s="127" t="s">
        <v>53</v>
      </c>
      <c r="C58" s="23">
        <v>-21492846.725028399</v>
      </c>
      <c r="D58" s="23">
        <v>6786308.0215833196</v>
      </c>
    </row>
    <row r="59" spans="1:4" ht="12" customHeight="1" x14ac:dyDescent="0.2">
      <c r="A59" s="2">
        <v>36588</v>
      </c>
      <c r="B59" s="127" t="s">
        <v>53</v>
      </c>
      <c r="C59" s="23">
        <v>-21558881.3422294</v>
      </c>
      <c r="D59" s="23">
        <v>2152723.1178541398</v>
      </c>
    </row>
    <row r="60" spans="1:4" ht="12" customHeight="1" x14ac:dyDescent="0.2">
      <c r="A60" s="2">
        <v>36591</v>
      </c>
      <c r="B60" s="127" t="s">
        <v>53</v>
      </c>
      <c r="C60" s="23">
        <v>-9700419.4399961792</v>
      </c>
      <c r="D60" s="23">
        <v>10826174.432391901</v>
      </c>
    </row>
    <row r="61" spans="1:4" ht="12" customHeight="1" x14ac:dyDescent="0.2">
      <c r="A61" s="2">
        <v>36592</v>
      </c>
      <c r="B61" s="127" t="s">
        <v>53</v>
      </c>
      <c r="C61" s="23">
        <v>-20323220.865347799</v>
      </c>
      <c r="D61" s="23">
        <v>9025593.1959733795</v>
      </c>
    </row>
    <row r="62" spans="1:4" ht="12" customHeight="1" x14ac:dyDescent="0.2">
      <c r="A62" s="2">
        <v>36593</v>
      </c>
      <c r="B62" s="127" t="s">
        <v>53</v>
      </c>
      <c r="C62" s="23">
        <v>-20559065.027579498</v>
      </c>
      <c r="D62" s="23">
        <v>-4059921.76658868</v>
      </c>
    </row>
    <row r="63" spans="1:4" ht="12" customHeight="1" x14ac:dyDescent="0.2">
      <c r="A63" s="2">
        <v>36594</v>
      </c>
      <c r="B63" s="127" t="s">
        <v>53</v>
      </c>
      <c r="C63" s="23">
        <v>-20911201.047390599</v>
      </c>
      <c r="D63" s="23">
        <v>6225959.7156051202</v>
      </c>
    </row>
    <row r="64" spans="1:4" ht="12" customHeight="1" x14ac:dyDescent="0.2">
      <c r="A64" s="2">
        <v>36595</v>
      </c>
      <c r="B64" s="127" t="s">
        <v>53</v>
      </c>
      <c r="C64" s="23">
        <v>-21306162.603905201</v>
      </c>
      <c r="D64" s="23">
        <v>-9994663.3568219692</v>
      </c>
    </row>
    <row r="65" spans="1:4" ht="12" customHeight="1" x14ac:dyDescent="0.2">
      <c r="A65" s="2">
        <v>36598</v>
      </c>
      <c r="B65" s="127" t="s">
        <v>53</v>
      </c>
      <c r="C65" s="23">
        <v>-21601700.730946098</v>
      </c>
      <c r="D65" s="23">
        <v>-3642670.15527377</v>
      </c>
    </row>
    <row r="66" spans="1:4" ht="12" customHeight="1" x14ac:dyDescent="0.2">
      <c r="A66" s="2">
        <v>36599</v>
      </c>
      <c r="B66" s="127" t="s">
        <v>53</v>
      </c>
      <c r="C66" s="23">
        <v>-22759509.1183265</v>
      </c>
      <c r="D66" s="23">
        <v>18071084.374553502</v>
      </c>
    </row>
    <row r="67" spans="1:4" ht="12" customHeight="1" x14ac:dyDescent="0.2">
      <c r="A67" s="2">
        <v>36600</v>
      </c>
      <c r="B67" s="127" t="s">
        <v>53</v>
      </c>
      <c r="C67" s="23">
        <v>-23453636.062948797</v>
      </c>
      <c r="D67" s="23">
        <v>7501608.41519784</v>
      </c>
    </row>
    <row r="68" spans="1:4" ht="12" customHeight="1" x14ac:dyDescent="0.2">
      <c r="A68" s="2">
        <v>36601</v>
      </c>
      <c r="B68" s="127" t="s">
        <v>53</v>
      </c>
      <c r="C68" s="23">
        <v>-23753024.216308501</v>
      </c>
      <c r="D68" s="23">
        <v>1892031.91360787</v>
      </c>
    </row>
    <row r="69" spans="1:4" ht="12" customHeight="1" x14ac:dyDescent="0.2">
      <c r="A69" s="2">
        <v>36602</v>
      </c>
      <c r="B69" s="127" t="s">
        <v>53</v>
      </c>
      <c r="C69" s="23">
        <v>-21978501.532316897</v>
      </c>
      <c r="D69" s="23">
        <v>1912453.3467001501</v>
      </c>
    </row>
    <row r="70" spans="1:4" ht="12" customHeight="1" x14ac:dyDescent="0.2">
      <c r="A70" s="2">
        <v>36605</v>
      </c>
      <c r="B70" s="127" t="s">
        <v>53</v>
      </c>
      <c r="C70" s="23">
        <v>-24893338.889960103</v>
      </c>
      <c r="D70" s="23">
        <v>410471.46277097502</v>
      </c>
    </row>
    <row r="71" spans="1:4" ht="12" customHeight="1" x14ac:dyDescent="0.2">
      <c r="A71" s="2">
        <v>36606</v>
      </c>
      <c r="B71" s="127" t="s">
        <v>53</v>
      </c>
      <c r="C71" s="23">
        <v>-26004517.110762</v>
      </c>
      <c r="D71" s="23">
        <v>5883751.8358740797</v>
      </c>
    </row>
    <row r="72" spans="1:4" ht="12" customHeight="1" x14ac:dyDescent="0.2">
      <c r="A72" s="2">
        <v>36607</v>
      </c>
      <c r="B72" s="127" t="s">
        <v>53</v>
      </c>
      <c r="C72" s="23">
        <v>-28930602.996659599</v>
      </c>
      <c r="D72" s="23">
        <v>7636770.4148024004</v>
      </c>
    </row>
    <row r="73" spans="1:4" ht="12" customHeight="1" x14ac:dyDescent="0.2">
      <c r="A73" s="2">
        <v>36608</v>
      </c>
      <c r="B73" s="127" t="s">
        <v>53</v>
      </c>
      <c r="C73" s="23">
        <v>-25525772.798598599</v>
      </c>
      <c r="D73" s="23">
        <v>2644644.6037148898</v>
      </c>
    </row>
    <row r="74" spans="1:4" ht="12" customHeight="1" x14ac:dyDescent="0.2">
      <c r="A74" s="2">
        <v>36609</v>
      </c>
      <c r="B74" s="127" t="s">
        <v>53</v>
      </c>
      <c r="C74" s="23">
        <v>-28341390.145607103</v>
      </c>
      <c r="D74" s="23">
        <v>-1440357.4568901199</v>
      </c>
    </row>
    <row r="75" spans="1:4" ht="12" customHeight="1" x14ac:dyDescent="0.2">
      <c r="A75" s="2">
        <v>36612</v>
      </c>
      <c r="B75" s="127" t="s">
        <v>53</v>
      </c>
      <c r="C75" s="23">
        <v>-28161203.176521201</v>
      </c>
      <c r="D75" s="23">
        <v>5533903.6646213904</v>
      </c>
    </row>
    <row r="76" spans="1:4" ht="12" customHeight="1" x14ac:dyDescent="0.2">
      <c r="A76" s="2">
        <v>36613</v>
      </c>
      <c r="B76" s="127" t="s">
        <v>53</v>
      </c>
      <c r="C76" s="23">
        <v>-27264170.787219498</v>
      </c>
      <c r="D76" s="23">
        <v>3535435.3639861797</v>
      </c>
    </row>
    <row r="77" spans="1:4" ht="12" customHeight="1" x14ac:dyDescent="0.2">
      <c r="A77" s="2">
        <v>36614</v>
      </c>
      <c r="B77" s="127" t="s">
        <v>53</v>
      </c>
      <c r="C77" s="23">
        <v>-26011547.649962399</v>
      </c>
      <c r="D77" s="23">
        <v>290445.36216423498</v>
      </c>
    </row>
    <row r="78" spans="1:4" ht="12" customHeight="1" x14ac:dyDescent="0.2">
      <c r="A78" s="2">
        <v>36615</v>
      </c>
      <c r="B78" s="127" t="s">
        <v>53</v>
      </c>
      <c r="C78" s="23">
        <v>-25161351.743249301</v>
      </c>
      <c r="D78" s="23">
        <v>-4974638.8576813396</v>
      </c>
    </row>
    <row r="79" spans="1:4" ht="12" customHeight="1" x14ac:dyDescent="0.2">
      <c r="A79" s="2">
        <v>36616</v>
      </c>
      <c r="B79" s="127" t="s">
        <v>53</v>
      </c>
      <c r="C79" s="23">
        <v>-21987383.6448601</v>
      </c>
      <c r="D79" s="23">
        <v>1225167.4227203999</v>
      </c>
    </row>
    <row r="80" spans="1:4" ht="12" customHeight="1" x14ac:dyDescent="0.2">
      <c r="A80" s="2">
        <v>36617</v>
      </c>
      <c r="B80" s="127" t="s">
        <v>53</v>
      </c>
      <c r="C80" s="23">
        <v>-1549.3756792408699</v>
      </c>
      <c r="D80" s="23">
        <v>0</v>
      </c>
    </row>
    <row r="81" spans="1:4" ht="12" customHeight="1" x14ac:dyDescent="0.2">
      <c r="A81" s="2">
        <v>36619</v>
      </c>
      <c r="B81" s="127" t="s">
        <v>53</v>
      </c>
      <c r="C81" s="23">
        <v>-29507466.876338597</v>
      </c>
      <c r="D81" s="23">
        <v>-6075533.8510696599</v>
      </c>
    </row>
    <row r="82" spans="1:4" ht="12" customHeight="1" x14ac:dyDescent="0.2">
      <c r="A82" s="2">
        <v>36620</v>
      </c>
      <c r="B82" s="127" t="s">
        <v>53</v>
      </c>
      <c r="C82" s="23">
        <v>-29114252.941014297</v>
      </c>
      <c r="D82" s="23">
        <v>-13124732.363356099</v>
      </c>
    </row>
    <row r="83" spans="1:4" ht="12" customHeight="1" x14ac:dyDescent="0.2">
      <c r="A83" s="2">
        <v>36621</v>
      </c>
      <c r="B83" s="127" t="s">
        <v>53</v>
      </c>
      <c r="C83" s="23">
        <v>-29034512.466546599</v>
      </c>
      <c r="D83" s="23">
        <v>-1748911.4726509401</v>
      </c>
    </row>
    <row r="84" spans="1:4" ht="12" customHeight="1" x14ac:dyDescent="0.2">
      <c r="A84" s="2">
        <v>36622</v>
      </c>
      <c r="B84" s="127" t="s">
        <v>53</v>
      </c>
      <c r="C84" s="23">
        <v>-32210350.414903</v>
      </c>
      <c r="D84" s="23">
        <v>1233039.6365783201</v>
      </c>
    </row>
    <row r="85" spans="1:4" ht="12" customHeight="1" x14ac:dyDescent="0.2">
      <c r="A85" s="2">
        <v>36623</v>
      </c>
      <c r="B85" s="127" t="s">
        <v>53</v>
      </c>
      <c r="C85" s="23">
        <v>-37016384.207467102</v>
      </c>
      <c r="D85" s="23">
        <v>-997879.51755328802</v>
      </c>
    </row>
    <row r="86" spans="1:4" ht="12" customHeight="1" x14ac:dyDescent="0.2">
      <c r="A86" s="2">
        <v>36626</v>
      </c>
      <c r="B86" s="127" t="s">
        <v>53</v>
      </c>
      <c r="C86" s="23">
        <v>-44992308.9607336</v>
      </c>
      <c r="D86" s="23">
        <v>-5570858.1502459701</v>
      </c>
    </row>
    <row r="87" spans="1:4" ht="12" customHeight="1" x14ac:dyDescent="0.2">
      <c r="A87" s="2">
        <v>36627</v>
      </c>
      <c r="B87" s="127" t="s">
        <v>53</v>
      </c>
      <c r="C87" s="23">
        <v>-40289278.689217001</v>
      </c>
      <c r="D87" s="23">
        <v>-11748367.6767525</v>
      </c>
    </row>
    <row r="88" spans="1:4" ht="12" customHeight="1" x14ac:dyDescent="0.2">
      <c r="A88" s="2">
        <v>36628</v>
      </c>
      <c r="B88" s="127" t="s">
        <v>53</v>
      </c>
      <c r="C88" s="23">
        <v>-39574141.975488394</v>
      </c>
      <c r="D88" s="23">
        <v>25759977.115960699</v>
      </c>
    </row>
    <row r="89" spans="1:4" ht="12" customHeight="1" x14ac:dyDescent="0.2">
      <c r="A89" s="2">
        <v>36629</v>
      </c>
      <c r="B89" s="127" t="s">
        <v>53</v>
      </c>
      <c r="C89" s="23">
        <v>-40437557.2455948</v>
      </c>
      <c r="D89" s="23">
        <v>13228763.9219149</v>
      </c>
    </row>
    <row r="90" spans="1:4" ht="12" customHeight="1" x14ac:dyDescent="0.2">
      <c r="A90" s="2">
        <v>36630</v>
      </c>
      <c r="B90" s="127" t="s">
        <v>53</v>
      </c>
      <c r="C90" s="23">
        <v>-42023642.308597997</v>
      </c>
      <c r="D90" s="23">
        <v>-5524839.01162095</v>
      </c>
    </row>
    <row r="91" spans="1:4" ht="12" customHeight="1" x14ac:dyDescent="0.2">
      <c r="A91" s="2">
        <v>36633</v>
      </c>
      <c r="B91" s="127" t="s">
        <v>53</v>
      </c>
      <c r="C91" s="23">
        <v>-48041932.117779501</v>
      </c>
      <c r="D91" s="23">
        <v>20094014.6681468</v>
      </c>
    </row>
    <row r="92" spans="1:4" ht="12" customHeight="1" x14ac:dyDescent="0.2">
      <c r="A92" s="2">
        <v>36634</v>
      </c>
      <c r="B92" s="127" t="s">
        <v>53</v>
      </c>
      <c r="C92" s="23">
        <v>-46521542.608233199</v>
      </c>
      <c r="D92" s="23">
        <v>-16192613.1289059</v>
      </c>
    </row>
    <row r="93" spans="1:4" ht="12" customHeight="1" x14ac:dyDescent="0.2">
      <c r="A93" s="2">
        <v>36635</v>
      </c>
      <c r="B93" s="127" t="s">
        <v>53</v>
      </c>
      <c r="C93" s="23">
        <v>-45922436.3033024</v>
      </c>
      <c r="D93" s="23">
        <v>-7333577.3814773997</v>
      </c>
    </row>
    <row r="94" spans="1:4" ht="12" customHeight="1" x14ac:dyDescent="0.2">
      <c r="A94" s="2">
        <v>36636</v>
      </c>
      <c r="B94" s="127" t="s">
        <v>53</v>
      </c>
      <c r="C94" s="23">
        <v>-43585960.366608903</v>
      </c>
      <c r="D94" s="23">
        <v>3889449.79345795</v>
      </c>
    </row>
    <row r="95" spans="1:4" ht="12" customHeight="1" x14ac:dyDescent="0.2">
      <c r="A95" s="2">
        <v>36640</v>
      </c>
      <c r="B95" s="127" t="s">
        <v>53</v>
      </c>
      <c r="C95" s="23">
        <v>-49326806.844447099</v>
      </c>
      <c r="D95" s="23">
        <v>20875468.1155385</v>
      </c>
    </row>
    <row r="96" spans="1:4" ht="12" customHeight="1" x14ac:dyDescent="0.2">
      <c r="A96" s="2">
        <v>36641</v>
      </c>
      <c r="B96" s="127" t="s">
        <v>53</v>
      </c>
      <c r="C96" s="23">
        <v>-43947069.011820994</v>
      </c>
      <c r="D96" s="23">
        <v>-7990381.1466971599</v>
      </c>
    </row>
    <row r="97" spans="1:4" ht="12" customHeight="1" x14ac:dyDescent="0.2">
      <c r="A97" s="2">
        <v>36642</v>
      </c>
      <c r="B97" s="127" t="s">
        <v>53</v>
      </c>
      <c r="C97" s="23">
        <v>-42527536.480735995</v>
      </c>
      <c r="D97" s="23">
        <v>-6029650.8610042501</v>
      </c>
    </row>
    <row r="98" spans="1:4" ht="12" customHeight="1" x14ac:dyDescent="0.2">
      <c r="A98" s="2">
        <v>36643</v>
      </c>
      <c r="B98" s="127" t="s">
        <v>53</v>
      </c>
      <c r="C98" s="23">
        <v>-39276558.879735805</v>
      </c>
      <c r="D98" s="23">
        <v>2860143.1259613</v>
      </c>
    </row>
    <row r="99" spans="1:4" ht="12" customHeight="1" x14ac:dyDescent="0.2">
      <c r="A99" s="2">
        <v>36644</v>
      </c>
      <c r="B99" s="127" t="s">
        <v>53</v>
      </c>
      <c r="C99" s="23">
        <v>-41945854.648655303</v>
      </c>
      <c r="D99" s="23">
        <v>33569788.389600098</v>
      </c>
    </row>
    <row r="100" spans="1:4" ht="12" customHeight="1" x14ac:dyDescent="0.2">
      <c r="A100" s="2">
        <v>36646</v>
      </c>
      <c r="B100" s="127" t="s">
        <v>53</v>
      </c>
      <c r="C100" s="23">
        <v>0</v>
      </c>
      <c r="D100" s="23">
        <v>0</v>
      </c>
    </row>
    <row r="101" spans="1:4" ht="12" customHeight="1" x14ac:dyDescent="0.2">
      <c r="A101" s="2">
        <v>36647</v>
      </c>
      <c r="B101" s="127" t="s">
        <v>53</v>
      </c>
      <c r="C101" s="23">
        <v>-35303350.087899603</v>
      </c>
      <c r="D101" s="23">
        <v>29609954.141020302</v>
      </c>
    </row>
    <row r="102" spans="1:4" ht="12" customHeight="1" x14ac:dyDescent="0.2">
      <c r="A102" s="2">
        <v>36648</v>
      </c>
      <c r="B102" s="127" t="s">
        <v>53</v>
      </c>
      <c r="C102" s="23">
        <v>-33848374.060714997</v>
      </c>
      <c r="D102" s="23">
        <v>15538103.0444031</v>
      </c>
    </row>
    <row r="103" spans="1:4" ht="12" customHeight="1" x14ac:dyDescent="0.2">
      <c r="A103" s="2">
        <v>36649</v>
      </c>
      <c r="B103" s="127" t="s">
        <v>53</v>
      </c>
      <c r="C103" s="23">
        <v>-30345155.729313698</v>
      </c>
      <c r="D103" s="23">
        <v>-31350532.482853901</v>
      </c>
    </row>
    <row r="104" spans="1:4" ht="12" customHeight="1" x14ac:dyDescent="0.2">
      <c r="A104" s="2">
        <v>36650</v>
      </c>
      <c r="B104" s="127" t="s">
        <v>53</v>
      </c>
      <c r="C104" s="23">
        <v>-24054825.511941198</v>
      </c>
      <c r="D104" s="23">
        <v>-492795.09549073101</v>
      </c>
    </row>
    <row r="105" spans="1:4" ht="12" customHeight="1" x14ac:dyDescent="0.2">
      <c r="A105" s="2">
        <v>36651</v>
      </c>
      <c r="B105" s="127" t="s">
        <v>53</v>
      </c>
      <c r="C105" s="23">
        <v>-23731287.9266784</v>
      </c>
      <c r="D105" s="23">
        <v>-3226916.1817725897</v>
      </c>
    </row>
    <row r="106" spans="1:4" ht="12" customHeight="1" x14ac:dyDescent="0.2">
      <c r="A106" s="2">
        <v>36652</v>
      </c>
      <c r="B106" s="127" t="s">
        <v>53</v>
      </c>
      <c r="C106" s="23">
        <v>0</v>
      </c>
      <c r="D106" s="23">
        <v>0</v>
      </c>
    </row>
    <row r="107" spans="1:4" ht="12" customHeight="1" x14ac:dyDescent="0.2">
      <c r="A107" s="2">
        <v>36654</v>
      </c>
      <c r="B107" s="127" t="s">
        <v>53</v>
      </c>
      <c r="C107" s="23">
        <v>0</v>
      </c>
      <c r="D107" s="23">
        <v>0</v>
      </c>
    </row>
    <row r="108" spans="1:4" ht="12" customHeight="1" x14ac:dyDescent="0.2">
      <c r="A108" s="2">
        <v>36655</v>
      </c>
      <c r="B108" s="127" t="s">
        <v>53</v>
      </c>
      <c r="C108" s="23">
        <v>0</v>
      </c>
      <c r="D108" s="23">
        <v>0</v>
      </c>
    </row>
    <row r="109" spans="1:4" ht="12" customHeight="1" x14ac:dyDescent="0.2">
      <c r="A109" s="2">
        <v>36656</v>
      </c>
      <c r="B109" s="127" t="s">
        <v>53</v>
      </c>
      <c r="C109" s="23">
        <v>0</v>
      </c>
      <c r="D109" s="23">
        <v>0</v>
      </c>
    </row>
    <row r="110" spans="1:4" ht="12" customHeight="1" x14ac:dyDescent="0.2">
      <c r="A110" s="2">
        <v>36657</v>
      </c>
      <c r="B110" s="127" t="s">
        <v>53</v>
      </c>
      <c r="C110" s="23">
        <v>0</v>
      </c>
      <c r="D110" s="23">
        <v>0</v>
      </c>
    </row>
    <row r="111" spans="1:4" ht="12" customHeight="1" x14ac:dyDescent="0.2">
      <c r="A111" s="2">
        <v>36658</v>
      </c>
      <c r="B111" s="127" t="s">
        <v>53</v>
      </c>
      <c r="C111" s="23">
        <v>-25087806.910563901</v>
      </c>
      <c r="D111" s="23">
        <v>1.0812274894551698E+98</v>
      </c>
    </row>
    <row r="112" spans="1:4" ht="12" customHeight="1" x14ac:dyDescent="0.2">
      <c r="A112" s="2">
        <v>36661</v>
      </c>
      <c r="B112" s="127" t="s">
        <v>53</v>
      </c>
      <c r="C112" s="23">
        <v>-23388911.544109199</v>
      </c>
      <c r="D112" s="23">
        <v>10526727.213728901</v>
      </c>
    </row>
    <row r="113" spans="1:4" ht="12" customHeight="1" x14ac:dyDescent="0.2">
      <c r="A113" s="2">
        <v>36662</v>
      </c>
      <c r="B113" s="127" t="s">
        <v>53</v>
      </c>
      <c r="C113" s="23">
        <v>-27009815.2722026</v>
      </c>
      <c r="D113" s="23">
        <v>18623234.3653633</v>
      </c>
    </row>
    <row r="114" spans="1:4" ht="12" customHeight="1" x14ac:dyDescent="0.2">
      <c r="A114" s="2">
        <v>36663</v>
      </c>
      <c r="B114" s="127" t="s">
        <v>53</v>
      </c>
      <c r="C114" s="23">
        <v>-31857282.765007798</v>
      </c>
      <c r="D114" s="23">
        <v>37585031.995480806</v>
      </c>
    </row>
    <row r="115" spans="1:4" ht="12" customHeight="1" x14ac:dyDescent="0.2">
      <c r="A115" s="2">
        <v>36664</v>
      </c>
      <c r="B115" s="127" t="s">
        <v>53</v>
      </c>
      <c r="C115" s="23">
        <v>-33617097.529071204</v>
      </c>
      <c r="D115" s="23">
        <v>5203051.1487928797</v>
      </c>
    </row>
    <row r="116" spans="1:4" ht="12" customHeight="1" x14ac:dyDescent="0.2">
      <c r="A116" s="2">
        <v>36665</v>
      </c>
      <c r="B116" s="127" t="s">
        <v>53</v>
      </c>
      <c r="C116" s="23">
        <v>-36679530.800553605</v>
      </c>
      <c r="D116" s="23">
        <v>5526587.0126208104</v>
      </c>
    </row>
    <row r="117" spans="1:4" ht="12" customHeight="1" x14ac:dyDescent="0.2">
      <c r="A117" s="2">
        <v>36668</v>
      </c>
      <c r="B117" s="127" t="s">
        <v>53</v>
      </c>
      <c r="C117" s="23">
        <v>-43514680.899004102</v>
      </c>
      <c r="D117" s="23">
        <v>23594260.048496097</v>
      </c>
    </row>
    <row r="118" spans="1:4" ht="12" customHeight="1" x14ac:dyDescent="0.2">
      <c r="A118" s="2">
        <v>36669</v>
      </c>
      <c r="B118" s="127" t="s">
        <v>53</v>
      </c>
      <c r="C118" s="23">
        <v>-49134500.673153594</v>
      </c>
      <c r="D118" s="23">
        <v>-12193149.427300299</v>
      </c>
    </row>
    <row r="119" spans="1:4" ht="12" customHeight="1" x14ac:dyDescent="0.2">
      <c r="A119" s="2">
        <v>36670</v>
      </c>
      <c r="B119" s="127" t="s">
        <v>53</v>
      </c>
      <c r="C119" s="23">
        <v>-40264654.349047899</v>
      </c>
      <c r="D119" s="23">
        <v>50162116.612135001</v>
      </c>
    </row>
    <row r="120" spans="1:4" ht="12" customHeight="1" x14ac:dyDescent="0.2">
      <c r="A120" s="2">
        <v>36671</v>
      </c>
      <c r="B120" s="127" t="s">
        <v>53</v>
      </c>
      <c r="C120" s="23">
        <v>-42483769.175755501</v>
      </c>
      <c r="D120" s="23">
        <v>53286704.456317998</v>
      </c>
    </row>
    <row r="121" spans="1:4" ht="12" customHeight="1" x14ac:dyDescent="0.2">
      <c r="A121" s="2">
        <v>36672</v>
      </c>
      <c r="B121" s="127" t="s">
        <v>53</v>
      </c>
      <c r="C121" s="23">
        <v>-52440148.449435301</v>
      </c>
      <c r="D121" s="23">
        <v>15860186.375989899</v>
      </c>
    </row>
    <row r="122" spans="1:4" ht="12" customHeight="1" x14ac:dyDescent="0.2">
      <c r="A122" s="2">
        <v>36675</v>
      </c>
      <c r="B122" s="127" t="s">
        <v>53</v>
      </c>
      <c r="C122" s="23">
        <v>-2686449.0621674098</v>
      </c>
      <c r="D122" s="23">
        <v>-8586.8327000010304</v>
      </c>
    </row>
    <row r="123" spans="1:4" ht="12" customHeight="1" x14ac:dyDescent="0.2">
      <c r="A123" s="2">
        <v>36676</v>
      </c>
      <c r="B123" s="127" t="s">
        <v>53</v>
      </c>
      <c r="C123" s="23">
        <v>-41104544.704710498</v>
      </c>
      <c r="D123" s="23">
        <v>10833647.9968275</v>
      </c>
    </row>
    <row r="124" spans="1:4" ht="12" customHeight="1" x14ac:dyDescent="0.2">
      <c r="A124" s="2">
        <v>36677</v>
      </c>
      <c r="B124" s="127" t="s">
        <v>53</v>
      </c>
      <c r="C124" s="23">
        <v>-46324606.150923401</v>
      </c>
      <c r="D124" s="23">
        <v>-14811635.359093402</v>
      </c>
    </row>
    <row r="125" spans="1:4" ht="12" customHeight="1" x14ac:dyDescent="0.2">
      <c r="A125" s="2">
        <v>36678</v>
      </c>
      <c r="B125" s="127" t="s">
        <v>53</v>
      </c>
      <c r="C125" s="23">
        <v>-39832654.221843794</v>
      </c>
      <c r="D125" s="23">
        <v>-811676252.22878802</v>
      </c>
    </row>
    <row r="126" spans="1:4" ht="12" customHeight="1" x14ac:dyDescent="0.2">
      <c r="A126" s="2">
        <v>36679</v>
      </c>
      <c r="B126" s="127" t="s">
        <v>53</v>
      </c>
      <c r="C126" s="23">
        <v>-37848512.412723199</v>
      </c>
      <c r="D126" s="23">
        <v>193767576.46081603</v>
      </c>
    </row>
    <row r="127" spans="1:4" ht="12" customHeight="1" x14ac:dyDescent="0.2">
      <c r="A127" s="2">
        <v>36682</v>
      </c>
      <c r="B127" s="127" t="s">
        <v>53</v>
      </c>
      <c r="C127" s="23">
        <v>-50442659.313314296</v>
      </c>
      <c r="D127" s="23">
        <v>334255506.36316502</v>
      </c>
    </row>
    <row r="128" spans="1:4" ht="12" customHeight="1" x14ac:dyDescent="0.2">
      <c r="A128" s="2">
        <v>36683</v>
      </c>
      <c r="B128" s="127" t="s">
        <v>53</v>
      </c>
      <c r="C128" s="23">
        <v>-57803046.838770099</v>
      </c>
      <c r="D128" s="23">
        <v>-58968664.563930601</v>
      </c>
    </row>
    <row r="129" spans="1:4" ht="12" customHeight="1" x14ac:dyDescent="0.2">
      <c r="A129" s="2">
        <v>36684</v>
      </c>
      <c r="B129" s="127" t="s">
        <v>53</v>
      </c>
      <c r="C129" s="23">
        <v>-42633373.3164948</v>
      </c>
      <c r="D129" s="23">
        <v>-130722358.37362</v>
      </c>
    </row>
    <row r="130" spans="1:4" ht="12" customHeight="1" x14ac:dyDescent="0.2">
      <c r="A130" s="2">
        <v>36685</v>
      </c>
      <c r="B130" s="127" t="s">
        <v>53</v>
      </c>
      <c r="C130" s="23">
        <v>-43233211.448671095</v>
      </c>
      <c r="D130" s="23">
        <v>-169593474.63212302</v>
      </c>
    </row>
    <row r="131" spans="1:4" ht="12" customHeight="1" x14ac:dyDescent="0.2">
      <c r="A131" s="2">
        <v>36686</v>
      </c>
      <c r="B131" s="127" t="s">
        <v>53</v>
      </c>
      <c r="C131" s="23">
        <v>-43210961.318139397</v>
      </c>
      <c r="D131" s="23">
        <v>-86351351.023964301</v>
      </c>
    </row>
    <row r="132" spans="1:4" ht="12" customHeight="1" x14ac:dyDescent="0.2">
      <c r="A132" s="2">
        <v>36689</v>
      </c>
      <c r="B132" s="127" t="s">
        <v>53</v>
      </c>
      <c r="C132" s="23">
        <v>-46068031.718696296</v>
      </c>
      <c r="D132" s="23">
        <v>-105655667.632733</v>
      </c>
    </row>
    <row r="133" spans="1:4" ht="12" customHeight="1" x14ac:dyDescent="0.2">
      <c r="A133" s="2">
        <v>36690</v>
      </c>
      <c r="B133" s="127" t="s">
        <v>53</v>
      </c>
      <c r="C133" s="23">
        <v>-45477681.057179995</v>
      </c>
      <c r="D133" s="23">
        <v>122559353.731079</v>
      </c>
    </row>
    <row r="134" spans="1:4" ht="12" customHeight="1" x14ac:dyDescent="0.2">
      <c r="A134" s="2">
        <v>36691</v>
      </c>
      <c r="B134" s="127" t="s">
        <v>53</v>
      </c>
      <c r="C134" s="23">
        <v>-41579584.2329081</v>
      </c>
      <c r="D134" s="23">
        <v>-5169959.2909173006</v>
      </c>
    </row>
    <row r="135" spans="1:4" ht="12" customHeight="1" x14ac:dyDescent="0.2">
      <c r="A135" s="2">
        <v>36692</v>
      </c>
      <c r="B135" s="127" t="s">
        <v>53</v>
      </c>
      <c r="C135" s="23">
        <v>-42805644.626957297</v>
      </c>
      <c r="D135" s="23">
        <v>321587766.89786702</v>
      </c>
    </row>
    <row r="136" spans="1:4" ht="12" customHeight="1" x14ac:dyDescent="0.2">
      <c r="A136" s="2">
        <v>36693</v>
      </c>
      <c r="B136" s="127" t="s">
        <v>53</v>
      </c>
      <c r="C136" s="23">
        <v>-44798634.209807903</v>
      </c>
      <c r="D136" s="23">
        <v>58369133.128146596</v>
      </c>
    </row>
    <row r="137" spans="1:4" ht="12" customHeight="1" x14ac:dyDescent="0.2">
      <c r="A137" s="2">
        <v>36696</v>
      </c>
      <c r="B137" s="127" t="s">
        <v>53</v>
      </c>
      <c r="C137" s="23">
        <v>-33927825.303072304</v>
      </c>
      <c r="D137" s="23">
        <v>3.1794151025296603E+59</v>
      </c>
    </row>
    <row r="138" spans="1:4" ht="12" customHeight="1" x14ac:dyDescent="0.2">
      <c r="A138" s="2">
        <v>36697</v>
      </c>
      <c r="B138" s="127" t="s">
        <v>53</v>
      </c>
      <c r="C138" s="23">
        <v>-28940406.232083999</v>
      </c>
      <c r="D138" s="23">
        <v>120665231.290609</v>
      </c>
    </row>
    <row r="139" spans="1:4" ht="12" customHeight="1" x14ac:dyDescent="0.2">
      <c r="A139" s="2">
        <v>36698</v>
      </c>
      <c r="B139" s="127" t="s">
        <v>53</v>
      </c>
      <c r="C139" s="23">
        <v>-29762504.803526402</v>
      </c>
      <c r="D139" s="23">
        <v>108230204.32904901</v>
      </c>
    </row>
    <row r="140" spans="1:4" ht="12" customHeight="1" x14ac:dyDescent="0.2">
      <c r="A140" s="2">
        <v>36699</v>
      </c>
      <c r="B140" s="127" t="s">
        <v>53</v>
      </c>
      <c r="C140" s="23">
        <v>-46702024.284776397</v>
      </c>
      <c r="D140" s="23">
        <v>-63488078.761075795</v>
      </c>
    </row>
    <row r="141" spans="1:4" ht="12" customHeight="1" x14ac:dyDescent="0.2">
      <c r="A141" s="2">
        <v>36700</v>
      </c>
      <c r="B141" s="127" t="s">
        <v>53</v>
      </c>
      <c r="C141" s="23">
        <v>-49133275.580743305</v>
      </c>
      <c r="D141" s="23">
        <v>3835420.8270266801</v>
      </c>
    </row>
    <row r="142" spans="1:4" ht="12" customHeight="1" x14ac:dyDescent="0.2">
      <c r="A142" s="2">
        <v>36703</v>
      </c>
      <c r="B142" s="127" t="s">
        <v>53</v>
      </c>
      <c r="C142" s="23">
        <v>-40601310.296649002</v>
      </c>
      <c r="D142" s="23">
        <v>2257257.1535698897</v>
      </c>
    </row>
    <row r="143" spans="1:4" ht="12" customHeight="1" x14ac:dyDescent="0.2">
      <c r="A143" s="2">
        <v>36704</v>
      </c>
      <c r="B143" s="127" t="s">
        <v>53</v>
      </c>
      <c r="C143" s="23">
        <v>-54744568.413972102</v>
      </c>
      <c r="D143" s="23">
        <v>12198731.9632724</v>
      </c>
    </row>
    <row r="144" spans="1:4" ht="12" customHeight="1" x14ac:dyDescent="0.2">
      <c r="A144" s="2">
        <v>36705</v>
      </c>
      <c r="B144" s="127" t="s">
        <v>53</v>
      </c>
      <c r="C144" s="23">
        <v>-54947111.7768979</v>
      </c>
      <c r="D144" s="23">
        <v>-6815898.0683744801</v>
      </c>
    </row>
    <row r="145" spans="1:4" ht="12" customHeight="1" x14ac:dyDescent="0.2">
      <c r="A145" s="2">
        <v>36706</v>
      </c>
      <c r="B145" s="127" t="s">
        <v>53</v>
      </c>
      <c r="C145" s="23">
        <v>-47238166.716387503</v>
      </c>
      <c r="D145" s="23">
        <v>23715179.941561602</v>
      </c>
    </row>
    <row r="146" spans="1:4" ht="12" customHeight="1" x14ac:dyDescent="0.2">
      <c r="A146" s="2">
        <v>36707</v>
      </c>
      <c r="B146" s="127" t="s">
        <v>53</v>
      </c>
      <c r="C146" s="23">
        <v>-49267360.557144605</v>
      </c>
      <c r="D146" s="23">
        <v>-10789389.619344201</v>
      </c>
    </row>
    <row r="147" spans="1:4" ht="12" customHeight="1" x14ac:dyDescent="0.2">
      <c r="A147" s="2">
        <v>36710</v>
      </c>
      <c r="B147" s="127" t="s">
        <v>53</v>
      </c>
      <c r="C147" s="23">
        <v>-47684196.834617101</v>
      </c>
      <c r="D147" s="23">
        <v>-10771999.0730047</v>
      </c>
    </row>
    <row r="148" spans="1:4" ht="12" customHeight="1" x14ac:dyDescent="0.2">
      <c r="A148" s="2">
        <v>36711</v>
      </c>
      <c r="B148" s="127" t="s">
        <v>53</v>
      </c>
      <c r="C148" s="23">
        <v>-5043603.9642880401</v>
      </c>
      <c r="D148" s="23">
        <v>-6836054.0196000105</v>
      </c>
    </row>
    <row r="149" spans="1:4" ht="12" customHeight="1" x14ac:dyDescent="0.2">
      <c r="A149" s="2">
        <v>36712</v>
      </c>
      <c r="B149" s="127" t="s">
        <v>53</v>
      </c>
      <c r="C149" s="23">
        <v>-42696300.593463697</v>
      </c>
      <c r="D149" s="23">
        <v>-29107235.623437498</v>
      </c>
    </row>
    <row r="150" spans="1:4" ht="12" customHeight="1" x14ac:dyDescent="0.2">
      <c r="A150" s="2">
        <v>36713</v>
      </c>
      <c r="B150" s="127" t="s">
        <v>53</v>
      </c>
      <c r="C150" s="23">
        <v>-31510581.640046101</v>
      </c>
      <c r="D150" s="23">
        <v>-671999.64045919199</v>
      </c>
    </row>
    <row r="151" spans="1:4" ht="12" customHeight="1" x14ac:dyDescent="0.2">
      <c r="A151" s="2">
        <v>36714</v>
      </c>
      <c r="B151" s="127" t="s">
        <v>53</v>
      </c>
      <c r="C151" s="23">
        <v>-38306559.408006199</v>
      </c>
      <c r="D151" s="23">
        <v>22908177.056534998</v>
      </c>
    </row>
    <row r="152" spans="1:4" ht="12" customHeight="1" x14ac:dyDescent="0.2">
      <c r="A152" s="2">
        <v>36717</v>
      </c>
      <c r="B152" s="127" t="s">
        <v>53</v>
      </c>
      <c r="C152" s="23">
        <v>-45842266.241177902</v>
      </c>
      <c r="D152" s="23">
        <v>-5617733.2531522401</v>
      </c>
    </row>
    <row r="153" spans="1:4" ht="12" customHeight="1" x14ac:dyDescent="0.2">
      <c r="A153" s="2">
        <v>36718</v>
      </c>
      <c r="B153" s="127" t="s">
        <v>53</v>
      </c>
      <c r="C153" s="23">
        <v>-49328238.850497603</v>
      </c>
      <c r="D153" s="23">
        <v>11448631.149104001</v>
      </c>
    </row>
    <row r="154" spans="1:4" ht="12" customHeight="1" x14ac:dyDescent="0.2">
      <c r="A154" s="2">
        <v>36719</v>
      </c>
      <c r="B154" s="127" t="s">
        <v>53</v>
      </c>
      <c r="C154" s="23">
        <v>-46688449.526793197</v>
      </c>
      <c r="D154" s="23">
        <v>-11171437.981277401</v>
      </c>
    </row>
    <row r="155" spans="1:4" ht="12" customHeight="1" x14ac:dyDescent="0.2">
      <c r="A155" s="2">
        <v>36720</v>
      </c>
      <c r="B155" s="127" t="s">
        <v>53</v>
      </c>
      <c r="C155" s="23">
        <v>-45385246.936047502</v>
      </c>
      <c r="D155" s="23">
        <v>17373509.1718891</v>
      </c>
    </row>
    <row r="156" spans="1:4" ht="12" customHeight="1" x14ac:dyDescent="0.2">
      <c r="A156" s="2">
        <v>36721</v>
      </c>
      <c r="B156" s="127" t="s">
        <v>53</v>
      </c>
      <c r="C156" s="23">
        <v>-51016065.861996703</v>
      </c>
      <c r="D156" s="23">
        <v>8814642.3762428891</v>
      </c>
    </row>
    <row r="157" spans="1:4" ht="12" customHeight="1" x14ac:dyDescent="0.2">
      <c r="A157" s="2">
        <v>36724</v>
      </c>
      <c r="B157" s="127" t="s">
        <v>53</v>
      </c>
      <c r="C157" s="23">
        <v>-65748737.199036598</v>
      </c>
      <c r="D157" s="23">
        <v>-29258311.9732337</v>
      </c>
    </row>
    <row r="158" spans="1:4" ht="12" customHeight="1" x14ac:dyDescent="0.2">
      <c r="A158" s="2">
        <v>36725</v>
      </c>
      <c r="B158" s="127" t="s">
        <v>53</v>
      </c>
      <c r="C158" s="23">
        <v>-49209467.170632206</v>
      </c>
      <c r="D158" s="23">
        <v>24311374.2988187</v>
      </c>
    </row>
    <row r="159" spans="1:4" ht="12" customHeight="1" x14ac:dyDescent="0.2">
      <c r="A159" s="2">
        <v>36726</v>
      </c>
      <c r="B159" s="127" t="s">
        <v>53</v>
      </c>
      <c r="C159" s="23">
        <v>-44279149.721800394</v>
      </c>
      <c r="D159" s="23">
        <v>-17408165.178774402</v>
      </c>
    </row>
    <row r="160" spans="1:4" ht="12" customHeight="1" x14ac:dyDescent="0.2">
      <c r="A160" s="2">
        <v>36727</v>
      </c>
      <c r="B160" s="127" t="s">
        <v>53</v>
      </c>
      <c r="C160" s="23">
        <v>-39549289.329927497</v>
      </c>
      <c r="D160" s="23">
        <v>-7781388.8108430104</v>
      </c>
    </row>
    <row r="161" spans="1:4" ht="12" customHeight="1" x14ac:dyDescent="0.2">
      <c r="A161" s="2">
        <v>36728</v>
      </c>
      <c r="B161" s="127" t="s">
        <v>53</v>
      </c>
      <c r="C161" s="23">
        <v>-51857898.9072133</v>
      </c>
      <c r="D161" s="23">
        <v>15024294.2096598</v>
      </c>
    </row>
    <row r="162" spans="1:4" ht="12" customHeight="1" x14ac:dyDescent="0.2">
      <c r="A162" s="2">
        <v>36731</v>
      </c>
      <c r="B162" s="127" t="s">
        <v>53</v>
      </c>
      <c r="C162" s="23">
        <v>-38374822.583365299</v>
      </c>
      <c r="D162" s="23">
        <v>8659626.1674681287</v>
      </c>
    </row>
    <row r="163" spans="1:4" ht="12" customHeight="1" x14ac:dyDescent="0.2">
      <c r="A163" s="2">
        <v>36732</v>
      </c>
      <c r="B163" s="127" t="s">
        <v>53</v>
      </c>
      <c r="C163" s="23">
        <v>-32145979.416532699</v>
      </c>
      <c r="D163" s="23">
        <v>-21336581.371046901</v>
      </c>
    </row>
    <row r="164" spans="1:4" ht="12" customHeight="1" x14ac:dyDescent="0.2">
      <c r="A164" s="2">
        <v>36733</v>
      </c>
      <c r="B164" s="127" t="s">
        <v>53</v>
      </c>
      <c r="C164" s="23">
        <v>-26728571.715746403</v>
      </c>
      <c r="D164" s="23">
        <v>3701742.5612780098</v>
      </c>
    </row>
    <row r="165" spans="1:4" ht="12" customHeight="1" x14ac:dyDescent="0.2">
      <c r="A165" s="2">
        <v>36734</v>
      </c>
      <c r="B165" s="127" t="s">
        <v>53</v>
      </c>
      <c r="C165" s="23">
        <v>-35783935.9506189</v>
      </c>
      <c r="D165" s="23">
        <v>-17737545.470301598</v>
      </c>
    </row>
    <row r="166" spans="1:4" ht="12" customHeight="1" x14ac:dyDescent="0.2">
      <c r="A166" s="2">
        <v>36735</v>
      </c>
      <c r="B166" s="127" t="s">
        <v>53</v>
      </c>
      <c r="C166" s="23">
        <v>-43387997.019469403</v>
      </c>
      <c r="D166" s="23">
        <v>20438979.743140299</v>
      </c>
    </row>
    <row r="167" spans="1:4" ht="12" customHeight="1" x14ac:dyDescent="0.2">
      <c r="A167" s="2">
        <v>36738</v>
      </c>
      <c r="B167" s="127" t="s">
        <v>53</v>
      </c>
      <c r="C167" s="23">
        <v>-48824427.795886606</v>
      </c>
      <c r="D167" s="23">
        <v>-11672116.248521199</v>
      </c>
    </row>
    <row r="168" spans="1:4" ht="12" customHeight="1" x14ac:dyDescent="0.2">
      <c r="A168" s="2">
        <v>36739</v>
      </c>
      <c r="B168" s="127" t="s">
        <v>53</v>
      </c>
      <c r="C168" s="23">
        <v>-75458672.902129903</v>
      </c>
      <c r="D168" s="23">
        <v>29144190.420098599</v>
      </c>
    </row>
    <row r="169" spans="1:4" ht="12" customHeight="1" x14ac:dyDescent="0.2">
      <c r="A169" s="2">
        <v>36740</v>
      </c>
      <c r="B169" s="127" t="s">
        <v>53</v>
      </c>
      <c r="C169" s="23">
        <v>-63693237.153055601</v>
      </c>
      <c r="D169" s="23">
        <v>40680279.331272095</v>
      </c>
    </row>
    <row r="170" spans="1:4" ht="12" customHeight="1" x14ac:dyDescent="0.2">
      <c r="A170" s="2">
        <v>36741</v>
      </c>
      <c r="B170" s="127" t="s">
        <v>53</v>
      </c>
      <c r="C170" s="23">
        <v>-59389233.068969704</v>
      </c>
      <c r="D170" s="23">
        <v>21193063.575991899</v>
      </c>
    </row>
    <row r="171" spans="1:4" ht="12" customHeight="1" x14ac:dyDescent="0.2">
      <c r="A171" s="2">
        <v>36742</v>
      </c>
      <c r="B171" s="127" t="s">
        <v>53</v>
      </c>
      <c r="C171" s="23">
        <v>-60823316.927823</v>
      </c>
      <c r="D171" s="23">
        <v>20078020.125293698</v>
      </c>
    </row>
    <row r="172" spans="1:4" ht="12" customHeight="1" x14ac:dyDescent="0.2">
      <c r="A172" s="2">
        <v>36745</v>
      </c>
      <c r="B172" s="127" t="s">
        <v>53</v>
      </c>
      <c r="C172" s="23">
        <v>-81369589.302973092</v>
      </c>
      <c r="D172" s="23">
        <v>57878489.652983502</v>
      </c>
    </row>
    <row r="173" spans="1:4" ht="12" customHeight="1" x14ac:dyDescent="0.2">
      <c r="A173" s="2">
        <v>36746</v>
      </c>
      <c r="B173" s="127" t="s">
        <v>53</v>
      </c>
      <c r="C173" s="23">
        <v>-56986806.240669399</v>
      </c>
      <c r="D173" s="23">
        <v>19711572.131724298</v>
      </c>
    </row>
    <row r="174" spans="1:4" ht="12" customHeight="1" x14ac:dyDescent="0.2">
      <c r="A174" s="2">
        <v>36747</v>
      </c>
      <c r="B174" s="127" t="s">
        <v>53</v>
      </c>
      <c r="C174" s="23">
        <v>-57923289.405118398</v>
      </c>
      <c r="D174" s="23">
        <v>15697142.232682401</v>
      </c>
    </row>
    <row r="175" spans="1:4" ht="12" customHeight="1" x14ac:dyDescent="0.2">
      <c r="A175" s="2">
        <v>36748</v>
      </c>
      <c r="B175" s="127" t="s">
        <v>53</v>
      </c>
      <c r="C175" s="23">
        <v>-57009448.524055995</v>
      </c>
      <c r="D175" s="23">
        <v>23780370.529369</v>
      </c>
    </row>
    <row r="176" spans="1:4" ht="12" customHeight="1" x14ac:dyDescent="0.2">
      <c r="A176" s="2">
        <v>36749</v>
      </c>
      <c r="B176" s="127" t="s">
        <v>53</v>
      </c>
      <c r="C176" s="23">
        <v>-55303508.775480501</v>
      </c>
      <c r="D176" s="23">
        <v>21365812.8764157</v>
      </c>
    </row>
    <row r="177" spans="1:4" ht="12" customHeight="1" x14ac:dyDescent="0.2">
      <c r="A177" s="2">
        <v>36752</v>
      </c>
      <c r="B177" s="127" t="s">
        <v>53</v>
      </c>
      <c r="C177" s="23">
        <v>-76058162.474133596</v>
      </c>
      <c r="D177" s="23">
        <v>-36657356.646002702</v>
      </c>
    </row>
    <row r="178" spans="1:4" ht="12" customHeight="1" x14ac:dyDescent="0.2">
      <c r="A178" s="2">
        <v>36753</v>
      </c>
      <c r="B178" s="127" t="s">
        <v>53</v>
      </c>
      <c r="C178" s="23">
        <v>-45878145.582947299</v>
      </c>
      <c r="D178" s="23">
        <v>-32818538.0525623</v>
      </c>
    </row>
    <row r="179" spans="1:4" ht="12" customHeight="1" x14ac:dyDescent="0.2">
      <c r="A179" s="2">
        <v>36754</v>
      </c>
      <c r="B179" s="127" t="s">
        <v>53</v>
      </c>
      <c r="C179" s="23">
        <v>-43011308.927865699</v>
      </c>
      <c r="D179" s="23">
        <v>17189558.8085231</v>
      </c>
    </row>
    <row r="180" spans="1:4" ht="12" customHeight="1" x14ac:dyDescent="0.2">
      <c r="A180" s="2">
        <v>36755</v>
      </c>
      <c r="B180" s="127" t="s">
        <v>53</v>
      </c>
      <c r="C180" s="23">
        <v>-43233247.942554601</v>
      </c>
      <c r="D180" s="23">
        <v>19892090.271158598</v>
      </c>
    </row>
    <row r="181" spans="1:4" ht="12" customHeight="1" x14ac:dyDescent="0.2">
      <c r="A181" s="2">
        <v>36756</v>
      </c>
      <c r="B181" s="127" t="s">
        <v>53</v>
      </c>
      <c r="C181" s="23">
        <v>-49440894.434669301</v>
      </c>
      <c r="D181" s="23">
        <v>25851884.6739472</v>
      </c>
    </row>
    <row r="182" spans="1:4" ht="12" customHeight="1" x14ac:dyDescent="0.2">
      <c r="A182" s="2">
        <v>36759</v>
      </c>
      <c r="B182" s="127" t="s">
        <v>53</v>
      </c>
      <c r="C182" s="23">
        <v>-55398479.804694094</v>
      </c>
      <c r="D182" s="23">
        <v>143038950.55011401</v>
      </c>
    </row>
    <row r="183" spans="1:4" ht="12" customHeight="1" x14ac:dyDescent="0.2">
      <c r="A183" s="2">
        <v>36760</v>
      </c>
      <c r="B183" s="127" t="s">
        <v>53</v>
      </c>
      <c r="C183" s="23">
        <v>-59065632.229839399</v>
      </c>
      <c r="D183" s="23">
        <v>45457690.0090717</v>
      </c>
    </row>
    <row r="184" spans="1:4" ht="12" customHeight="1" x14ac:dyDescent="0.2">
      <c r="A184" s="2">
        <v>36761</v>
      </c>
      <c r="B184" s="127" t="s">
        <v>53</v>
      </c>
      <c r="C184" s="23">
        <v>-60399274.418072894</v>
      </c>
      <c r="D184" s="23">
        <v>86209157.349011391</v>
      </c>
    </row>
    <row r="185" spans="1:4" ht="12" customHeight="1" x14ac:dyDescent="0.2">
      <c r="A185" s="2">
        <v>36762</v>
      </c>
      <c r="B185" s="127" t="s">
        <v>53</v>
      </c>
      <c r="C185" s="23">
        <v>-62448780.848037899</v>
      </c>
      <c r="D185" s="23">
        <v>171608696.41249499</v>
      </c>
    </row>
    <row r="186" spans="1:4" ht="12" customHeight="1" x14ac:dyDescent="0.2">
      <c r="A186" s="2">
        <v>36763</v>
      </c>
      <c r="B186" s="127" t="s">
        <v>53</v>
      </c>
      <c r="C186" s="23">
        <v>-67561307.445069596</v>
      </c>
      <c r="D186" s="23">
        <v>195740370.565393</v>
      </c>
    </row>
    <row r="187" spans="1:4" ht="12" customHeight="1" x14ac:dyDescent="0.2">
      <c r="A187" s="2">
        <v>36766</v>
      </c>
      <c r="B187" s="127" t="s">
        <v>53</v>
      </c>
      <c r="C187" s="23">
        <v>-68540701.279698506</v>
      </c>
      <c r="D187" s="23">
        <v>36210101.512130499</v>
      </c>
    </row>
    <row r="188" spans="1:4" ht="12" customHeight="1" x14ac:dyDescent="0.2">
      <c r="A188" s="2">
        <v>36767</v>
      </c>
      <c r="B188" s="127" t="s">
        <v>53</v>
      </c>
      <c r="C188" s="23">
        <v>-59062290.985468298</v>
      </c>
      <c r="D188" s="23">
        <v>-69039162.5264429</v>
      </c>
    </row>
    <row r="189" spans="1:4" ht="12" customHeight="1" x14ac:dyDescent="0.2">
      <c r="A189" s="2">
        <v>36768</v>
      </c>
      <c r="B189" s="127" t="s">
        <v>53</v>
      </c>
      <c r="C189" s="23">
        <v>-59827102.855825394</v>
      </c>
      <c r="D189" s="23">
        <v>-207607764.81096399</v>
      </c>
    </row>
    <row r="190" spans="1:4" ht="12" customHeight="1" x14ac:dyDescent="0.2">
      <c r="A190" s="2">
        <v>36769</v>
      </c>
      <c r="B190" s="127" t="s">
        <v>53</v>
      </c>
      <c r="C190" s="23">
        <v>-72747412.997819006</v>
      </c>
      <c r="D190" s="23">
        <v>42599109.169773996</v>
      </c>
    </row>
    <row r="191" spans="1:4" ht="12" customHeight="1" x14ac:dyDescent="0.2">
      <c r="A191" s="2">
        <v>36770</v>
      </c>
      <c r="B191" s="127" t="s">
        <v>53</v>
      </c>
      <c r="C191" s="23">
        <v>-65132879.159208201</v>
      </c>
      <c r="D191" s="23">
        <v>-39551455.2539175</v>
      </c>
    </row>
    <row r="192" spans="1:4" ht="12" customHeight="1" x14ac:dyDescent="0.2">
      <c r="A192" s="2">
        <v>36773</v>
      </c>
      <c r="B192" s="127" t="s">
        <v>53</v>
      </c>
      <c r="C192" s="23">
        <v>-9380221.7652546801</v>
      </c>
      <c r="D192" s="23">
        <v>3594526.9547999902</v>
      </c>
    </row>
    <row r="193" spans="1:4" ht="12" customHeight="1" x14ac:dyDescent="0.2">
      <c r="A193" s="2">
        <v>36774</v>
      </c>
      <c r="B193" s="127" t="s">
        <v>53</v>
      </c>
      <c r="C193" s="23">
        <v>-58008910.486235499</v>
      </c>
      <c r="D193" s="23">
        <v>-37061892.698548995</v>
      </c>
    </row>
    <row r="194" spans="1:4" ht="12" customHeight="1" x14ac:dyDescent="0.2">
      <c r="A194" s="2">
        <v>36775</v>
      </c>
      <c r="B194" s="127" t="s">
        <v>53</v>
      </c>
      <c r="C194" s="23">
        <v>-54625281.229958497</v>
      </c>
      <c r="D194" s="23">
        <v>38813671.3290141</v>
      </c>
    </row>
    <row r="195" spans="1:4" ht="12" customHeight="1" x14ac:dyDescent="0.2">
      <c r="A195" s="2">
        <v>36776</v>
      </c>
      <c r="B195" s="127" t="s">
        <v>53</v>
      </c>
      <c r="C195" s="23">
        <v>-51662219.155384198</v>
      </c>
      <c r="D195" s="23">
        <v>4549013.0150163202</v>
      </c>
    </row>
    <row r="196" spans="1:4" ht="12" customHeight="1" x14ac:dyDescent="0.2">
      <c r="A196" s="2">
        <v>36777</v>
      </c>
      <c r="B196" s="127" t="s">
        <v>53</v>
      </c>
      <c r="C196" s="23">
        <v>-56358427.864433803</v>
      </c>
      <c r="D196" s="23">
        <v>-8726090.1322125997</v>
      </c>
    </row>
    <row r="197" spans="1:4" ht="12" customHeight="1" x14ac:dyDescent="0.2">
      <c r="A197" s="2">
        <v>36780</v>
      </c>
      <c r="B197" s="127" t="s">
        <v>53</v>
      </c>
      <c r="C197" s="23">
        <v>-58277094.736414902</v>
      </c>
      <c r="D197" s="23">
        <v>17939808.236381501</v>
      </c>
    </row>
    <row r="198" spans="1:4" ht="12" customHeight="1" x14ac:dyDescent="0.2">
      <c r="A198" s="2">
        <v>36781</v>
      </c>
      <c r="B198" s="127" t="s">
        <v>53</v>
      </c>
      <c r="C198" s="23">
        <v>-55224382.082190797</v>
      </c>
      <c r="D198" s="23">
        <v>-14286838.1651586</v>
      </c>
    </row>
    <row r="199" spans="1:4" ht="12" customHeight="1" x14ac:dyDescent="0.2">
      <c r="A199" s="2">
        <v>36782</v>
      </c>
      <c r="B199" s="127" t="s">
        <v>53</v>
      </c>
      <c r="C199" s="23">
        <v>-48992420.1091455</v>
      </c>
      <c r="D199" s="23">
        <v>-26216465.6401149</v>
      </c>
    </row>
    <row r="200" spans="1:4" ht="12" customHeight="1" x14ac:dyDescent="0.2">
      <c r="A200" s="2">
        <v>36783</v>
      </c>
      <c r="B200" s="127" t="s">
        <v>53</v>
      </c>
      <c r="C200" s="23">
        <v>-55508492.450187996</v>
      </c>
      <c r="D200" s="23">
        <v>10293629.7818761</v>
      </c>
    </row>
    <row r="201" spans="1:4" ht="12" customHeight="1" x14ac:dyDescent="0.2">
      <c r="A201" s="2">
        <v>36784</v>
      </c>
      <c r="B201" s="127" t="s">
        <v>53</v>
      </c>
      <c r="C201" s="23">
        <v>-50485901.312093802</v>
      </c>
      <c r="D201" s="23">
        <v>-28620491.591177501</v>
      </c>
    </row>
    <row r="202" spans="1:4" ht="12" customHeight="1" x14ac:dyDescent="0.2">
      <c r="A202" s="2">
        <v>36787</v>
      </c>
      <c r="B202" s="127" t="s">
        <v>53</v>
      </c>
      <c r="C202" s="23">
        <v>-46652693.865999199</v>
      </c>
      <c r="D202" s="23">
        <v>12213882.8012139</v>
      </c>
    </row>
    <row r="203" spans="1:4" ht="12" customHeight="1" x14ac:dyDescent="0.2">
      <c r="A203" s="2">
        <v>36788</v>
      </c>
      <c r="B203" s="127" t="s">
        <v>53</v>
      </c>
      <c r="C203" s="23">
        <v>-44722902.499372706</v>
      </c>
      <c r="D203" s="23">
        <v>32104118.706353001</v>
      </c>
    </row>
    <row r="204" spans="1:4" ht="12" customHeight="1" x14ac:dyDescent="0.2">
      <c r="A204" s="2">
        <v>36789</v>
      </c>
      <c r="B204" s="127" t="s">
        <v>53</v>
      </c>
      <c r="C204" s="23">
        <v>-48404245.126197502</v>
      </c>
      <c r="D204" s="23">
        <v>-30528859.041022599</v>
      </c>
    </row>
    <row r="205" spans="1:4" ht="12" customHeight="1" x14ac:dyDescent="0.2">
      <c r="A205" s="2">
        <v>36790</v>
      </c>
      <c r="B205" s="127" t="s">
        <v>53</v>
      </c>
      <c r="C205" s="23">
        <v>-50669398.025745898</v>
      </c>
      <c r="D205" s="23">
        <v>-13561584.4032449</v>
      </c>
    </row>
    <row r="206" spans="1:4" ht="12" customHeight="1" x14ac:dyDescent="0.2">
      <c r="A206" s="2">
        <v>36791</v>
      </c>
      <c r="B206" s="127" t="s">
        <v>53</v>
      </c>
      <c r="C206" s="23">
        <v>-54228200.987002797</v>
      </c>
      <c r="D206" s="23">
        <v>-31377261.186827198</v>
      </c>
    </row>
    <row r="207" spans="1:4" ht="12" customHeight="1" x14ac:dyDescent="0.2">
      <c r="A207" s="2">
        <v>36794</v>
      </c>
      <c r="B207" s="127" t="s">
        <v>53</v>
      </c>
      <c r="C207" s="23">
        <v>-52045115.412423603</v>
      </c>
      <c r="D207" s="23">
        <v>34326578.105410002</v>
      </c>
    </row>
    <row r="208" spans="1:4" ht="12" customHeight="1" x14ac:dyDescent="0.2">
      <c r="A208" s="2">
        <v>36795</v>
      </c>
      <c r="B208" s="127" t="s">
        <v>53</v>
      </c>
      <c r="C208" s="23">
        <v>-57681318.226323299</v>
      </c>
      <c r="D208" s="23">
        <v>-1136282.13573654</v>
      </c>
    </row>
    <row r="209" spans="1:4" ht="12" customHeight="1" x14ac:dyDescent="0.2">
      <c r="A209" s="2">
        <v>36796</v>
      </c>
      <c r="B209" s="127" t="s">
        <v>53</v>
      </c>
      <c r="C209" s="23">
        <v>-55841099.9117148</v>
      </c>
      <c r="D209" s="23">
        <v>1540836.03659783</v>
      </c>
    </row>
    <row r="210" spans="1:4" ht="12" customHeight="1" x14ac:dyDescent="0.2">
      <c r="A210" s="2">
        <v>36797</v>
      </c>
      <c r="B210" s="127" t="s">
        <v>53</v>
      </c>
      <c r="C210" s="23">
        <v>-54823166.291127302</v>
      </c>
      <c r="D210" s="23">
        <v>-38386993.281637199</v>
      </c>
    </row>
    <row r="211" spans="1:4" ht="12" customHeight="1" x14ac:dyDescent="0.2">
      <c r="A211" s="2">
        <v>36798</v>
      </c>
      <c r="B211" s="127" t="s">
        <v>53</v>
      </c>
      <c r="C211" s="23">
        <v>-47000252.720291696</v>
      </c>
      <c r="D211" s="23">
        <v>-25517447.9133607</v>
      </c>
    </row>
    <row r="212" spans="1:4" ht="12" customHeight="1" x14ac:dyDescent="0.2">
      <c r="A212" s="2">
        <v>36799</v>
      </c>
      <c r="B212" s="127" t="s">
        <v>53</v>
      </c>
      <c r="C212" s="23">
        <v>-3915135.6074999301</v>
      </c>
      <c r="D212" s="23">
        <v>822278.10980000091</v>
      </c>
    </row>
    <row r="213" spans="1:4" ht="12" customHeight="1" x14ac:dyDescent="0.2">
      <c r="A213" s="2">
        <v>36801</v>
      </c>
      <c r="B213" s="127" t="s">
        <v>53</v>
      </c>
      <c r="C213" s="23">
        <v>-51276806.991121806</v>
      </c>
      <c r="D213" s="23">
        <v>30954312.4117833</v>
      </c>
    </row>
    <row r="214" spans="1:4" ht="12" customHeight="1" x14ac:dyDescent="0.2">
      <c r="A214" s="2">
        <v>36802</v>
      </c>
      <c r="B214" s="127" t="s">
        <v>53</v>
      </c>
      <c r="C214" s="23">
        <v>-51786744.4169662</v>
      </c>
      <c r="D214" s="23">
        <v>-12234301.4457161</v>
      </c>
    </row>
    <row r="215" spans="1:4" ht="12" customHeight="1" x14ac:dyDescent="0.2">
      <c r="A215" s="2">
        <v>36803</v>
      </c>
      <c r="B215" s="127" t="s">
        <v>53</v>
      </c>
      <c r="C215" s="23">
        <v>-57869947.283245102</v>
      </c>
      <c r="D215" s="23">
        <v>-20273270.142147999</v>
      </c>
    </row>
    <row r="216" spans="1:4" ht="12" customHeight="1" x14ac:dyDescent="0.2">
      <c r="A216" s="2">
        <v>36804</v>
      </c>
      <c r="B216" s="127" t="s">
        <v>53</v>
      </c>
      <c r="C216" s="23">
        <v>-60120934.686352201</v>
      </c>
      <c r="D216" s="23">
        <v>-29791807.710357901</v>
      </c>
    </row>
    <row r="217" spans="1:4" ht="12" customHeight="1" x14ac:dyDescent="0.2">
      <c r="A217" s="2">
        <v>36805</v>
      </c>
      <c r="B217" s="127" t="s">
        <v>53</v>
      </c>
      <c r="C217" s="23">
        <v>-53886382.028908998</v>
      </c>
      <c r="D217" s="23">
        <v>-2125921641654.8</v>
      </c>
    </row>
    <row r="218" spans="1:4" ht="12" customHeight="1" x14ac:dyDescent="0.2">
      <c r="A218" s="2">
        <v>36808</v>
      </c>
      <c r="B218" s="127" t="s">
        <v>53</v>
      </c>
      <c r="C218" s="23">
        <v>-54870854.5939373</v>
      </c>
      <c r="D218" s="23">
        <v>20941684.8667509</v>
      </c>
    </row>
    <row r="219" spans="1:4" ht="12" customHeight="1" x14ac:dyDescent="0.2">
      <c r="A219" s="2">
        <v>36809</v>
      </c>
      <c r="B219" s="127" t="s">
        <v>53</v>
      </c>
      <c r="C219" s="23">
        <v>-52403358.8111775</v>
      </c>
      <c r="D219" s="23">
        <v>-3480705.6419598795</v>
      </c>
    </row>
    <row r="220" spans="1:4" ht="12" customHeight="1" x14ac:dyDescent="0.2">
      <c r="A220" s="2">
        <v>36810</v>
      </c>
      <c r="B220" s="127" t="s">
        <v>53</v>
      </c>
      <c r="C220" s="23">
        <v>-46629910.9810711</v>
      </c>
      <c r="D220" s="23">
        <v>36131719.519596897</v>
      </c>
    </row>
    <row r="221" spans="1:4" ht="12" customHeight="1" x14ac:dyDescent="0.2">
      <c r="A221" s="2">
        <v>36811</v>
      </c>
      <c r="B221" s="127" t="s">
        <v>53</v>
      </c>
      <c r="C221" s="23">
        <v>-43387265.767733805</v>
      </c>
      <c r="D221" s="23">
        <v>72286015.595632702</v>
      </c>
    </row>
    <row r="222" spans="1:4" ht="12" customHeight="1" x14ac:dyDescent="0.2">
      <c r="A222" s="2">
        <v>36812</v>
      </c>
      <c r="B222" s="127" t="s">
        <v>53</v>
      </c>
      <c r="C222" s="23">
        <v>-62411446.135776304</v>
      </c>
      <c r="D222" s="23">
        <v>-24120858.009122401</v>
      </c>
    </row>
    <row r="223" spans="1:4" ht="12" customHeight="1" x14ac:dyDescent="0.2">
      <c r="A223" s="2">
        <v>36815</v>
      </c>
      <c r="B223" s="127" t="s">
        <v>53</v>
      </c>
      <c r="C223" s="23">
        <v>-53790996.758715399</v>
      </c>
      <c r="D223" s="23">
        <v>-47136772.096512899</v>
      </c>
    </row>
    <row r="224" spans="1:4" ht="12" customHeight="1" x14ac:dyDescent="0.2">
      <c r="A224" s="2">
        <v>36816</v>
      </c>
      <c r="B224" s="127" t="s">
        <v>53</v>
      </c>
      <c r="C224" s="23">
        <v>-45753486.8322649</v>
      </c>
      <c r="D224" s="23">
        <v>-3879590.3419256201</v>
      </c>
    </row>
    <row r="225" spans="1:4" ht="12" customHeight="1" x14ac:dyDescent="0.2">
      <c r="A225" s="2">
        <v>36817</v>
      </c>
      <c r="B225" s="127" t="s">
        <v>53</v>
      </c>
      <c r="C225" s="23">
        <v>-44626848.697098799</v>
      </c>
      <c r="D225" s="23">
        <v>-16191259.666658899</v>
      </c>
    </row>
    <row r="226" spans="1:4" ht="12" customHeight="1" x14ac:dyDescent="0.2">
      <c r="A226" s="2">
        <v>36818</v>
      </c>
      <c r="B226" s="127" t="s">
        <v>53</v>
      </c>
      <c r="C226" s="23">
        <v>-36218702.658759698</v>
      </c>
      <c r="D226" s="23">
        <v>-30917313.116497099</v>
      </c>
    </row>
    <row r="227" spans="1:4" ht="12" customHeight="1" x14ac:dyDescent="0.2">
      <c r="A227" s="2">
        <v>36819</v>
      </c>
      <c r="B227" s="127" t="s">
        <v>53</v>
      </c>
      <c r="C227" s="23">
        <v>-34968814.748455897</v>
      </c>
      <c r="D227" s="23">
        <v>331331.11711565201</v>
      </c>
    </row>
    <row r="228" spans="1:4" ht="12" customHeight="1" x14ac:dyDescent="0.2">
      <c r="A228" s="2">
        <v>36822</v>
      </c>
      <c r="B228" s="127" t="s">
        <v>53</v>
      </c>
      <c r="C228" s="23">
        <v>-36465620.884751901</v>
      </c>
      <c r="D228" s="23">
        <v>-1184409.77126033</v>
      </c>
    </row>
    <row r="229" spans="1:4" ht="12" customHeight="1" x14ac:dyDescent="0.2">
      <c r="A229" s="2">
        <v>36823</v>
      </c>
      <c r="B229" s="127" t="s">
        <v>53</v>
      </c>
      <c r="C229" s="23">
        <v>-33813156.920400806</v>
      </c>
      <c r="D229" s="23">
        <v>-22223476.8414681</v>
      </c>
    </row>
    <row r="230" spans="1:4" ht="12" customHeight="1" x14ac:dyDescent="0.2">
      <c r="A230" s="2">
        <v>36824</v>
      </c>
      <c r="B230" s="127" t="s">
        <v>53</v>
      </c>
      <c r="C230" s="23">
        <v>-30838015.501462501</v>
      </c>
      <c r="D230" s="23">
        <v>-18594657.3965092</v>
      </c>
    </row>
    <row r="231" spans="1:4" ht="12" customHeight="1" x14ac:dyDescent="0.2">
      <c r="A231" s="2">
        <v>36825</v>
      </c>
      <c r="B231" s="127" t="s">
        <v>53</v>
      </c>
      <c r="C231" s="23">
        <v>-29236596.396328602</v>
      </c>
      <c r="D231" s="23">
        <v>3280517.1647554799</v>
      </c>
    </row>
    <row r="232" spans="1:4" ht="12" customHeight="1" x14ac:dyDescent="0.2">
      <c r="A232" s="2">
        <v>36826</v>
      </c>
      <c r="B232" s="127" t="s">
        <v>53</v>
      </c>
      <c r="C232" s="23">
        <v>-33557639.411860205</v>
      </c>
      <c r="D232" s="23">
        <v>-49810149.771924198</v>
      </c>
    </row>
    <row r="233" spans="1:4" ht="12" customHeight="1" x14ac:dyDescent="0.2">
      <c r="A233" s="2">
        <v>36829</v>
      </c>
      <c r="B233" s="127" t="s">
        <v>53</v>
      </c>
      <c r="C233" s="23">
        <v>-33968562.671173103</v>
      </c>
      <c r="D233" s="23">
        <v>-32757950.489147499</v>
      </c>
    </row>
    <row r="234" spans="1:4" ht="12" customHeight="1" x14ac:dyDescent="0.2">
      <c r="A234" s="2">
        <v>36830</v>
      </c>
      <c r="B234" s="127" t="s">
        <v>53</v>
      </c>
      <c r="C234" s="23">
        <v>-27755226.331254099</v>
      </c>
      <c r="D234" s="23">
        <v>-6227952.3650112506</v>
      </c>
    </row>
    <row r="235" spans="1:4" ht="12" customHeight="1" x14ac:dyDescent="0.2">
      <c r="A235" s="2">
        <v>36831</v>
      </c>
      <c r="B235" s="127" t="s">
        <v>53</v>
      </c>
      <c r="C235" s="23">
        <v>-33412024.055194002</v>
      </c>
      <c r="D235" s="23">
        <v>8517034.6288272906</v>
      </c>
    </row>
    <row r="236" spans="1:4" ht="12" customHeight="1" x14ac:dyDescent="0.2">
      <c r="A236" s="2">
        <v>36832</v>
      </c>
      <c r="B236" s="127" t="s">
        <v>53</v>
      </c>
      <c r="C236" s="23">
        <v>-35022919.384790599</v>
      </c>
      <c r="D236" s="23">
        <v>4246545.9193606107</v>
      </c>
    </row>
    <row r="237" spans="1:4" ht="12" customHeight="1" x14ac:dyDescent="0.2">
      <c r="A237" s="2">
        <v>36833</v>
      </c>
      <c r="B237" s="127" t="s">
        <v>53</v>
      </c>
      <c r="C237" s="23">
        <v>-30309105.021556001</v>
      </c>
      <c r="D237" s="23">
        <v>30353203.105912998</v>
      </c>
    </row>
    <row r="238" spans="1:4" ht="12" customHeight="1" x14ac:dyDescent="0.2">
      <c r="A238" s="2">
        <v>36836</v>
      </c>
      <c r="B238" s="127" t="s">
        <v>53</v>
      </c>
      <c r="C238" s="23">
        <v>-33097719.494083799</v>
      </c>
      <c r="D238" s="23">
        <v>2338477.6468365998</v>
      </c>
    </row>
    <row r="239" spans="1:4" ht="12" customHeight="1" x14ac:dyDescent="0.2">
      <c r="A239" s="2">
        <v>36837</v>
      </c>
      <c r="B239" s="127" t="s">
        <v>53</v>
      </c>
      <c r="C239" s="23">
        <v>-24293425.7714017</v>
      </c>
      <c r="D239" s="23">
        <v>15481962.591861699</v>
      </c>
    </row>
    <row r="240" spans="1:4" ht="12" customHeight="1" x14ac:dyDescent="0.2">
      <c r="A240" s="2">
        <v>36838</v>
      </c>
      <c r="B240" s="127" t="s">
        <v>53</v>
      </c>
      <c r="C240" s="23">
        <v>-26359576.066701401</v>
      </c>
      <c r="D240" s="23">
        <v>18726500.266543098</v>
      </c>
    </row>
    <row r="241" spans="1:4" ht="12" customHeight="1" x14ac:dyDescent="0.2">
      <c r="A241" s="2">
        <v>36839</v>
      </c>
      <c r="B241" s="127" t="s">
        <v>53</v>
      </c>
      <c r="C241" s="23">
        <v>-37522623.455895297</v>
      </c>
      <c r="D241" s="23">
        <v>28914220.617648698</v>
      </c>
    </row>
    <row r="242" spans="1:4" ht="12" customHeight="1" x14ac:dyDescent="0.2">
      <c r="A242" s="2">
        <v>36840</v>
      </c>
      <c r="B242" s="127" t="s">
        <v>53</v>
      </c>
      <c r="C242" s="23">
        <v>-34388088.313522704</v>
      </c>
      <c r="D242" s="23">
        <v>1360324.3544846</v>
      </c>
    </row>
    <row r="243" spans="1:4" ht="12" customHeight="1" x14ac:dyDescent="0.2">
      <c r="A243" s="2">
        <v>36843</v>
      </c>
      <c r="B243" s="127" t="s">
        <v>53</v>
      </c>
      <c r="C243" s="23">
        <v>-37544346.987767301</v>
      </c>
      <c r="D243" s="23">
        <v>32587616.374809101</v>
      </c>
    </row>
    <row r="244" spans="1:4" ht="12" customHeight="1" x14ac:dyDescent="0.2">
      <c r="A244" s="2">
        <v>36844</v>
      </c>
      <c r="B244" s="127" t="s">
        <v>53</v>
      </c>
      <c r="C244" s="23">
        <v>-35500445.4666695</v>
      </c>
      <c r="D244" s="23">
        <v>64361802.173591398</v>
      </c>
    </row>
    <row r="245" spans="1:4" ht="12" customHeight="1" x14ac:dyDescent="0.2">
      <c r="A245" s="2">
        <v>36845</v>
      </c>
      <c r="B245" s="127" t="s">
        <v>53</v>
      </c>
      <c r="C245" s="23">
        <v>-37585724.589467704</v>
      </c>
      <c r="D245" s="23">
        <v>24182304.968734398</v>
      </c>
    </row>
    <row r="246" spans="1:4" ht="12" customHeight="1" x14ac:dyDescent="0.2">
      <c r="A246" s="2">
        <v>36846</v>
      </c>
      <c r="B246" s="127" t="s">
        <v>53</v>
      </c>
      <c r="C246" s="23">
        <v>-44781325.050604895</v>
      </c>
      <c r="D246" s="23">
        <v>-89923582.180858195</v>
      </c>
    </row>
    <row r="247" spans="1:4" ht="12" customHeight="1" x14ac:dyDescent="0.2">
      <c r="A247" s="2">
        <v>36847</v>
      </c>
      <c r="B247" s="127" t="s">
        <v>53</v>
      </c>
      <c r="C247" s="23">
        <v>-40356710.0950462</v>
      </c>
      <c r="D247" s="23">
        <v>79062537.764913499</v>
      </c>
    </row>
    <row r="248" spans="1:4" ht="12" customHeight="1" x14ac:dyDescent="0.2">
      <c r="A248" s="2">
        <v>36850</v>
      </c>
      <c r="B248" s="127" t="s">
        <v>53</v>
      </c>
      <c r="C248" s="23">
        <v>-50115240.5176294</v>
      </c>
      <c r="D248" s="23">
        <v>114063239.76909199</v>
      </c>
    </row>
    <row r="249" spans="1:4" ht="12" customHeight="1" x14ac:dyDescent="0.2">
      <c r="A249" s="2">
        <v>36851</v>
      </c>
      <c r="B249" s="127" t="s">
        <v>53</v>
      </c>
      <c r="C249" s="23">
        <v>-54462325.091824301</v>
      </c>
      <c r="D249" s="23">
        <v>128453740.58939099</v>
      </c>
    </row>
    <row r="250" spans="1:4" ht="12" customHeight="1" x14ac:dyDescent="0.2">
      <c r="A250" s="2">
        <v>36852</v>
      </c>
      <c r="B250" s="127" t="s">
        <v>53</v>
      </c>
      <c r="C250" s="23">
        <v>-75651137.375687495</v>
      </c>
      <c r="D250" s="23">
        <v>-46355252.303253204</v>
      </c>
    </row>
    <row r="251" spans="1:4" ht="12" customHeight="1" x14ac:dyDescent="0.2">
      <c r="A251" s="2">
        <v>36853</v>
      </c>
      <c r="B251" s="127" t="s">
        <v>53</v>
      </c>
      <c r="C251" s="23">
        <v>-2207174.5812770999</v>
      </c>
      <c r="D251" s="23">
        <v>727743.385200002</v>
      </c>
    </row>
    <row r="252" spans="1:4" ht="12" customHeight="1" x14ac:dyDescent="0.2">
      <c r="A252" s="2">
        <v>36854</v>
      </c>
      <c r="B252" s="127" t="s">
        <v>53</v>
      </c>
      <c r="C252" s="23">
        <v>-2256506.6018875199</v>
      </c>
      <c r="D252" s="23">
        <v>127055.06080000001</v>
      </c>
    </row>
    <row r="253" spans="1:4" ht="12" customHeight="1" x14ac:dyDescent="0.2">
      <c r="A253" s="2">
        <v>36857</v>
      </c>
      <c r="B253" s="127" t="s">
        <v>53</v>
      </c>
      <c r="C253" s="23">
        <v>-48596665.091252901</v>
      </c>
      <c r="D253" s="23">
        <v>116275143.228892</v>
      </c>
    </row>
    <row r="254" spans="1:4" ht="12" customHeight="1" x14ac:dyDescent="0.2">
      <c r="A254" s="2">
        <v>36858</v>
      </c>
      <c r="B254" s="127" t="s">
        <v>53</v>
      </c>
      <c r="C254" s="23">
        <v>-51757444.8653588</v>
      </c>
      <c r="D254" s="23">
        <v>71283033.820983991</v>
      </c>
    </row>
    <row r="255" spans="1:4" ht="12" customHeight="1" x14ac:dyDescent="0.2">
      <c r="A255" s="2">
        <v>36859</v>
      </c>
      <c r="B255" s="127" t="s">
        <v>53</v>
      </c>
      <c r="C255" s="23">
        <v>-67108290.731819101</v>
      </c>
      <c r="D255" s="23">
        <v>74972336.616370603</v>
      </c>
    </row>
    <row r="256" spans="1:4" ht="12" customHeight="1" x14ac:dyDescent="0.2">
      <c r="A256" s="2">
        <v>36860</v>
      </c>
      <c r="B256" s="127" t="s">
        <v>53</v>
      </c>
      <c r="C256" s="23">
        <v>-71551459.746203199</v>
      </c>
      <c r="D256" s="23">
        <v>35700177.655766897</v>
      </c>
    </row>
    <row r="257" spans="1:4" ht="12" customHeight="1" x14ac:dyDescent="0.2">
      <c r="A257" s="2">
        <v>36861</v>
      </c>
      <c r="B257" s="127" t="s">
        <v>53</v>
      </c>
      <c r="C257" s="23">
        <v>-65198196.665043406</v>
      </c>
      <c r="D257" s="23">
        <v>-12934075.943092899</v>
      </c>
    </row>
    <row r="258" spans="1:4" ht="12" customHeight="1" x14ac:dyDescent="0.2">
      <c r="A258" s="2">
        <v>36864</v>
      </c>
      <c r="B258" s="127" t="s">
        <v>53</v>
      </c>
      <c r="C258" s="23">
        <v>-102908939.996024</v>
      </c>
      <c r="D258" s="23">
        <v>476729355.83255303</v>
      </c>
    </row>
    <row r="259" spans="1:4" ht="12" customHeight="1" x14ac:dyDescent="0.2">
      <c r="A259" s="2">
        <v>36865</v>
      </c>
      <c r="B259" s="127" t="s">
        <v>53</v>
      </c>
      <c r="C259" s="23">
        <v>-107494642.82788999</v>
      </c>
      <c r="D259" s="23">
        <v>-1.5587517637162601E+18</v>
      </c>
    </row>
    <row r="260" spans="1:4" ht="12" customHeight="1" x14ac:dyDescent="0.2">
      <c r="A260" s="2">
        <v>36866</v>
      </c>
      <c r="B260" s="127" t="s">
        <v>53</v>
      </c>
      <c r="C260" s="23">
        <v>-118687354.760484</v>
      </c>
      <c r="D260" s="23">
        <v>-10736727.382554799</v>
      </c>
    </row>
    <row r="261" spans="1:4" ht="12" customHeight="1" x14ac:dyDescent="0.2">
      <c r="A261" s="2">
        <v>36867</v>
      </c>
      <c r="B261" s="127" t="s">
        <v>53</v>
      </c>
      <c r="C261" s="23">
        <v>-133626589.987812</v>
      </c>
      <c r="D261" s="23">
        <v>-120725923.49750599</v>
      </c>
    </row>
    <row r="262" spans="1:4" ht="12" customHeight="1" x14ac:dyDescent="0.2">
      <c r="A262" s="2">
        <v>36868</v>
      </c>
      <c r="B262" s="127" t="s">
        <v>53</v>
      </c>
      <c r="C262" s="23">
        <v>-121277676.86212499</v>
      </c>
      <c r="D262" s="23">
        <v>-2055767.6702556701</v>
      </c>
    </row>
    <row r="263" spans="1:4" ht="12" customHeight="1" x14ac:dyDescent="0.2">
      <c r="A263" s="2">
        <v>36871</v>
      </c>
      <c r="B263" s="127" t="s">
        <v>53</v>
      </c>
      <c r="C263" s="23">
        <v>-168621302.69464201</v>
      </c>
      <c r="D263" s="23">
        <v>-77182354.759134203</v>
      </c>
    </row>
    <row r="264" spans="1:4" ht="12" customHeight="1" x14ac:dyDescent="0.2">
      <c r="A264" s="2">
        <v>36872</v>
      </c>
      <c r="B264" s="127" t="s">
        <v>53</v>
      </c>
      <c r="C264" s="23">
        <v>-115919759.18080001</v>
      </c>
      <c r="D264" s="23">
        <v>-546507777.5579319</v>
      </c>
    </row>
    <row r="265" spans="1:4" ht="12" customHeight="1" x14ac:dyDescent="0.2">
      <c r="A265" s="2">
        <v>36873</v>
      </c>
      <c r="B265" s="127" t="s">
        <v>53</v>
      </c>
      <c r="C265" s="23">
        <v>-85710280.210045204</v>
      </c>
      <c r="D265" s="23">
        <v>-202169430.98868603</v>
      </c>
    </row>
    <row r="266" spans="1:4" ht="12" customHeight="1" x14ac:dyDescent="0.2">
      <c r="A266" s="2">
        <v>36874</v>
      </c>
      <c r="B266" s="127" t="s">
        <v>53</v>
      </c>
      <c r="C266" s="23">
        <v>-90699811.921854407</v>
      </c>
      <c r="D266" s="23">
        <v>2432739.3322932199</v>
      </c>
    </row>
    <row r="267" spans="1:4" ht="12" customHeight="1" x14ac:dyDescent="0.2">
      <c r="A267" s="2">
        <v>36875</v>
      </c>
      <c r="B267" s="127" t="s">
        <v>53</v>
      </c>
      <c r="C267" s="23">
        <v>-86935453.889062792</v>
      </c>
      <c r="D267" s="23">
        <v>112829914.261694</v>
      </c>
    </row>
    <row r="268" spans="1:4" ht="12" customHeight="1" x14ac:dyDescent="0.2">
      <c r="A268" s="2">
        <v>36878</v>
      </c>
      <c r="B268" s="127" t="s">
        <v>53</v>
      </c>
      <c r="C268" s="23">
        <v>-105555625.69901501</v>
      </c>
      <c r="D268" s="23">
        <v>146184515.85255501</v>
      </c>
    </row>
    <row r="269" spans="1:4" ht="12" customHeight="1" x14ac:dyDescent="0.2">
      <c r="A269" s="2">
        <v>36879</v>
      </c>
      <c r="B269" s="127" t="s">
        <v>53</v>
      </c>
      <c r="C269" s="23">
        <v>-103938051.457966</v>
      </c>
      <c r="D269" s="23">
        <v>80398283.189210802</v>
      </c>
    </row>
    <row r="270" spans="1:4" ht="12" customHeight="1" x14ac:dyDescent="0.2">
      <c r="A270" s="2">
        <v>36880</v>
      </c>
      <c r="B270" s="127" t="s">
        <v>53</v>
      </c>
      <c r="C270" s="23">
        <v>-117282552.19053</v>
      </c>
      <c r="D270" s="23">
        <v>99086180.438384995</v>
      </c>
    </row>
    <row r="271" spans="1:4" ht="12" customHeight="1" x14ac:dyDescent="0.2">
      <c r="A271" s="2">
        <v>36881</v>
      </c>
      <c r="B271" s="127" t="s">
        <v>53</v>
      </c>
      <c r="C271" s="23">
        <v>-126522352.47519501</v>
      </c>
      <c r="D271" s="23">
        <v>131595720.82969999</v>
      </c>
    </row>
    <row r="272" spans="1:4" ht="12" customHeight="1" x14ac:dyDescent="0.2">
      <c r="A272" s="2">
        <v>36882</v>
      </c>
      <c r="B272" s="127" t="s">
        <v>53</v>
      </c>
      <c r="C272" s="23">
        <v>-107030411.120988</v>
      </c>
      <c r="D272" s="23">
        <v>18279521.536391102</v>
      </c>
    </row>
    <row r="273" spans="1:4" ht="12" customHeight="1" x14ac:dyDescent="0.2">
      <c r="A273" s="2">
        <v>36885</v>
      </c>
      <c r="B273" s="127" t="s">
        <v>53</v>
      </c>
      <c r="C273" s="23">
        <v>0</v>
      </c>
      <c r="D273" s="23">
        <v>0</v>
      </c>
    </row>
    <row r="274" spans="1:4" ht="12" customHeight="1" x14ac:dyDescent="0.2">
      <c r="A274" s="2">
        <v>36886</v>
      </c>
      <c r="B274" s="127" t="s">
        <v>53</v>
      </c>
      <c r="C274" s="23">
        <v>-89615993.299873009</v>
      </c>
      <c r="D274" s="23">
        <v>62574401.074327797</v>
      </c>
    </row>
    <row r="275" spans="1:4" ht="12" customHeight="1" x14ac:dyDescent="0.2">
      <c r="A275" s="2">
        <v>36887</v>
      </c>
      <c r="B275" s="127" t="s">
        <v>53</v>
      </c>
      <c r="C275" s="23">
        <v>-59217101.460473806</v>
      </c>
      <c r="D275" s="23">
        <v>-37294747.4520666</v>
      </c>
    </row>
    <row r="276" spans="1:4" ht="12" customHeight="1" x14ac:dyDescent="0.2">
      <c r="A276" s="2">
        <v>36888</v>
      </c>
      <c r="B276" s="127" t="s">
        <v>53</v>
      </c>
      <c r="C276" s="23">
        <v>-65840229.0293331</v>
      </c>
      <c r="D276" s="23">
        <v>-136599705.28616101</v>
      </c>
    </row>
    <row r="277" spans="1:4" ht="12" customHeight="1" x14ac:dyDescent="0.2">
      <c r="A277" s="2">
        <v>36889</v>
      </c>
      <c r="B277" s="127" t="s">
        <v>53</v>
      </c>
      <c r="C277" s="23">
        <v>-58748587.761360802</v>
      </c>
      <c r="D277" s="23">
        <v>24456103.225671299</v>
      </c>
    </row>
    <row r="278" spans="1:4" ht="12" customHeight="1" x14ac:dyDescent="0.2">
      <c r="A278" s="2">
        <v>36891</v>
      </c>
      <c r="B278" s="127" t="s">
        <v>53</v>
      </c>
      <c r="C278" s="23">
        <v>0</v>
      </c>
      <c r="D278" s="23">
        <v>0</v>
      </c>
    </row>
    <row r="279" spans="1:4" ht="12" customHeight="1" x14ac:dyDescent="0.2">
      <c r="A279" s="2">
        <v>36893</v>
      </c>
      <c r="B279" s="127" t="s">
        <v>53</v>
      </c>
      <c r="C279" s="23">
        <v>-71620781.523287609</v>
      </c>
      <c r="D279" s="23">
        <v>-124220573.16887601</v>
      </c>
    </row>
    <row r="280" spans="1:4" ht="12" customHeight="1" x14ac:dyDescent="0.2">
      <c r="A280" s="2">
        <v>36894</v>
      </c>
      <c r="B280" s="127" t="s">
        <v>53</v>
      </c>
      <c r="C280" s="23">
        <v>-62113257.8792013</v>
      </c>
      <c r="D280" s="23">
        <v>-58730213.995283797</v>
      </c>
    </row>
    <row r="281" spans="1:4" ht="12" customHeight="1" x14ac:dyDescent="0.2">
      <c r="A281" s="2">
        <v>36895</v>
      </c>
      <c r="B281" s="127" t="s">
        <v>53</v>
      </c>
      <c r="C281" s="23">
        <v>-58774544.996616997</v>
      </c>
      <c r="D281" s="23">
        <v>28344306.9756032</v>
      </c>
    </row>
    <row r="282" spans="1:4" ht="12" customHeight="1" x14ac:dyDescent="0.2">
      <c r="A282" s="2">
        <v>36896</v>
      </c>
      <c r="B282" s="127" t="s">
        <v>53</v>
      </c>
      <c r="C282" s="23">
        <v>-74471150.009403795</v>
      </c>
      <c r="D282" s="23">
        <v>63625900.121899098</v>
      </c>
    </row>
    <row r="283" spans="1:4" ht="12" customHeight="1" x14ac:dyDescent="0.2">
      <c r="A283" s="2">
        <v>36899</v>
      </c>
      <c r="B283" s="127" t="s">
        <v>53</v>
      </c>
      <c r="C283" s="23">
        <v>-96586868.804582402</v>
      </c>
      <c r="D283" s="23">
        <v>-70635011.626107097</v>
      </c>
    </row>
    <row r="284" spans="1:4" ht="12" customHeight="1" x14ac:dyDescent="0.2">
      <c r="A284" s="2">
        <v>36900</v>
      </c>
      <c r="B284" s="127" t="s">
        <v>53</v>
      </c>
      <c r="C284" s="23">
        <v>-90588087.271049604</v>
      </c>
      <c r="D284" s="23">
        <v>26959662.494345102</v>
      </c>
    </row>
    <row r="285" spans="1:4" ht="12" customHeight="1" x14ac:dyDescent="0.2">
      <c r="A285" s="2">
        <v>36901</v>
      </c>
      <c r="B285" s="127" t="s">
        <v>53</v>
      </c>
      <c r="C285" s="23">
        <v>-81711781.319407895</v>
      </c>
      <c r="D285" s="23">
        <v>357341454.91546702</v>
      </c>
    </row>
    <row r="286" spans="1:4" ht="12" customHeight="1" x14ac:dyDescent="0.2">
      <c r="A286" s="2">
        <v>36902</v>
      </c>
      <c r="B286" s="127" t="s">
        <v>53</v>
      </c>
      <c r="C286" s="23">
        <v>-75171091.759068593</v>
      </c>
      <c r="D286" s="23">
        <v>243199669.57334799</v>
      </c>
    </row>
    <row r="287" spans="1:4" ht="12" customHeight="1" x14ac:dyDescent="0.2">
      <c r="A287" s="2">
        <v>36903</v>
      </c>
      <c r="B287" s="127" t="s">
        <v>53</v>
      </c>
      <c r="C287" s="23">
        <v>-57424883.090319403</v>
      </c>
      <c r="D287" s="23">
        <v>-34885575.210460298</v>
      </c>
    </row>
    <row r="288" spans="1:4" ht="12" customHeight="1" x14ac:dyDescent="0.2">
      <c r="A288" s="2">
        <v>36906</v>
      </c>
      <c r="B288" s="127" t="s">
        <v>53</v>
      </c>
      <c r="C288" s="23">
        <v>-2707332.3235406596</v>
      </c>
      <c r="D288" s="23">
        <v>162909.66209999999</v>
      </c>
    </row>
    <row r="289" spans="1:4" ht="12" customHeight="1" x14ac:dyDescent="0.2">
      <c r="A289" s="2">
        <v>36907</v>
      </c>
      <c r="B289" s="127" t="s">
        <v>53</v>
      </c>
      <c r="C289" s="23">
        <v>-58409371.585407101</v>
      </c>
      <c r="D289" s="23">
        <v>-2446923.6993055702</v>
      </c>
    </row>
    <row r="290" spans="1:4" ht="12" customHeight="1" x14ac:dyDescent="0.2">
      <c r="A290" s="2">
        <v>36908</v>
      </c>
      <c r="B290" s="127" t="s">
        <v>53</v>
      </c>
      <c r="C290" s="23">
        <v>-45547134.659476198</v>
      </c>
      <c r="D290" s="23">
        <v>-27522221.722899001</v>
      </c>
    </row>
    <row r="291" spans="1:4" ht="12" customHeight="1" x14ac:dyDescent="0.2">
      <c r="A291" s="2">
        <v>36909</v>
      </c>
      <c r="B291" s="127" t="s">
        <v>53</v>
      </c>
      <c r="C291" s="23">
        <v>-38630901.1648506</v>
      </c>
      <c r="D291" s="23">
        <v>103947064.876789</v>
      </c>
    </row>
    <row r="292" spans="1:4" ht="12" customHeight="1" x14ac:dyDescent="0.2">
      <c r="A292" s="2">
        <v>36910</v>
      </c>
      <c r="B292" s="127" t="s">
        <v>53</v>
      </c>
      <c r="C292" s="23">
        <v>-45687499.553966396</v>
      </c>
      <c r="D292" s="23">
        <v>82209646.126926094</v>
      </c>
    </row>
    <row r="293" spans="1:4" ht="12" customHeight="1" x14ac:dyDescent="0.2">
      <c r="A293" s="2">
        <v>36913</v>
      </c>
      <c r="B293" s="127" t="s">
        <v>53</v>
      </c>
      <c r="C293" s="23">
        <v>-54613079.019980602</v>
      </c>
      <c r="D293" s="23">
        <v>70656655.157104298</v>
      </c>
    </row>
    <row r="294" spans="1:4" ht="12" customHeight="1" x14ac:dyDescent="0.2">
      <c r="A294" s="2">
        <v>36914</v>
      </c>
      <c r="B294" s="127" t="s">
        <v>53</v>
      </c>
      <c r="C294" s="23">
        <v>-59404896.531598099</v>
      </c>
      <c r="D294" s="23">
        <v>-3295746.3385187802</v>
      </c>
    </row>
    <row r="295" spans="1:4" ht="12" customHeight="1" x14ac:dyDescent="0.2">
      <c r="A295" s="2">
        <v>36915</v>
      </c>
      <c r="B295" s="127" t="s">
        <v>53</v>
      </c>
      <c r="C295" s="23">
        <v>-64875703.545648903</v>
      </c>
      <c r="D295" s="23">
        <v>21388952.035290603</v>
      </c>
    </row>
    <row r="296" spans="1:4" ht="12" customHeight="1" x14ac:dyDescent="0.2">
      <c r="A296" s="2">
        <v>36916</v>
      </c>
      <c r="B296" s="127" t="s">
        <v>53</v>
      </c>
      <c r="C296" s="23">
        <v>-68146319.712685108</v>
      </c>
      <c r="D296" s="23">
        <v>-12560224.3252309</v>
      </c>
    </row>
    <row r="297" spans="1:4" ht="12" customHeight="1" x14ac:dyDescent="0.2">
      <c r="A297" s="2">
        <v>36917</v>
      </c>
      <c r="B297" s="127" t="s">
        <v>53</v>
      </c>
      <c r="C297" s="23">
        <v>-55074643.398951799</v>
      </c>
      <c r="D297" s="23">
        <v>-8009461.4897157596</v>
      </c>
    </row>
    <row r="298" spans="1:4" ht="12" customHeight="1" x14ac:dyDescent="0.2">
      <c r="A298" s="2">
        <v>36920</v>
      </c>
      <c r="B298" s="127" t="s">
        <v>53</v>
      </c>
      <c r="C298" s="23">
        <v>-48026791.362698004</v>
      </c>
      <c r="D298" s="23">
        <v>-87156055.859461904</v>
      </c>
    </row>
    <row r="299" spans="1:4" ht="12" customHeight="1" x14ac:dyDescent="0.2">
      <c r="A299" s="2">
        <v>36921</v>
      </c>
      <c r="B299" s="127" t="s">
        <v>53</v>
      </c>
      <c r="C299" s="23">
        <v>-64369014.348197997</v>
      </c>
      <c r="D299" s="23">
        <v>26227433.614508297</v>
      </c>
    </row>
    <row r="300" spans="1:4" ht="12" customHeight="1" x14ac:dyDescent="0.2">
      <c r="A300" s="2">
        <v>36922</v>
      </c>
      <c r="B300" s="127" t="s">
        <v>53</v>
      </c>
      <c r="C300" s="23">
        <v>-63103127.648877598</v>
      </c>
      <c r="D300" s="23">
        <v>94342517.557444096</v>
      </c>
    </row>
    <row r="301" spans="1:4" ht="12" customHeight="1" x14ac:dyDescent="0.2">
      <c r="A301" s="2">
        <v>36923</v>
      </c>
      <c r="B301" s="127" t="s">
        <v>53</v>
      </c>
      <c r="C301" s="23">
        <v>-73754780.609590799</v>
      </c>
      <c r="D301" s="23">
        <v>36420015.097820096</v>
      </c>
    </row>
    <row r="302" spans="1:4" ht="12" customHeight="1" x14ac:dyDescent="0.2">
      <c r="A302" s="2">
        <v>36924</v>
      </c>
      <c r="B302" s="127" t="s">
        <v>53</v>
      </c>
      <c r="C302" s="23">
        <v>-88100666.169437706</v>
      </c>
      <c r="D302" s="23">
        <v>-47065412.774752498</v>
      </c>
    </row>
    <row r="303" spans="1:4" ht="12" customHeight="1" x14ac:dyDescent="0.2">
      <c r="A303" s="2">
        <v>36927</v>
      </c>
      <c r="B303" s="127" t="s">
        <v>53</v>
      </c>
      <c r="C303" s="23">
        <v>-72551183.340213299</v>
      </c>
      <c r="D303" s="23">
        <v>-69703305.860148296</v>
      </c>
    </row>
    <row r="304" spans="1:4" ht="12" customHeight="1" x14ac:dyDescent="0.2">
      <c r="A304" s="2">
        <v>36928</v>
      </c>
      <c r="B304" s="127" t="s">
        <v>53</v>
      </c>
      <c r="C304" s="23">
        <v>-70063333.600047797</v>
      </c>
      <c r="D304" s="23">
        <v>-15578584.382301301</v>
      </c>
    </row>
    <row r="305" spans="1:4" ht="12" customHeight="1" x14ac:dyDescent="0.2">
      <c r="A305" s="2">
        <v>36929</v>
      </c>
      <c r="B305" s="127" t="s">
        <v>53</v>
      </c>
      <c r="C305" s="23">
        <v>-82052388.237965494</v>
      </c>
      <c r="D305" s="23">
        <v>-80231326.327225</v>
      </c>
    </row>
    <row r="306" spans="1:4" ht="12" customHeight="1" x14ac:dyDescent="0.2">
      <c r="A306" s="2">
        <v>36930</v>
      </c>
      <c r="B306" s="127" t="s">
        <v>53</v>
      </c>
      <c r="C306" s="23">
        <v>-96445774.582220197</v>
      </c>
      <c r="D306" s="23">
        <v>-25275754.590694502</v>
      </c>
    </row>
    <row r="307" spans="1:4" ht="12" customHeight="1" x14ac:dyDescent="0.2">
      <c r="A307" s="2">
        <v>36931</v>
      </c>
      <c r="B307" s="127" t="s">
        <v>53</v>
      </c>
      <c r="C307" s="23">
        <v>-93273875.464702398</v>
      </c>
      <c r="D307" s="23">
        <v>10781160.9301189</v>
      </c>
    </row>
    <row r="308" spans="1:4" ht="12" customHeight="1" x14ac:dyDescent="0.2">
      <c r="A308" s="2">
        <v>36934</v>
      </c>
      <c r="B308" s="127" t="s">
        <v>53</v>
      </c>
      <c r="C308" s="23">
        <v>-92359335.653379396</v>
      </c>
      <c r="D308" s="23">
        <v>-3130924.4421030199</v>
      </c>
    </row>
    <row r="309" spans="1:4" ht="12" customHeight="1" x14ac:dyDescent="0.2">
      <c r="A309" s="2">
        <v>36935</v>
      </c>
      <c r="B309" s="127" t="s">
        <v>53</v>
      </c>
      <c r="C309" s="23">
        <v>-91719935.507503703</v>
      </c>
      <c r="D309" s="23">
        <v>65121520.1990484</v>
      </c>
    </row>
    <row r="310" spans="1:4" ht="12" customHeight="1" x14ac:dyDescent="0.2">
      <c r="A310" s="2">
        <v>36936</v>
      </c>
      <c r="B310" s="127" t="s">
        <v>53</v>
      </c>
      <c r="C310" s="23">
        <v>-86135328.274380401</v>
      </c>
      <c r="D310" s="23">
        <v>-22195020.295857999</v>
      </c>
    </row>
    <row r="311" spans="1:4" ht="12" customHeight="1" x14ac:dyDescent="0.2">
      <c r="A311" s="2">
        <v>36937</v>
      </c>
      <c r="B311" s="127" t="s">
        <v>53</v>
      </c>
      <c r="C311" s="23">
        <v>-70926188.7985861</v>
      </c>
      <c r="D311" s="23">
        <v>725051.60947418504</v>
      </c>
    </row>
    <row r="312" spans="1:4" ht="12" customHeight="1" x14ac:dyDescent="0.2">
      <c r="A312" s="2">
        <v>36938</v>
      </c>
      <c r="B312" s="127" t="s">
        <v>53</v>
      </c>
      <c r="C312" s="23">
        <v>-70146994.3793533</v>
      </c>
      <c r="D312" s="23">
        <v>26351383.141021699</v>
      </c>
    </row>
    <row r="313" spans="1:4" ht="12" customHeight="1" x14ac:dyDescent="0.2">
      <c r="A313" s="2">
        <v>36941</v>
      </c>
      <c r="B313" s="127" t="s">
        <v>53</v>
      </c>
      <c r="C313" s="23">
        <v>0</v>
      </c>
      <c r="D313" s="23">
        <v>719541.24670000107</v>
      </c>
    </row>
    <row r="314" spans="1:4" ht="12" customHeight="1" x14ac:dyDescent="0.2">
      <c r="A314" s="2">
        <v>36942</v>
      </c>
      <c r="B314" s="127" t="s">
        <v>53</v>
      </c>
      <c r="C314" s="23">
        <v>-60360814.0980113</v>
      </c>
      <c r="D314" s="23">
        <v>-34800260.551687896</v>
      </c>
    </row>
    <row r="315" spans="1:4" ht="12" customHeight="1" x14ac:dyDescent="0.2">
      <c r="A315" s="2">
        <v>36943</v>
      </c>
      <c r="B315" s="127" t="s">
        <v>53</v>
      </c>
      <c r="C315" s="23">
        <v>-40684830.379036695</v>
      </c>
      <c r="D315" s="23">
        <v>4295534.4968334306</v>
      </c>
    </row>
    <row r="316" spans="1:4" ht="12" customHeight="1" x14ac:dyDescent="0.2">
      <c r="A316" s="2">
        <v>36944</v>
      </c>
      <c r="B316" s="127" t="s">
        <v>53</v>
      </c>
      <c r="C316" s="23">
        <v>-38933310.298944302</v>
      </c>
      <c r="D316" s="23">
        <v>-58356715.0881707</v>
      </c>
    </row>
    <row r="317" spans="1:4" ht="12" customHeight="1" x14ac:dyDescent="0.2">
      <c r="A317" s="2">
        <v>36945</v>
      </c>
      <c r="B317" s="127" t="s">
        <v>53</v>
      </c>
      <c r="C317" s="23">
        <v>-37124600.380685896</v>
      </c>
      <c r="D317" s="23">
        <v>-12372469.4723316</v>
      </c>
    </row>
    <row r="318" spans="1:4" ht="12" customHeight="1" x14ac:dyDescent="0.2">
      <c r="A318" s="2">
        <v>36948</v>
      </c>
      <c r="B318" s="127" t="s">
        <v>53</v>
      </c>
      <c r="C318" s="23">
        <v>-41310678.482044697</v>
      </c>
      <c r="D318" s="23">
        <v>-31886925.886821102</v>
      </c>
    </row>
    <row r="319" spans="1:4" ht="12" customHeight="1" x14ac:dyDescent="0.2">
      <c r="A319" s="2">
        <v>36949</v>
      </c>
      <c r="B319" s="127" t="s">
        <v>53</v>
      </c>
      <c r="C319" s="23">
        <v>-48398790.852564901</v>
      </c>
      <c r="D319" s="23">
        <v>4380694.6462024301</v>
      </c>
    </row>
    <row r="320" spans="1:4" ht="12" customHeight="1" x14ac:dyDescent="0.2">
      <c r="A320" s="2">
        <v>36950</v>
      </c>
      <c r="B320" s="127" t="s">
        <v>53</v>
      </c>
      <c r="C320" s="23">
        <v>-62618749.477974601</v>
      </c>
      <c r="D320" s="23">
        <v>-41922309.376996405</v>
      </c>
    </row>
    <row r="321" spans="1:4" ht="12" customHeight="1" x14ac:dyDescent="0.2">
      <c r="A321" s="2">
        <v>36951</v>
      </c>
      <c r="B321" s="127" t="s">
        <v>53</v>
      </c>
      <c r="C321" s="23">
        <v>-57671916.721720695</v>
      </c>
      <c r="D321" s="23">
        <v>5751694.0768824602</v>
      </c>
    </row>
    <row r="322" spans="1:4" ht="12" customHeight="1" x14ac:dyDescent="0.2">
      <c r="A322" s="2">
        <v>36952</v>
      </c>
      <c r="B322" s="127" t="s">
        <v>53</v>
      </c>
      <c r="C322" s="23">
        <v>-56030783.9055226</v>
      </c>
      <c r="D322" s="23">
        <v>14836452.9406731</v>
      </c>
    </row>
    <row r="323" spans="1:4" ht="12" customHeight="1" x14ac:dyDescent="0.2">
      <c r="A323" s="2">
        <v>36955</v>
      </c>
      <c r="B323" s="127" t="s">
        <v>53</v>
      </c>
      <c r="C323" s="23">
        <v>-57126287.621763803</v>
      </c>
      <c r="D323" s="23">
        <v>60608649.882675901</v>
      </c>
    </row>
    <row r="324" spans="1:4" ht="12" customHeight="1" x14ac:dyDescent="0.2">
      <c r="A324" s="2">
        <v>36956</v>
      </c>
      <c r="B324" s="127" t="s">
        <v>53</v>
      </c>
      <c r="C324" s="23">
        <v>-54711825.813708201</v>
      </c>
      <c r="D324" s="23">
        <v>-14301902.318505399</v>
      </c>
    </row>
    <row r="325" spans="1:4" ht="12" customHeight="1" x14ac:dyDescent="0.2">
      <c r="A325" s="2">
        <v>36957</v>
      </c>
      <c r="B325" s="127" t="s">
        <v>53</v>
      </c>
      <c r="C325" s="23">
        <v>-55048008.226126902</v>
      </c>
      <c r="D325" s="23">
        <v>-4839820.7114361301</v>
      </c>
    </row>
    <row r="326" spans="1:4" ht="12" customHeight="1" x14ac:dyDescent="0.2">
      <c r="A326" s="2">
        <v>36958</v>
      </c>
      <c r="B326" s="127" t="s">
        <v>53</v>
      </c>
      <c r="C326" s="23">
        <v>-44174393.117298</v>
      </c>
      <c r="D326" s="23">
        <v>-25471292.599692099</v>
      </c>
    </row>
    <row r="327" spans="1:4" ht="12" customHeight="1" x14ac:dyDescent="0.2">
      <c r="A327" s="2">
        <v>36959</v>
      </c>
      <c r="B327" s="127" t="s">
        <v>53</v>
      </c>
      <c r="C327" s="23">
        <v>-46175321.182046495</v>
      </c>
      <c r="D327" s="23">
        <v>26337669.588439099</v>
      </c>
    </row>
    <row r="328" spans="1:4" ht="12" customHeight="1" x14ac:dyDescent="0.2">
      <c r="A328" s="2">
        <v>36962</v>
      </c>
      <c r="B328" s="127" t="s">
        <v>53</v>
      </c>
      <c r="C328" s="23">
        <v>-44756791.982529297</v>
      </c>
      <c r="D328" s="23">
        <v>3561563.82142918</v>
      </c>
    </row>
    <row r="329" spans="1:4" ht="12" customHeight="1" x14ac:dyDescent="0.2">
      <c r="A329" s="2">
        <v>36963</v>
      </c>
      <c r="B329" s="127" t="s">
        <v>53</v>
      </c>
      <c r="C329" s="23">
        <v>-45383244.838611305</v>
      </c>
      <c r="D329" s="23">
        <v>-31508519.1079982</v>
      </c>
    </row>
    <row r="330" spans="1:4" ht="12" customHeight="1" x14ac:dyDescent="0.2">
      <c r="A330" s="2">
        <v>36964</v>
      </c>
      <c r="B330" s="127" t="s">
        <v>53</v>
      </c>
      <c r="C330" s="23">
        <v>-44921178.210536703</v>
      </c>
      <c r="D330" s="23">
        <v>-15503322.9484076</v>
      </c>
    </row>
    <row r="331" spans="1:4" ht="12" customHeight="1" x14ac:dyDescent="0.2">
      <c r="A331" s="2">
        <v>36965</v>
      </c>
      <c r="B331" s="127" t="s">
        <v>53</v>
      </c>
      <c r="C331" s="23">
        <v>-48971844.170791298</v>
      </c>
      <c r="D331" s="23">
        <v>1872691.8177400499</v>
      </c>
    </row>
    <row r="332" spans="1:4" ht="12" customHeight="1" x14ac:dyDescent="0.2">
      <c r="A332" s="2">
        <v>36966</v>
      </c>
      <c r="B332" s="127" t="s">
        <v>53</v>
      </c>
      <c r="C332" s="23">
        <v>-41064069.246372201</v>
      </c>
      <c r="D332" s="23">
        <v>50069250.431831099</v>
      </c>
    </row>
    <row r="333" spans="1:4" ht="12" customHeight="1" x14ac:dyDescent="0.2">
      <c r="A333" s="2">
        <v>36969</v>
      </c>
      <c r="B333" s="127" t="s">
        <v>53</v>
      </c>
      <c r="C333" s="23">
        <v>-36004745.428527296</v>
      </c>
      <c r="D333" s="23">
        <v>41503089.926118501</v>
      </c>
    </row>
    <row r="334" spans="1:4" ht="12" customHeight="1" x14ac:dyDescent="0.2">
      <c r="A334" s="2">
        <v>36970</v>
      </c>
      <c r="B334" s="127" t="s">
        <v>53</v>
      </c>
      <c r="C334" s="23">
        <v>-32560412.0795554</v>
      </c>
      <c r="D334" s="23">
        <v>53498303.442508005</v>
      </c>
    </row>
    <row r="335" spans="1:4" ht="12" customHeight="1" x14ac:dyDescent="0.2">
      <c r="A335" s="2">
        <v>36971</v>
      </c>
      <c r="B335" s="127" t="s">
        <v>53</v>
      </c>
      <c r="C335" s="23">
        <v>-37676949.230925694</v>
      </c>
      <c r="D335" s="23">
        <v>38447620.230388597</v>
      </c>
    </row>
    <row r="336" spans="1:4" ht="12" customHeight="1" x14ac:dyDescent="0.2">
      <c r="A336" s="2">
        <v>36972</v>
      </c>
      <c r="B336" s="127" t="s">
        <v>53</v>
      </c>
      <c r="C336" s="23">
        <v>-39574829.788670599</v>
      </c>
      <c r="D336" s="23">
        <v>-19565056.669257998</v>
      </c>
    </row>
    <row r="337" spans="1:4" ht="12" customHeight="1" x14ac:dyDescent="0.2">
      <c r="A337" s="2">
        <v>36973</v>
      </c>
      <c r="B337" s="127" t="s">
        <v>53</v>
      </c>
      <c r="C337" s="23">
        <v>-43021302.804446898</v>
      </c>
      <c r="D337" s="23">
        <v>7415973.0180807002</v>
      </c>
    </row>
    <row r="338" spans="1:4" ht="12" customHeight="1" x14ac:dyDescent="0.2">
      <c r="A338" s="2">
        <v>36976</v>
      </c>
      <c r="B338" s="127" t="s">
        <v>53</v>
      </c>
      <c r="C338" s="23">
        <v>-50689307.263540298</v>
      </c>
      <c r="D338" s="23">
        <v>31083058.3705515</v>
      </c>
    </row>
    <row r="339" spans="1:4" ht="12" customHeight="1" x14ac:dyDescent="0.2">
      <c r="A339" s="2">
        <v>36977</v>
      </c>
      <c r="B339" s="127" t="s">
        <v>53</v>
      </c>
      <c r="C339" s="23">
        <v>-48736335.288937598</v>
      </c>
      <c r="D339" s="23">
        <v>-60565043.5138404</v>
      </c>
    </row>
    <row r="340" spans="1:4" ht="12" customHeight="1" x14ac:dyDescent="0.2">
      <c r="A340" s="2">
        <v>36978</v>
      </c>
      <c r="B340" s="127" t="s">
        <v>53</v>
      </c>
      <c r="C340" s="23">
        <v>-41985860.219931401</v>
      </c>
      <c r="D340" s="23">
        <v>126098719.45249601</v>
      </c>
    </row>
    <row r="341" spans="1:4" ht="12" customHeight="1" x14ac:dyDescent="0.2">
      <c r="A341" s="2">
        <v>36979</v>
      </c>
      <c r="B341" s="127" t="s">
        <v>53</v>
      </c>
      <c r="C341" s="23">
        <v>-47763643.888797894</v>
      </c>
      <c r="D341" s="23">
        <v>22730677.6317387</v>
      </c>
    </row>
    <row r="342" spans="1:4" ht="12" customHeight="1" x14ac:dyDescent="0.2">
      <c r="A342" s="2">
        <v>36980</v>
      </c>
      <c r="B342" s="127" t="s">
        <v>53</v>
      </c>
      <c r="C342" s="23">
        <v>-53935892.048619598</v>
      </c>
      <c r="D342" s="23">
        <v>109723243.873762</v>
      </c>
    </row>
    <row r="343" spans="1:4" ht="12" customHeight="1" x14ac:dyDescent="0.2">
      <c r="A343" s="2">
        <v>36981</v>
      </c>
      <c r="B343" s="127" t="s">
        <v>53</v>
      </c>
      <c r="C343" s="23">
        <v>-25346464.938607402</v>
      </c>
      <c r="D343" s="23">
        <v>5072242.1695519499</v>
      </c>
    </row>
    <row r="344" spans="1:4" ht="12" customHeight="1" x14ac:dyDescent="0.2">
      <c r="A344" s="2">
        <v>36983</v>
      </c>
      <c r="B344" s="127" t="s">
        <v>53</v>
      </c>
      <c r="C344" s="23">
        <v>-60733699.621489599</v>
      </c>
      <c r="D344" s="23">
        <v>58411414.696512401</v>
      </c>
    </row>
    <row r="345" spans="1:4" ht="12" customHeight="1" x14ac:dyDescent="0.2">
      <c r="A345" s="2">
        <v>36984</v>
      </c>
      <c r="B345" s="127" t="s">
        <v>53</v>
      </c>
      <c r="C345" s="23">
        <v>-59154113.367237896</v>
      </c>
      <c r="D345" s="23">
        <v>19590588.789828401</v>
      </c>
    </row>
    <row r="346" spans="1:4" ht="12" customHeight="1" x14ac:dyDescent="0.2">
      <c r="A346" s="2">
        <v>36985</v>
      </c>
      <c r="B346" s="127" t="s">
        <v>53</v>
      </c>
      <c r="C346" s="23">
        <v>-61271062.4670626</v>
      </c>
      <c r="D346" s="23">
        <v>88485756.953164592</v>
      </c>
    </row>
    <row r="347" spans="1:4" ht="12" customHeight="1" x14ac:dyDescent="0.2">
      <c r="A347" s="2">
        <v>36986</v>
      </c>
      <c r="B347" s="127" t="s">
        <v>53</v>
      </c>
      <c r="C347" s="23">
        <v>-57603932.943104096</v>
      </c>
      <c r="D347" s="23">
        <v>-56300091.068271302</v>
      </c>
    </row>
    <row r="348" spans="1:4" ht="12" customHeight="1" x14ac:dyDescent="0.2">
      <c r="A348" s="2">
        <v>36987</v>
      </c>
      <c r="B348" s="127" t="s">
        <v>53</v>
      </c>
      <c r="C348" s="23">
        <v>-57364167.9847105</v>
      </c>
      <c r="D348" s="23">
        <v>-62779473.928571299</v>
      </c>
    </row>
    <row r="349" spans="1:4" ht="12" customHeight="1" x14ac:dyDescent="0.2">
      <c r="A349" s="2">
        <v>36990</v>
      </c>
      <c r="B349" s="127" t="s">
        <v>53</v>
      </c>
      <c r="C349" s="23">
        <v>-48728762.1282221</v>
      </c>
      <c r="D349" s="23">
        <v>-197167159.76558399</v>
      </c>
    </row>
    <row r="350" spans="1:4" ht="12" customHeight="1" x14ac:dyDescent="0.2">
      <c r="A350" s="2">
        <v>36991</v>
      </c>
      <c r="B350" s="127" t="s">
        <v>53</v>
      </c>
      <c r="C350" s="23">
        <v>-51649780.097176</v>
      </c>
      <c r="D350" s="23">
        <v>96497436.585695297</v>
      </c>
    </row>
    <row r="351" spans="1:4" ht="12" customHeight="1" x14ac:dyDescent="0.2">
      <c r="A351" s="2">
        <v>36992</v>
      </c>
      <c r="B351" s="127" t="s">
        <v>53</v>
      </c>
      <c r="C351" s="23">
        <v>-46686553.575243495</v>
      </c>
      <c r="D351" s="23">
        <v>-79962697.323348299</v>
      </c>
    </row>
    <row r="352" spans="1:4" ht="12" customHeight="1" x14ac:dyDescent="0.2">
      <c r="A352" s="2">
        <v>36993</v>
      </c>
      <c r="B352" s="127" t="s">
        <v>53</v>
      </c>
      <c r="C352" s="23">
        <v>-42530976.589637399</v>
      </c>
      <c r="D352" s="23">
        <v>-41002032.0854799</v>
      </c>
    </row>
    <row r="353" spans="1:4" ht="12" customHeight="1" x14ac:dyDescent="0.2">
      <c r="A353" s="2">
        <v>36997</v>
      </c>
      <c r="B353" s="127" t="s">
        <v>53</v>
      </c>
      <c r="C353" s="23">
        <v>-42386890.623168997</v>
      </c>
      <c r="D353" s="23">
        <v>-24069374.622447398</v>
      </c>
    </row>
    <row r="354" spans="1:4" ht="12" customHeight="1" x14ac:dyDescent="0.2">
      <c r="A354" s="2">
        <v>36998</v>
      </c>
      <c r="B354" s="127" t="s">
        <v>53</v>
      </c>
      <c r="C354" s="23">
        <v>-45156943.154874898</v>
      </c>
      <c r="D354" s="23">
        <v>-18754132.500641901</v>
      </c>
    </row>
    <row r="355" spans="1:4" ht="12" customHeight="1" x14ac:dyDescent="0.2">
      <c r="A355" s="2">
        <v>36999</v>
      </c>
      <c r="B355" s="127" t="s">
        <v>53</v>
      </c>
      <c r="C355" s="23">
        <v>-66054521.592681304</v>
      </c>
      <c r="D355" s="23">
        <v>15084086.704877401</v>
      </c>
    </row>
    <row r="356" spans="1:4" ht="12" customHeight="1" x14ac:dyDescent="0.2">
      <c r="A356" s="2">
        <v>37000</v>
      </c>
      <c r="B356" s="127" t="s">
        <v>53</v>
      </c>
      <c r="C356" s="23">
        <v>-81895248.164225608</v>
      </c>
      <c r="D356" s="23">
        <v>-12715980.017787199</v>
      </c>
    </row>
    <row r="357" spans="1:4" ht="12" customHeight="1" x14ac:dyDescent="0.2">
      <c r="A357" s="2">
        <v>37001</v>
      </c>
      <c r="B357" s="127" t="s">
        <v>53</v>
      </c>
      <c r="C357" s="23">
        <v>-118503222.694006</v>
      </c>
      <c r="D357" s="23">
        <v>-57570381.548697606</v>
      </c>
    </row>
    <row r="358" spans="1:4" ht="12" customHeight="1" x14ac:dyDescent="0.2">
      <c r="A358" s="2">
        <v>37004</v>
      </c>
      <c r="B358" s="127" t="s">
        <v>53</v>
      </c>
      <c r="C358" s="23">
        <v>-111901178.998367</v>
      </c>
      <c r="D358" s="23">
        <v>13556706.8605294</v>
      </c>
    </row>
    <row r="359" spans="1:4" ht="12" customHeight="1" x14ac:dyDescent="0.2">
      <c r="A359" s="2">
        <v>37005</v>
      </c>
      <c r="B359" s="127" t="s">
        <v>53</v>
      </c>
      <c r="C359" s="23">
        <v>-120153572.014663</v>
      </c>
      <c r="D359" s="23">
        <v>7150397.1741355704</v>
      </c>
    </row>
    <row r="360" spans="1:4" ht="12" customHeight="1" x14ac:dyDescent="0.2">
      <c r="A360" s="2">
        <v>37006</v>
      </c>
      <c r="B360" s="127" t="s">
        <v>53</v>
      </c>
      <c r="C360" s="23">
        <v>-117025392.360135</v>
      </c>
      <c r="D360" s="23">
        <v>-149478650.79109702</v>
      </c>
    </row>
    <row r="361" spans="1:4" ht="12" customHeight="1" x14ac:dyDescent="0.2">
      <c r="A361" s="2">
        <v>37007</v>
      </c>
      <c r="B361" s="127" t="s">
        <v>53</v>
      </c>
      <c r="C361" s="23">
        <v>-90674448.213101506</v>
      </c>
      <c r="D361" s="23">
        <v>30027521.2996215</v>
      </c>
    </row>
    <row r="362" spans="1:4" ht="12" customHeight="1" x14ac:dyDescent="0.2">
      <c r="A362" s="2">
        <v>37008</v>
      </c>
      <c r="B362" s="127" t="s">
        <v>53</v>
      </c>
      <c r="C362" s="23">
        <v>-89661806.883164495</v>
      </c>
      <c r="D362" s="23">
        <v>72557187.000764906</v>
      </c>
    </row>
    <row r="363" spans="1:4" ht="12" customHeight="1" x14ac:dyDescent="0.2">
      <c r="A363" s="2">
        <v>37011</v>
      </c>
      <c r="B363" s="127" t="s">
        <v>53</v>
      </c>
      <c r="C363" s="23">
        <v>-92892330.618851095</v>
      </c>
      <c r="D363" s="23">
        <v>-12179732.302149801</v>
      </c>
    </row>
    <row r="364" spans="1:4" ht="12" customHeight="1" x14ac:dyDescent="0.2">
      <c r="A364" s="2">
        <v>37012</v>
      </c>
      <c r="B364" s="127" t="s">
        <v>53</v>
      </c>
      <c r="C364" s="23">
        <v>-97078153.947745591</v>
      </c>
      <c r="D364" s="23">
        <v>-21875626.966334999</v>
      </c>
    </row>
    <row r="365" spans="1:4" ht="12" customHeight="1" x14ac:dyDescent="0.2">
      <c r="A365" s="2">
        <v>37013</v>
      </c>
      <c r="B365" s="127" t="s">
        <v>53</v>
      </c>
      <c r="C365" s="23">
        <v>-107190006.10272899</v>
      </c>
      <c r="D365" s="23">
        <v>22686350.499274198</v>
      </c>
    </row>
    <row r="366" spans="1:4" ht="12" customHeight="1" x14ac:dyDescent="0.2">
      <c r="A366" s="2">
        <v>37014</v>
      </c>
      <c r="B366" s="127" t="s">
        <v>53</v>
      </c>
      <c r="C366" s="23">
        <v>-105142235.220185</v>
      </c>
      <c r="D366" s="23">
        <v>-16133728.9840021</v>
      </c>
    </row>
    <row r="367" spans="1:4" ht="12" customHeight="1" x14ac:dyDescent="0.2">
      <c r="A367" s="2">
        <v>37015</v>
      </c>
      <c r="B367" s="127" t="s">
        <v>53</v>
      </c>
      <c r="C367" s="23">
        <v>-104460641.08561499</v>
      </c>
      <c r="D367" s="23">
        <v>17767629.100347899</v>
      </c>
    </row>
    <row r="368" spans="1:4" ht="12" customHeight="1" x14ac:dyDescent="0.2">
      <c r="A368" s="2">
        <v>37018</v>
      </c>
      <c r="B368" s="127" t="s">
        <v>53</v>
      </c>
      <c r="C368" s="23">
        <v>-93315758.675299406</v>
      </c>
      <c r="D368" s="23">
        <v>69254392.012460098</v>
      </c>
    </row>
    <row r="369" spans="1:4" ht="12" customHeight="1" x14ac:dyDescent="0.2">
      <c r="A369" s="2">
        <v>37019</v>
      </c>
      <c r="B369" s="127" t="s">
        <v>53</v>
      </c>
      <c r="C369" s="23">
        <v>-92211055.283893496</v>
      </c>
      <c r="D369" s="23">
        <v>-111075907.96617199</v>
      </c>
    </row>
    <row r="370" spans="1:4" ht="12" customHeight="1" x14ac:dyDescent="0.2">
      <c r="A370" s="2">
        <v>37020</v>
      </c>
      <c r="B370" s="127" t="s">
        <v>53</v>
      </c>
      <c r="C370" s="23">
        <v>-88368551.966926396</v>
      </c>
      <c r="D370" s="23">
        <v>66432636.828919701</v>
      </c>
    </row>
    <row r="371" spans="1:4" ht="12" customHeight="1" x14ac:dyDescent="0.2">
      <c r="A371" s="2">
        <v>37021</v>
      </c>
      <c r="B371" s="127" t="s">
        <v>53</v>
      </c>
      <c r="C371" s="23">
        <v>-105569541.91644</v>
      </c>
      <c r="D371" s="23">
        <v>-32800922.182796098</v>
      </c>
    </row>
    <row r="372" spans="1:4" ht="12" customHeight="1" x14ac:dyDescent="0.2">
      <c r="A372" s="2">
        <v>37022</v>
      </c>
      <c r="B372" s="127" t="s">
        <v>53</v>
      </c>
      <c r="C372" s="23">
        <v>-102990648.75961199</v>
      </c>
      <c r="D372" s="23">
        <v>-81469380.229014695</v>
      </c>
    </row>
    <row r="373" spans="1:4" ht="12" customHeight="1" x14ac:dyDescent="0.2">
      <c r="A373" s="2">
        <v>37025</v>
      </c>
      <c r="B373" s="127" t="s">
        <v>53</v>
      </c>
      <c r="C373" s="23">
        <v>-105636905.048173</v>
      </c>
      <c r="D373" s="23">
        <v>-52485028.480329804</v>
      </c>
    </row>
    <row r="374" spans="1:4" ht="12" customHeight="1" x14ac:dyDescent="0.2">
      <c r="A374" s="2">
        <v>37026</v>
      </c>
      <c r="B374" s="127" t="s">
        <v>53</v>
      </c>
      <c r="C374" s="23">
        <v>-109118245.380164</v>
      </c>
      <c r="D374" s="23">
        <v>-34042268.935527198</v>
      </c>
    </row>
    <row r="375" spans="1:4" ht="12" customHeight="1" x14ac:dyDescent="0.2">
      <c r="A375" s="2">
        <v>37027</v>
      </c>
      <c r="B375" s="127" t="s">
        <v>53</v>
      </c>
      <c r="C375" s="23">
        <v>-95861363.532027096</v>
      </c>
      <c r="D375" s="23">
        <v>54198086.4534043</v>
      </c>
    </row>
    <row r="376" spans="1:4" ht="12" customHeight="1" x14ac:dyDescent="0.2">
      <c r="A376" s="2">
        <v>37028</v>
      </c>
      <c r="B376" s="127" t="s">
        <v>53</v>
      </c>
      <c r="C376" s="23">
        <v>-89156254.902836502</v>
      </c>
      <c r="D376" s="23">
        <v>140244958.89881599</v>
      </c>
    </row>
    <row r="377" spans="1:4" ht="12" customHeight="1" x14ac:dyDescent="0.2">
      <c r="A377" s="2">
        <v>37029</v>
      </c>
      <c r="B377" s="127" t="s">
        <v>53</v>
      </c>
      <c r="C377" s="23">
        <v>-99030399.479322702</v>
      </c>
      <c r="D377" s="23">
        <v>56060731.098153502</v>
      </c>
    </row>
    <row r="378" spans="1:4" ht="12" customHeight="1" x14ac:dyDescent="0.2">
      <c r="A378" s="2">
        <v>37032</v>
      </c>
      <c r="B378" s="127" t="s">
        <v>53</v>
      </c>
      <c r="C378" s="23">
        <v>-88717540.6612892</v>
      </c>
      <c r="D378" s="23">
        <v>116777719.038248</v>
      </c>
    </row>
    <row r="379" spans="1:4" ht="12" customHeight="1" x14ac:dyDescent="0.2">
      <c r="A379" s="2">
        <v>37033</v>
      </c>
      <c r="B379" s="127" t="s">
        <v>53</v>
      </c>
      <c r="C379" s="23">
        <v>-93173314.124333099</v>
      </c>
      <c r="D379" s="23">
        <v>17609560.846199799</v>
      </c>
    </row>
    <row r="380" spans="1:4" ht="12" customHeight="1" x14ac:dyDescent="0.2">
      <c r="A380" s="2">
        <v>37034</v>
      </c>
      <c r="B380" s="127" t="s">
        <v>53</v>
      </c>
      <c r="C380" s="23">
        <v>-98685386.525413707</v>
      </c>
      <c r="D380" s="23">
        <v>-52092055.4291398</v>
      </c>
    </row>
    <row r="381" spans="1:4" ht="12" customHeight="1" x14ac:dyDescent="0.2">
      <c r="A381" s="2">
        <v>37035</v>
      </c>
      <c r="B381" s="127" t="s">
        <v>53</v>
      </c>
      <c r="C381" s="23">
        <v>-98253936.4297636</v>
      </c>
      <c r="D381" s="23">
        <v>-22579841.727117199</v>
      </c>
    </row>
    <row r="382" spans="1:4" ht="12" customHeight="1" x14ac:dyDescent="0.2">
      <c r="A382" s="2">
        <v>37036</v>
      </c>
      <c r="B382" s="127" t="s">
        <v>53</v>
      </c>
      <c r="C382" s="23">
        <v>-102236317.124942</v>
      </c>
      <c r="D382" s="23">
        <v>23687323.448102098</v>
      </c>
    </row>
    <row r="383" spans="1:4" ht="12" customHeight="1" x14ac:dyDescent="0.2">
      <c r="A383" s="2">
        <v>37039</v>
      </c>
      <c r="B383" s="127" t="s">
        <v>53</v>
      </c>
      <c r="C383" s="23">
        <v>-2419862.1662864299</v>
      </c>
      <c r="D383" s="23">
        <v>1255836.6707255801</v>
      </c>
    </row>
    <row r="384" spans="1:4" ht="12" customHeight="1" x14ac:dyDescent="0.2">
      <c r="A384" s="2">
        <v>37040</v>
      </c>
      <c r="B384" s="127" t="s">
        <v>53</v>
      </c>
      <c r="C384" s="23">
        <v>-72164913.073764503</v>
      </c>
      <c r="D384" s="23">
        <v>10271208.0794039</v>
      </c>
    </row>
    <row r="385" spans="1:4" ht="12" customHeight="1" x14ac:dyDescent="0.2">
      <c r="A385" s="2">
        <v>37041</v>
      </c>
      <c r="B385" s="127" t="s">
        <v>53</v>
      </c>
      <c r="C385" s="23">
        <v>-66204511.698240705</v>
      </c>
      <c r="D385" s="23">
        <v>-93726054.687275693</v>
      </c>
    </row>
    <row r="386" spans="1:4" ht="12" customHeight="1" x14ac:dyDescent="0.2">
      <c r="A386" s="2">
        <v>37042</v>
      </c>
      <c r="B386" s="127" t="s">
        <v>53</v>
      </c>
      <c r="C386" s="23">
        <v>-74319223.0952207</v>
      </c>
      <c r="D386" s="23">
        <v>-41336163.827367097</v>
      </c>
    </row>
    <row r="387" spans="1:4" ht="12" customHeight="1" x14ac:dyDescent="0.2">
      <c r="A387" s="2">
        <v>37043</v>
      </c>
      <c r="B387" s="127" t="s">
        <v>53</v>
      </c>
      <c r="C387" s="23">
        <v>-80424866.528503299</v>
      </c>
      <c r="D387" s="23">
        <v>-70777037.558441401</v>
      </c>
    </row>
    <row r="388" spans="1:4" ht="12" customHeight="1" x14ac:dyDescent="0.2">
      <c r="A388" s="2">
        <v>37046</v>
      </c>
      <c r="B388" s="127" t="s">
        <v>53</v>
      </c>
      <c r="C388" s="23">
        <v>-91517847.079948604</v>
      </c>
      <c r="D388" s="23">
        <v>17312524.338664599</v>
      </c>
    </row>
    <row r="389" spans="1:4" ht="12" customHeight="1" x14ac:dyDescent="0.2">
      <c r="A389" s="2">
        <v>37047</v>
      </c>
      <c r="B389" s="127" t="s">
        <v>53</v>
      </c>
      <c r="C389" s="23">
        <v>-72978426.812638894</v>
      </c>
      <c r="D389" s="23">
        <v>12801512.015570302</v>
      </c>
    </row>
    <row r="390" spans="1:4" ht="12" customHeight="1" x14ac:dyDescent="0.2">
      <c r="A390" s="2">
        <v>37048</v>
      </c>
      <c r="B390" s="127" t="s">
        <v>53</v>
      </c>
      <c r="C390" s="23">
        <v>-76688154.0051779</v>
      </c>
      <c r="D390" s="23">
        <v>65022529.976029404</v>
      </c>
    </row>
    <row r="391" spans="1:4" ht="12" customHeight="1" x14ac:dyDescent="0.2">
      <c r="A391" s="2">
        <v>37049</v>
      </c>
      <c r="B391" s="127" t="s">
        <v>53</v>
      </c>
      <c r="C391" s="23">
        <v>-89123187.913570702</v>
      </c>
      <c r="D391" s="23">
        <v>6763953.49871103</v>
      </c>
    </row>
    <row r="392" spans="1:4" ht="12" customHeight="1" x14ac:dyDescent="0.2">
      <c r="A392" s="2">
        <v>37050</v>
      </c>
      <c r="B392" s="127" t="s">
        <v>53</v>
      </c>
      <c r="C392" s="23">
        <v>-105047712.632946</v>
      </c>
      <c r="D392" s="23">
        <v>-74986234.199624702</v>
      </c>
    </row>
    <row r="393" spans="1:4" ht="12" customHeight="1" x14ac:dyDescent="0.2">
      <c r="A393" s="2">
        <v>37053</v>
      </c>
      <c r="B393" s="127" t="s">
        <v>53</v>
      </c>
      <c r="C393" s="23">
        <v>-129318264.50633</v>
      </c>
      <c r="D393" s="23">
        <v>-99981574.032934099</v>
      </c>
    </row>
    <row r="394" spans="1:4" ht="12" customHeight="1" x14ac:dyDescent="0.2">
      <c r="A394" s="2">
        <v>37054</v>
      </c>
      <c r="B394" s="127" t="s">
        <v>53</v>
      </c>
      <c r="C394" s="23">
        <v>-121570722.66978399</v>
      </c>
      <c r="D394" s="23">
        <v>-73685027.148516297</v>
      </c>
    </row>
    <row r="395" spans="1:4" ht="12" customHeight="1" x14ac:dyDescent="0.2">
      <c r="A395" s="2">
        <v>37055</v>
      </c>
      <c r="B395" s="127" t="s">
        <v>53</v>
      </c>
      <c r="C395" s="23">
        <v>-116636030.77391599</v>
      </c>
      <c r="D395" s="23">
        <v>100558765.546149</v>
      </c>
    </row>
    <row r="396" spans="1:4" ht="12" customHeight="1" x14ac:dyDescent="0.2">
      <c r="A396" s="2">
        <v>37056</v>
      </c>
      <c r="B396" s="127" t="s">
        <v>53</v>
      </c>
      <c r="C396" s="23">
        <v>-118278248.187022</v>
      </c>
      <c r="D396" s="23">
        <v>43595196.163283497</v>
      </c>
    </row>
    <row r="397" spans="1:4" ht="12" customHeight="1" x14ac:dyDescent="0.2">
      <c r="A397" s="2">
        <v>37057</v>
      </c>
      <c r="B397" s="127" t="s">
        <v>53</v>
      </c>
      <c r="C397" s="23">
        <v>-109569488.729408</v>
      </c>
      <c r="D397" s="23">
        <v>41771955.7300824</v>
      </c>
    </row>
    <row r="398" spans="1:4" ht="12" customHeight="1" x14ac:dyDescent="0.2">
      <c r="A398" s="2">
        <v>37060</v>
      </c>
      <c r="B398" s="127" t="s">
        <v>53</v>
      </c>
      <c r="C398" s="23">
        <v>-102584061.580745</v>
      </c>
      <c r="D398" s="23">
        <v>-13831709.726684101</v>
      </c>
    </row>
    <row r="399" spans="1:4" ht="12" customHeight="1" x14ac:dyDescent="0.2">
      <c r="A399" s="2">
        <v>37061</v>
      </c>
      <c r="B399" s="127" t="s">
        <v>53</v>
      </c>
      <c r="C399" s="23">
        <v>-113447715.397182</v>
      </c>
      <c r="D399" s="23">
        <v>28281080.667314697</v>
      </c>
    </row>
    <row r="400" spans="1:4" ht="12" customHeight="1" x14ac:dyDescent="0.2">
      <c r="A400" s="2">
        <v>37062</v>
      </c>
      <c r="B400" s="127" t="s">
        <v>53</v>
      </c>
      <c r="C400" s="23">
        <v>-98992766.669192195</v>
      </c>
      <c r="D400" s="23">
        <v>139875596.165232</v>
      </c>
    </row>
    <row r="401" spans="1:4" ht="12" customHeight="1" x14ac:dyDescent="0.2">
      <c r="A401" s="2">
        <v>37063</v>
      </c>
      <c r="B401" s="127" t="s">
        <v>53</v>
      </c>
      <c r="C401" s="23">
        <v>-106236094.18499801</v>
      </c>
      <c r="D401" s="23">
        <v>12071031.2790309</v>
      </c>
    </row>
    <row r="402" spans="1:4" ht="12" customHeight="1" x14ac:dyDescent="0.2">
      <c r="A402" s="2">
        <v>37064</v>
      </c>
      <c r="B402" s="127" t="s">
        <v>53</v>
      </c>
      <c r="C402" s="23">
        <v>-107172653.56071299</v>
      </c>
      <c r="D402" s="23">
        <v>34127644.549253903</v>
      </c>
    </row>
    <row r="403" spans="1:4" ht="12" customHeight="1" x14ac:dyDescent="0.2">
      <c r="A403" s="2">
        <v>37067</v>
      </c>
      <c r="B403" s="127" t="s">
        <v>53</v>
      </c>
      <c r="C403" s="23">
        <v>-89328829.635513693</v>
      </c>
      <c r="D403" s="23">
        <v>157615455.88670999</v>
      </c>
    </row>
    <row r="404" spans="1:4" ht="12" customHeight="1" x14ac:dyDescent="0.2">
      <c r="A404" s="2">
        <v>37068</v>
      </c>
      <c r="B404" s="127" t="s">
        <v>53</v>
      </c>
      <c r="C404" s="23">
        <v>-87200291.402434707</v>
      </c>
      <c r="D404" s="23">
        <v>16807666.283734601</v>
      </c>
    </row>
    <row r="405" spans="1:4" ht="12" customHeight="1" x14ac:dyDescent="0.2">
      <c r="A405" s="2">
        <v>37069</v>
      </c>
      <c r="B405" s="127" t="s">
        <v>53</v>
      </c>
      <c r="C405" s="23">
        <v>-60388980.943057604</v>
      </c>
      <c r="D405" s="23">
        <v>62542101.103173397</v>
      </c>
    </row>
    <row r="406" spans="1:4" ht="12" customHeight="1" x14ac:dyDescent="0.2">
      <c r="A406" s="2">
        <v>37070</v>
      </c>
      <c r="B406" s="127" t="s">
        <v>53</v>
      </c>
      <c r="C406" s="23">
        <v>-66669867.056395598</v>
      </c>
      <c r="D406" s="23">
        <v>6771767.9270840902</v>
      </c>
    </row>
    <row r="407" spans="1:4" ht="12" customHeight="1" x14ac:dyDescent="0.2">
      <c r="A407" s="2">
        <v>37071</v>
      </c>
      <c r="B407" s="127" t="s">
        <v>53</v>
      </c>
      <c r="C407" s="23">
        <v>-76085388.916221499</v>
      </c>
      <c r="D407" s="23">
        <v>60606039.575194001</v>
      </c>
    </row>
    <row r="408" spans="1:4" ht="12" customHeight="1" x14ac:dyDescent="0.2">
      <c r="A408" s="2">
        <v>37074</v>
      </c>
      <c r="B408" s="127" t="s">
        <v>53</v>
      </c>
      <c r="C408" s="23">
        <v>-84779475.230255097</v>
      </c>
      <c r="D408" s="23">
        <v>-12596830.7387095</v>
      </c>
    </row>
    <row r="409" spans="1:4" ht="12" customHeight="1" x14ac:dyDescent="0.2">
      <c r="A409" s="2">
        <v>37075</v>
      </c>
      <c r="B409" s="127" t="s">
        <v>53</v>
      </c>
      <c r="C409" s="23">
        <v>-88253359.600311697</v>
      </c>
      <c r="D409" s="23">
        <v>-70577430.035675198</v>
      </c>
    </row>
    <row r="410" spans="1:4" ht="12" customHeight="1" x14ac:dyDescent="0.2">
      <c r="A410" s="2">
        <v>37076</v>
      </c>
      <c r="B410" s="127" t="s">
        <v>53</v>
      </c>
      <c r="C410" s="23">
        <v>-454216.26197126205</v>
      </c>
      <c r="D410" s="23">
        <v>0</v>
      </c>
    </row>
    <row r="411" spans="1:4" ht="12" customHeight="1" x14ac:dyDescent="0.2">
      <c r="A411" s="2">
        <v>37077</v>
      </c>
      <c r="B411" s="127" t="s">
        <v>53</v>
      </c>
      <c r="C411" s="23">
        <v>-75725559.356369302</v>
      </c>
      <c r="D411" s="23">
        <v>567075.49405827397</v>
      </c>
    </row>
    <row r="412" spans="1:4" ht="12" customHeight="1" x14ac:dyDescent="0.2">
      <c r="A412" s="2">
        <v>37078</v>
      </c>
      <c r="B412" s="127" t="s">
        <v>53</v>
      </c>
      <c r="C412" s="23">
        <v>-78174505.701158196</v>
      </c>
      <c r="D412" s="23">
        <v>-15217961.5048797</v>
      </c>
    </row>
    <row r="413" spans="1:4" ht="12" customHeight="1" x14ac:dyDescent="0.2">
      <c r="A413" s="2">
        <v>37081</v>
      </c>
      <c r="B413" s="127" t="s">
        <v>53</v>
      </c>
      <c r="C413" s="23">
        <v>-107097386.80773</v>
      </c>
      <c r="D413" s="23">
        <v>2571075.7929774099</v>
      </c>
    </row>
    <row r="414" spans="1:4" ht="12" customHeight="1" x14ac:dyDescent="0.2">
      <c r="A414" s="2">
        <v>37082</v>
      </c>
      <c r="B414" s="127" t="s">
        <v>53</v>
      </c>
      <c r="C414" s="23">
        <v>-79261304.399383396</v>
      </c>
      <c r="D414" s="23">
        <v>-31552649.737295799</v>
      </c>
    </row>
    <row r="415" spans="1:4" ht="12" customHeight="1" x14ac:dyDescent="0.2">
      <c r="A415" s="2">
        <v>37083</v>
      </c>
      <c r="B415" s="127" t="s">
        <v>53</v>
      </c>
      <c r="C415" s="23">
        <v>-87420611.577146396</v>
      </c>
      <c r="D415" s="23">
        <v>-5492479.4502395205</v>
      </c>
    </row>
    <row r="416" spans="1:4" ht="12" customHeight="1" x14ac:dyDescent="0.2">
      <c r="A416" s="2">
        <v>37084</v>
      </c>
      <c r="B416" s="127" t="s">
        <v>53</v>
      </c>
      <c r="C416" s="23">
        <v>-96352066.203289196</v>
      </c>
      <c r="D416" s="23">
        <v>-10049124.029092601</v>
      </c>
    </row>
    <row r="417" spans="1:4" ht="12" customHeight="1" x14ac:dyDescent="0.2">
      <c r="A417" s="2">
        <v>37085</v>
      </c>
      <c r="B417" s="127" t="s">
        <v>53</v>
      </c>
      <c r="C417" s="23">
        <v>-79987781.923464999</v>
      </c>
      <c r="D417" s="23">
        <v>-42553166.4512849</v>
      </c>
    </row>
    <row r="418" spans="1:4" ht="12" customHeight="1" x14ac:dyDescent="0.2">
      <c r="A418" s="2">
        <v>37088</v>
      </c>
      <c r="B418" s="127" t="s">
        <v>53</v>
      </c>
      <c r="C418" s="23">
        <v>-69105277.584831297</v>
      </c>
      <c r="D418" s="23">
        <v>116137452.00555401</v>
      </c>
    </row>
    <row r="419" spans="1:4" ht="12" customHeight="1" x14ac:dyDescent="0.2">
      <c r="A419" s="2">
        <v>37089</v>
      </c>
      <c r="B419" s="127" t="s">
        <v>53</v>
      </c>
      <c r="C419" s="23">
        <v>-60199610.186095804</v>
      </c>
      <c r="D419" s="23">
        <v>1348654.66445059</v>
      </c>
    </row>
    <row r="420" spans="1:4" ht="12" customHeight="1" x14ac:dyDescent="0.2">
      <c r="A420" s="2">
        <v>37090</v>
      </c>
      <c r="B420" s="127" t="s">
        <v>53</v>
      </c>
      <c r="C420" s="23">
        <v>-61610020.414048105</v>
      </c>
      <c r="D420" s="23">
        <v>3825747.2418938698</v>
      </c>
    </row>
    <row r="421" spans="1:4" ht="12" customHeight="1" x14ac:dyDescent="0.2">
      <c r="A421" s="2">
        <v>37091</v>
      </c>
      <c r="B421" s="127" t="s">
        <v>53</v>
      </c>
      <c r="C421" s="23">
        <v>-63966712.246759698</v>
      </c>
      <c r="D421" s="23">
        <v>18562054.081450701</v>
      </c>
    </row>
    <row r="422" spans="1:4" ht="12" customHeight="1" x14ac:dyDescent="0.2">
      <c r="A422" s="2">
        <v>37092</v>
      </c>
      <c r="B422" s="127" t="s">
        <v>53</v>
      </c>
      <c r="C422" s="23">
        <v>-73362834.656439096</v>
      </c>
      <c r="D422" s="23">
        <v>19015872.600844599</v>
      </c>
    </row>
    <row r="423" spans="1:4" ht="12" customHeight="1" x14ac:dyDescent="0.2">
      <c r="A423" s="2">
        <v>37095</v>
      </c>
      <c r="B423" s="127" t="s">
        <v>53</v>
      </c>
      <c r="C423" s="23">
        <v>-82989156.592591196</v>
      </c>
      <c r="D423" s="23">
        <v>-10094695.514798699</v>
      </c>
    </row>
    <row r="424" spans="1:4" ht="12" customHeight="1" x14ac:dyDescent="0.2">
      <c r="A424" s="2">
        <v>37096</v>
      </c>
      <c r="B424" s="127" t="s">
        <v>53</v>
      </c>
      <c r="C424" s="23">
        <v>-80390952.057936996</v>
      </c>
      <c r="D424" s="23">
        <v>2582364.6841836502</v>
      </c>
    </row>
    <row r="425" spans="1:4" ht="12" customHeight="1" x14ac:dyDescent="0.2">
      <c r="A425" s="2">
        <v>37097</v>
      </c>
      <c r="B425" s="127" t="s">
        <v>53</v>
      </c>
      <c r="C425" s="23">
        <v>-83549342.427412793</v>
      </c>
      <c r="D425" s="23">
        <v>-69282142.291339099</v>
      </c>
    </row>
    <row r="426" spans="1:4" ht="12" customHeight="1" x14ac:dyDescent="0.2">
      <c r="A426" s="2">
        <v>37098</v>
      </c>
      <c r="B426" s="127" t="s">
        <v>53</v>
      </c>
      <c r="C426" s="23">
        <v>-73868775.923846692</v>
      </c>
      <c r="D426" s="23">
        <v>14881514.3165318</v>
      </c>
    </row>
    <row r="427" spans="1:4" ht="12" customHeight="1" x14ac:dyDescent="0.2">
      <c r="A427" s="2">
        <v>37099</v>
      </c>
      <c r="B427" s="127" t="s">
        <v>53</v>
      </c>
      <c r="C427" s="23">
        <v>-63282290.614838697</v>
      </c>
      <c r="D427" s="23">
        <v>15454347.8991795</v>
      </c>
    </row>
    <row r="428" spans="1:4" ht="12" customHeight="1" x14ac:dyDescent="0.2">
      <c r="A428" s="2">
        <v>37102</v>
      </c>
      <c r="B428" s="127" t="s">
        <v>53</v>
      </c>
      <c r="C428" s="23">
        <v>-71732332.593809709</v>
      </c>
      <c r="D428" s="23">
        <v>4325275.0871501695</v>
      </c>
    </row>
    <row r="429" spans="1:4" ht="12" customHeight="1" x14ac:dyDescent="0.2">
      <c r="A429" s="2">
        <v>37103</v>
      </c>
      <c r="B429" s="127" t="s">
        <v>53</v>
      </c>
      <c r="C429" s="23">
        <v>-78917992.618608698</v>
      </c>
      <c r="D429" s="23">
        <v>-55748726.417691</v>
      </c>
    </row>
    <row r="430" spans="1:4" ht="12" customHeight="1" x14ac:dyDescent="0.2">
      <c r="A430" s="2">
        <v>37104</v>
      </c>
      <c r="B430" s="127" t="s">
        <v>53</v>
      </c>
      <c r="C430" s="23">
        <v>-77573424.297443792</v>
      </c>
      <c r="D430" s="23">
        <v>41034986.705662303</v>
      </c>
    </row>
    <row r="431" spans="1:4" ht="12" customHeight="1" x14ac:dyDescent="0.2">
      <c r="A431" s="2">
        <v>37105</v>
      </c>
      <c r="B431" s="127" t="s">
        <v>53</v>
      </c>
      <c r="C431" s="23">
        <v>-101057573.55714899</v>
      </c>
      <c r="D431" s="23">
        <v>-21847131.949736997</v>
      </c>
    </row>
    <row r="432" spans="1:4" ht="12" customHeight="1" x14ac:dyDescent="0.2">
      <c r="A432" s="2">
        <v>37106</v>
      </c>
      <c r="B432" s="127" t="s">
        <v>53</v>
      </c>
      <c r="C432" s="23">
        <v>-93509253.293615907</v>
      </c>
      <c r="D432" s="23">
        <v>74531453.176285401</v>
      </c>
    </row>
    <row r="433" spans="1:4" ht="12" customHeight="1" x14ac:dyDescent="0.2">
      <c r="A433" s="2">
        <v>37109</v>
      </c>
      <c r="B433" s="127" t="s">
        <v>53</v>
      </c>
      <c r="C433" s="23">
        <v>-90585019.370699704</v>
      </c>
      <c r="D433" s="23">
        <v>-51332830.979626901</v>
      </c>
    </row>
    <row r="434" spans="1:4" ht="12" customHeight="1" x14ac:dyDescent="0.2">
      <c r="A434" s="2">
        <v>37110</v>
      </c>
      <c r="B434" s="127" t="s">
        <v>53</v>
      </c>
      <c r="C434" s="23">
        <v>-81471428.604481697</v>
      </c>
      <c r="D434" s="23">
        <v>1201982.08417283</v>
      </c>
    </row>
    <row r="435" spans="1:4" ht="12" customHeight="1" x14ac:dyDescent="0.2">
      <c r="A435" s="2">
        <v>37111</v>
      </c>
      <c r="B435" s="127" t="s">
        <v>53</v>
      </c>
      <c r="C435" s="23">
        <v>-67511884.674115896</v>
      </c>
      <c r="D435" s="23">
        <v>-18223540.606963802</v>
      </c>
    </row>
    <row r="436" spans="1:4" ht="12" customHeight="1" x14ac:dyDescent="0.2">
      <c r="A436" s="2">
        <v>37112</v>
      </c>
      <c r="B436" s="127" t="s">
        <v>53</v>
      </c>
      <c r="C436" s="23">
        <v>-62101107.654500701</v>
      </c>
      <c r="D436" s="23">
        <v>8867201.7431726102</v>
      </c>
    </row>
    <row r="437" spans="1:4" ht="12" customHeight="1" x14ac:dyDescent="0.2">
      <c r="A437" s="2">
        <v>37113</v>
      </c>
      <c r="B437" s="127" t="s">
        <v>53</v>
      </c>
      <c r="C437" s="23">
        <v>-70833968.435854495</v>
      </c>
      <c r="D437" s="23">
        <v>-11717413.0393373</v>
      </c>
    </row>
    <row r="438" spans="1:4" ht="12" customHeight="1" x14ac:dyDescent="0.2">
      <c r="A438" s="2">
        <v>37116</v>
      </c>
      <c r="B438" s="127" t="s">
        <v>53</v>
      </c>
      <c r="C438" s="23">
        <v>-63974393.023575999</v>
      </c>
      <c r="D438" s="23">
        <v>37304579.251850501</v>
      </c>
    </row>
    <row r="439" spans="1:4" ht="12" customHeight="1" x14ac:dyDescent="0.2">
      <c r="A439" s="2">
        <v>37117</v>
      </c>
      <c r="B439" s="127" t="s">
        <v>53</v>
      </c>
      <c r="C439" s="23">
        <v>-72631233.171935499</v>
      </c>
      <c r="D439" s="23">
        <v>-15396746.3449874</v>
      </c>
    </row>
    <row r="440" spans="1:4" ht="12" customHeight="1" x14ac:dyDescent="0.2">
      <c r="A440" s="2">
        <v>37118</v>
      </c>
      <c r="B440" s="127" t="s">
        <v>53</v>
      </c>
      <c r="C440" s="23">
        <v>-89936581.276400596</v>
      </c>
      <c r="D440" s="23">
        <v>-96690549.791115403</v>
      </c>
    </row>
    <row r="441" spans="1:4" ht="12" customHeight="1" x14ac:dyDescent="0.2">
      <c r="A441" s="2">
        <v>37119</v>
      </c>
      <c r="B441" s="127" t="s">
        <v>53</v>
      </c>
      <c r="C441" s="23">
        <v>-75591040.491270304</v>
      </c>
      <c r="D441" s="23">
        <v>-2901670.74893656</v>
      </c>
    </row>
    <row r="442" spans="1:4" ht="12" customHeight="1" x14ac:dyDescent="0.2">
      <c r="A442" s="2">
        <v>37120</v>
      </c>
      <c r="B442" s="127" t="s">
        <v>53</v>
      </c>
      <c r="C442" s="23">
        <v>-77733684.685517892</v>
      </c>
      <c r="D442" s="23">
        <v>-6138483.3807311598</v>
      </c>
    </row>
    <row r="443" spans="1:4" ht="12" customHeight="1" x14ac:dyDescent="0.2">
      <c r="A443" s="2">
        <v>37123</v>
      </c>
      <c r="B443" s="127" t="s">
        <v>53</v>
      </c>
      <c r="C443" s="23">
        <v>-82062106.106310204</v>
      </c>
      <c r="D443" s="23">
        <v>28684083.384371102</v>
      </c>
    </row>
    <row r="444" spans="1:4" ht="12" customHeight="1" x14ac:dyDescent="0.2">
      <c r="A444" s="2">
        <v>37124</v>
      </c>
      <c r="B444" s="127" t="s">
        <v>53</v>
      </c>
      <c r="C444" s="23">
        <v>-83996453.4361462</v>
      </c>
      <c r="D444" s="23">
        <v>-7966849.9829150401</v>
      </c>
    </row>
    <row r="445" spans="1:4" ht="12" customHeight="1" x14ac:dyDescent="0.2">
      <c r="A445" s="2">
        <v>37125</v>
      </c>
      <c r="B445" s="127" t="s">
        <v>53</v>
      </c>
      <c r="C445" s="23">
        <v>-80115201.025125504</v>
      </c>
      <c r="D445" s="23">
        <v>39254156.049742699</v>
      </c>
    </row>
    <row r="446" spans="1:4" ht="12" customHeight="1" x14ac:dyDescent="0.2">
      <c r="A446" s="2">
        <v>37126</v>
      </c>
      <c r="B446" s="127" t="s">
        <v>53</v>
      </c>
      <c r="C446" s="23">
        <v>-86129064.3956009</v>
      </c>
      <c r="D446" s="23">
        <v>11932079.787493501</v>
      </c>
    </row>
    <row r="447" spans="1:4" ht="12" customHeight="1" x14ac:dyDescent="0.2">
      <c r="A447" s="2">
        <v>37127</v>
      </c>
      <c r="B447" s="127" t="s">
        <v>53</v>
      </c>
      <c r="C447" s="23">
        <v>-77756341.958435103</v>
      </c>
      <c r="D447" s="23">
        <v>30320101.100775801</v>
      </c>
    </row>
    <row r="448" spans="1:4" ht="12" customHeight="1" x14ac:dyDescent="0.2">
      <c r="A448" s="2">
        <v>37130</v>
      </c>
      <c r="B448" s="127" t="s">
        <v>53</v>
      </c>
      <c r="C448" s="23">
        <v>-83809166.466939405</v>
      </c>
      <c r="D448" s="23">
        <v>58733685.486336797</v>
      </c>
    </row>
    <row r="449" spans="1:4" ht="12" customHeight="1" x14ac:dyDescent="0.2">
      <c r="A449" s="2">
        <v>37131</v>
      </c>
      <c r="B449" s="127" t="s">
        <v>53</v>
      </c>
      <c r="C449" s="23">
        <v>-93988924.904803395</v>
      </c>
      <c r="D449" s="23">
        <v>76774442.958071694</v>
      </c>
    </row>
    <row r="450" spans="1:4" ht="12" customHeight="1" x14ac:dyDescent="0.2">
      <c r="A450" s="2">
        <v>37132</v>
      </c>
      <c r="B450" s="127" t="s">
        <v>53</v>
      </c>
      <c r="C450" s="23">
        <v>-73492605.531406999</v>
      </c>
      <c r="D450" s="23">
        <v>37354223.4088374</v>
      </c>
    </row>
    <row r="451" spans="1:4" ht="12" customHeight="1" x14ac:dyDescent="0.2">
      <c r="A451" s="2">
        <v>37133</v>
      </c>
      <c r="B451" s="127" t="s">
        <v>53</v>
      </c>
      <c r="C451" s="23">
        <v>-74089977.063839495</v>
      </c>
      <c r="D451" s="23">
        <v>-46978485.700915597</v>
      </c>
    </row>
    <row r="452" spans="1:4" ht="12" customHeight="1" x14ac:dyDescent="0.2">
      <c r="A452" s="2">
        <v>37134</v>
      </c>
      <c r="B452" s="127" t="s">
        <v>53</v>
      </c>
      <c r="C452" s="23">
        <v>-74748175.537174895</v>
      </c>
      <c r="D452" s="23">
        <v>8652495.8446603492</v>
      </c>
    </row>
    <row r="453" spans="1:4" ht="12" customHeight="1" x14ac:dyDescent="0.2">
      <c r="A453" s="2">
        <v>37137</v>
      </c>
      <c r="B453" s="127" t="s">
        <v>53</v>
      </c>
      <c r="C453" s="23">
        <v>-13251811.3167115</v>
      </c>
      <c r="D453" s="23">
        <v>-1248982.1276018801</v>
      </c>
    </row>
    <row r="454" spans="1:4" ht="12" customHeight="1" x14ac:dyDescent="0.2">
      <c r="A454" s="2">
        <v>37138</v>
      </c>
      <c r="B454" s="127" t="s">
        <v>53</v>
      </c>
      <c r="C454" s="23">
        <v>-76001661.026906997</v>
      </c>
      <c r="D454" s="23">
        <v>17746717.120469101</v>
      </c>
    </row>
    <row r="455" spans="1:4" ht="12" customHeight="1" x14ac:dyDescent="0.2">
      <c r="A455" s="2">
        <v>37139</v>
      </c>
      <c r="B455" s="127" t="s">
        <v>53</v>
      </c>
      <c r="C455" s="23">
        <v>-77000973.766490102</v>
      </c>
      <c r="D455" s="23">
        <v>-23471059.159937602</v>
      </c>
    </row>
    <row r="456" spans="1:4" ht="12" customHeight="1" x14ac:dyDescent="0.2">
      <c r="A456" s="2">
        <v>37140</v>
      </c>
      <c r="B456" s="127" t="s">
        <v>53</v>
      </c>
      <c r="C456" s="23">
        <v>-76739346.155262694</v>
      </c>
      <c r="D456" s="23">
        <v>-16167011.7387957</v>
      </c>
    </row>
    <row r="457" spans="1:4" ht="12" customHeight="1" x14ac:dyDescent="0.2">
      <c r="A457" s="2">
        <v>37141</v>
      </c>
      <c r="B457" s="127" t="s">
        <v>53</v>
      </c>
      <c r="C457" s="23">
        <v>-81319368.357637793</v>
      </c>
      <c r="D457" s="23">
        <v>-13852617.0420694</v>
      </c>
    </row>
    <row r="458" spans="1:4" ht="12" customHeight="1" x14ac:dyDescent="0.2">
      <c r="A458" s="2">
        <v>37144</v>
      </c>
      <c r="B458" s="127" t="s">
        <v>53</v>
      </c>
      <c r="C458" s="23">
        <v>-76536884.195909992</v>
      </c>
      <c r="D458" s="23">
        <v>30847194.0628259</v>
      </c>
    </row>
    <row r="459" spans="1:4" ht="12" customHeight="1" x14ac:dyDescent="0.2">
      <c r="A459" s="2">
        <v>37145</v>
      </c>
      <c r="B459" s="127" t="s">
        <v>53</v>
      </c>
      <c r="C459" s="23">
        <v>-14350867.981739201</v>
      </c>
      <c r="D459" s="23">
        <v>-27207044.9794847</v>
      </c>
    </row>
    <row r="460" spans="1:4" ht="12" customHeight="1" x14ac:dyDescent="0.2">
      <c r="A460" s="2">
        <v>37146</v>
      </c>
      <c r="B460" s="127" t="s">
        <v>53</v>
      </c>
      <c r="C460" s="23">
        <v>-72196346.744608596</v>
      </c>
      <c r="D460" s="23">
        <v>-42034152.412009694</v>
      </c>
    </row>
    <row r="461" spans="1:4" ht="12" customHeight="1" x14ac:dyDescent="0.2">
      <c r="A461" s="2">
        <v>37147</v>
      </c>
      <c r="B461" s="127" t="s">
        <v>53</v>
      </c>
      <c r="C461" s="23">
        <v>-76586501.100045398</v>
      </c>
      <c r="D461" s="23">
        <v>-75868397.879249796</v>
      </c>
    </row>
    <row r="462" spans="1:4" ht="12" customHeight="1" x14ac:dyDescent="0.2">
      <c r="A462" s="2">
        <v>37148</v>
      </c>
      <c r="B462" s="127" t="s">
        <v>53</v>
      </c>
      <c r="C462" s="23">
        <v>-65322299.644417197</v>
      </c>
      <c r="D462" s="23">
        <v>-94579179.352629691</v>
      </c>
    </row>
    <row r="463" spans="1:4" ht="12" customHeight="1" x14ac:dyDescent="0.2">
      <c r="A463" s="2">
        <v>37151</v>
      </c>
      <c r="B463" s="127" t="s">
        <v>53</v>
      </c>
      <c r="C463" s="23">
        <v>-66521556.7957929</v>
      </c>
      <c r="D463" s="23">
        <v>51730297.614743501</v>
      </c>
    </row>
    <row r="464" spans="1:4" ht="12" customHeight="1" x14ac:dyDescent="0.2">
      <c r="A464" s="2">
        <v>37152</v>
      </c>
      <c r="B464" s="127" t="s">
        <v>53</v>
      </c>
      <c r="C464" s="23">
        <v>-53553433.721809998</v>
      </c>
      <c r="D464" s="23">
        <v>26203810.813480098</v>
      </c>
    </row>
    <row r="465" spans="1:4" ht="12" customHeight="1" x14ac:dyDescent="0.2">
      <c r="A465" s="2">
        <v>37153</v>
      </c>
      <c r="B465" s="127" t="s">
        <v>53</v>
      </c>
      <c r="C465" s="23">
        <v>-54546346.929266296</v>
      </c>
      <c r="D465" s="23">
        <v>66747652.2477789</v>
      </c>
    </row>
    <row r="466" spans="1:4" ht="12" customHeight="1" x14ac:dyDescent="0.2">
      <c r="A466" s="2">
        <v>37154</v>
      </c>
      <c r="B466" s="127" t="s">
        <v>53</v>
      </c>
      <c r="C466" s="23">
        <v>-72386336.846489206</v>
      </c>
      <c r="D466" s="23">
        <v>-4035689.8319220897</v>
      </c>
    </row>
    <row r="467" spans="1:4" ht="12" customHeight="1" x14ac:dyDescent="0.2">
      <c r="A467" s="2">
        <v>37155</v>
      </c>
      <c r="B467" s="127" t="s">
        <v>53</v>
      </c>
      <c r="C467" s="23">
        <v>-81013089.348060593</v>
      </c>
      <c r="D467" s="23">
        <v>-16172370.614598801</v>
      </c>
    </row>
    <row r="468" spans="1:4" ht="12" customHeight="1" x14ac:dyDescent="0.2">
      <c r="A468" s="2">
        <v>37158</v>
      </c>
      <c r="B468" s="127" t="s">
        <v>53</v>
      </c>
      <c r="C468" s="23">
        <v>-77696366.655160904</v>
      </c>
      <c r="D468" s="23">
        <v>76584928.546902701</v>
      </c>
    </row>
    <row r="469" spans="1:4" ht="12" customHeight="1" x14ac:dyDescent="0.2">
      <c r="A469" s="2">
        <v>37159</v>
      </c>
      <c r="B469" s="127" t="s">
        <v>53</v>
      </c>
      <c r="C469" s="23">
        <v>-95683998.312612802</v>
      </c>
      <c r="D469" s="23">
        <v>-22947605.192768101</v>
      </c>
    </row>
    <row r="470" spans="1:4" ht="12" customHeight="1" x14ac:dyDescent="0.2">
      <c r="A470" s="2">
        <v>37160</v>
      </c>
      <c r="B470" s="127" t="s">
        <v>53</v>
      </c>
      <c r="C470" s="23">
        <v>-62174164.354759805</v>
      </c>
      <c r="D470" s="23">
        <v>52938756.736413799</v>
      </c>
    </row>
    <row r="471" spans="1:4" ht="12" customHeight="1" x14ac:dyDescent="0.2">
      <c r="A471" s="2">
        <v>37161</v>
      </c>
      <c r="B471" s="127" t="s">
        <v>53</v>
      </c>
      <c r="C471" s="23">
        <v>-54384033.086454101</v>
      </c>
      <c r="D471" s="23">
        <v>4540142.64708592</v>
      </c>
    </row>
    <row r="472" spans="1:4" ht="12" customHeight="1" x14ac:dyDescent="0.2">
      <c r="A472" s="2">
        <v>37162</v>
      </c>
      <c r="B472" s="127" t="s">
        <v>53</v>
      </c>
      <c r="C472" s="23">
        <v>-57437395.240423501</v>
      </c>
      <c r="D472" s="23">
        <v>53057736.122736797</v>
      </c>
    </row>
    <row r="473" spans="1:4" ht="12" customHeight="1" x14ac:dyDescent="0.2">
      <c r="A473" s="2">
        <v>37165</v>
      </c>
      <c r="B473" s="127" t="s">
        <v>53</v>
      </c>
      <c r="C473" s="23">
        <v>-61055114.017246701</v>
      </c>
      <c r="D473" s="23">
        <v>-9086674.8724068385</v>
      </c>
    </row>
    <row r="474" spans="1:4" ht="12" customHeight="1" x14ac:dyDescent="0.2">
      <c r="A474" s="2">
        <v>37166</v>
      </c>
      <c r="B474" s="127" t="s">
        <v>53</v>
      </c>
      <c r="C474" s="23">
        <v>-69173586.163464591</v>
      </c>
      <c r="D474" s="23">
        <v>957317.86962713592</v>
      </c>
    </row>
    <row r="475" spans="1:4" ht="12" customHeight="1" x14ac:dyDescent="0.2">
      <c r="A475" s="2">
        <v>37167</v>
      </c>
      <c r="B475" s="127" t="s">
        <v>53</v>
      </c>
      <c r="C475" s="23">
        <v>-67939276.9825923</v>
      </c>
      <c r="D475" s="23">
        <v>-1250946.4824827099</v>
      </c>
    </row>
    <row r="476" spans="1:4" ht="12" customHeight="1" x14ac:dyDescent="0.2">
      <c r="A476" s="2">
        <v>37168</v>
      </c>
      <c r="B476" s="127" t="s">
        <v>53</v>
      </c>
      <c r="C476" s="23">
        <v>-75200936.052205503</v>
      </c>
      <c r="D476" s="23">
        <v>-28057814.529495299</v>
      </c>
    </row>
    <row r="477" spans="1:4" ht="12" customHeight="1" x14ac:dyDescent="0.2">
      <c r="A477" s="2">
        <v>37169</v>
      </c>
      <c r="B477" s="127" t="s">
        <v>53</v>
      </c>
      <c r="C477" s="23">
        <v>-76750959.880715609</v>
      </c>
      <c r="D477" s="23">
        <v>66435845.735350497</v>
      </c>
    </row>
    <row r="478" spans="1:4" ht="12" customHeight="1" x14ac:dyDescent="0.2">
      <c r="A478" s="2">
        <v>37172</v>
      </c>
      <c r="B478" s="127" t="s">
        <v>53</v>
      </c>
      <c r="C478" s="23">
        <v>-77019645.647695094</v>
      </c>
      <c r="D478" s="23">
        <v>-16412327.9370568</v>
      </c>
    </row>
    <row r="479" spans="1:4" ht="12" customHeight="1" x14ac:dyDescent="0.2">
      <c r="A479" s="2">
        <v>37173</v>
      </c>
      <c r="B479" s="127" t="s">
        <v>53</v>
      </c>
      <c r="C479" s="23">
        <v>-84076442.576051503</v>
      </c>
      <c r="D479" s="23">
        <v>-25195419.038242001</v>
      </c>
    </row>
    <row r="480" spans="1:4" ht="12" customHeight="1" x14ac:dyDescent="0.2">
      <c r="A480" s="2">
        <v>37174</v>
      </c>
      <c r="B480" s="127" t="s">
        <v>53</v>
      </c>
      <c r="C480" s="23">
        <v>-85856190.836228997</v>
      </c>
      <c r="D480" s="23">
        <v>-4906538.1833901098</v>
      </c>
    </row>
    <row r="481" spans="1:4" ht="12" customHeight="1" x14ac:dyDescent="0.2">
      <c r="A481" s="2">
        <v>37175</v>
      </c>
      <c r="B481" s="127" t="s">
        <v>53</v>
      </c>
      <c r="C481" s="23">
        <v>-96797210.621039301</v>
      </c>
      <c r="D481" s="23">
        <v>12414749.3640917</v>
      </c>
    </row>
    <row r="482" spans="1:4" ht="12" customHeight="1" x14ac:dyDescent="0.2">
      <c r="A482" s="2">
        <v>37176</v>
      </c>
      <c r="B482" s="127" t="s">
        <v>53</v>
      </c>
      <c r="C482" s="23">
        <v>-96779092.614652798</v>
      </c>
      <c r="D482" s="23">
        <v>30746425.263530999</v>
      </c>
    </row>
    <row r="483" spans="1:4" ht="12" customHeight="1" x14ac:dyDescent="0.2">
      <c r="A483" s="2">
        <v>37179</v>
      </c>
      <c r="B483" s="127" t="s">
        <v>53</v>
      </c>
      <c r="C483" s="23">
        <v>-80605861.687606603</v>
      </c>
      <c r="D483" s="23">
        <v>40816027.384482399</v>
      </c>
    </row>
    <row r="484" spans="1:4" ht="12" customHeight="1" x14ac:dyDescent="0.2">
      <c r="A484" s="2">
        <v>37180</v>
      </c>
      <c r="B484" s="127" t="s">
        <v>53</v>
      </c>
      <c r="C484" s="23">
        <v>-93436600.973887593</v>
      </c>
      <c r="D484" s="23">
        <v>-121398876.081332</v>
      </c>
    </row>
    <row r="485" spans="1:4" ht="12" customHeight="1" x14ac:dyDescent="0.2">
      <c r="A485" s="2">
        <v>37181</v>
      </c>
      <c r="B485" s="127" t="s">
        <v>53</v>
      </c>
      <c r="C485" s="23">
        <v>-85297902.410161898</v>
      </c>
      <c r="D485" s="23">
        <v>62149357.5622264</v>
      </c>
    </row>
    <row r="486" spans="1:4" ht="12" customHeight="1" x14ac:dyDescent="0.2">
      <c r="A486" s="2">
        <v>37182</v>
      </c>
      <c r="B486" s="127" t="s">
        <v>53</v>
      </c>
      <c r="C486" s="23">
        <v>-70249975.908186898</v>
      </c>
      <c r="D486" s="23">
        <v>-59818904.595761999</v>
      </c>
    </row>
    <row r="487" spans="1:4" ht="12" customHeight="1" x14ac:dyDescent="0.2">
      <c r="A487" s="2">
        <v>37183</v>
      </c>
      <c r="B487" s="127" t="s">
        <v>53</v>
      </c>
      <c r="C487" s="23">
        <v>-100296227.539226</v>
      </c>
      <c r="D487" s="23">
        <v>-90080810.467347205</v>
      </c>
    </row>
    <row r="488" spans="1:4" ht="12" customHeight="1" x14ac:dyDescent="0.2">
      <c r="A488" s="2">
        <v>37186</v>
      </c>
      <c r="B488" s="127" t="s">
        <v>53</v>
      </c>
      <c r="C488" s="23">
        <v>-106309421.560664</v>
      </c>
      <c r="D488" s="23">
        <v>-66989423.035121299</v>
      </c>
    </row>
    <row r="489" spans="1:4" ht="12" customHeight="1" x14ac:dyDescent="0.2">
      <c r="A489" s="2">
        <v>37187</v>
      </c>
      <c r="B489" s="127" t="s">
        <v>53</v>
      </c>
      <c r="C489" s="23">
        <v>-79702554.167245492</v>
      </c>
      <c r="D489" s="23">
        <v>71688081.468788102</v>
      </c>
    </row>
    <row r="490" spans="1:4" ht="12" customHeight="1" x14ac:dyDescent="0.2">
      <c r="A490" s="2">
        <v>37188</v>
      </c>
      <c r="B490" s="127" t="s">
        <v>53</v>
      </c>
      <c r="C490" s="23">
        <v>-119098018.331798</v>
      </c>
      <c r="D490" s="23">
        <v>-134219744.79005602</v>
      </c>
    </row>
    <row r="491" spans="1:4" ht="12" customHeight="1" x14ac:dyDescent="0.2">
      <c r="A491" s="2">
        <v>37189</v>
      </c>
      <c r="B491" s="127" t="s">
        <v>53</v>
      </c>
      <c r="C491" s="23">
        <v>-121559008.90144899</v>
      </c>
      <c r="D491" s="23">
        <v>33806946.992918603</v>
      </c>
    </row>
    <row r="492" spans="1:4" ht="12" customHeight="1" x14ac:dyDescent="0.2">
      <c r="A492" s="2">
        <v>37190</v>
      </c>
      <c r="B492" s="127" t="s">
        <v>53</v>
      </c>
      <c r="C492" s="23">
        <v>-78095644.150294602</v>
      </c>
      <c r="D492" s="23">
        <v>-33308194.143888902</v>
      </c>
    </row>
    <row r="493" spans="1:4" ht="12" customHeight="1" x14ac:dyDescent="0.2">
      <c r="A493" s="2">
        <v>37193</v>
      </c>
      <c r="B493" s="127" t="s">
        <v>53</v>
      </c>
      <c r="C493" s="23">
        <v>-72326648.473793</v>
      </c>
      <c r="D493" s="23">
        <v>-39841373.913522705</v>
      </c>
    </row>
    <row r="494" spans="1:4" ht="12" customHeight="1" x14ac:dyDescent="0.2">
      <c r="A494" s="2">
        <v>37194</v>
      </c>
      <c r="B494" s="127" t="s">
        <v>53</v>
      </c>
      <c r="C494" s="23">
        <v>-72106980.326985195</v>
      </c>
      <c r="D494" s="23">
        <v>44253394.608285703</v>
      </c>
    </row>
    <row r="495" spans="1:4" ht="12" customHeight="1" x14ac:dyDescent="0.2">
      <c r="A495" s="2">
        <v>37195</v>
      </c>
      <c r="B495" s="127" t="s">
        <v>53</v>
      </c>
      <c r="C495" s="23">
        <v>-58401971.7047676</v>
      </c>
      <c r="D495" s="23">
        <v>-33630723.849926099</v>
      </c>
    </row>
    <row r="496" spans="1:4" ht="12" customHeight="1" x14ac:dyDescent="0.2">
      <c r="A496" s="2">
        <v>37196</v>
      </c>
      <c r="B496" s="127" t="s">
        <v>53</v>
      </c>
      <c r="C496" s="23">
        <v>-61290867.917868398</v>
      </c>
      <c r="D496" s="23">
        <v>25194841.2663587</v>
      </c>
    </row>
    <row r="497" spans="1:4" ht="12" customHeight="1" x14ac:dyDescent="0.2">
      <c r="A497" s="2">
        <v>37197</v>
      </c>
      <c r="B497" s="127" t="s">
        <v>53</v>
      </c>
      <c r="C497" s="23">
        <v>-51389836.911173604</v>
      </c>
      <c r="D497" s="23">
        <v>31356366.4879959</v>
      </c>
    </row>
    <row r="498" spans="1:4" ht="12" customHeight="1" x14ac:dyDescent="0.2">
      <c r="A498" s="2">
        <v>37200</v>
      </c>
      <c r="B498" s="127" t="s">
        <v>53</v>
      </c>
      <c r="C498" s="23">
        <v>-56814458.797851898</v>
      </c>
      <c r="D498" s="23">
        <v>58680880.9518089</v>
      </c>
    </row>
    <row r="499" spans="1:4" ht="12" customHeight="1" x14ac:dyDescent="0.2">
      <c r="A499" s="2">
        <v>37201</v>
      </c>
      <c r="B499" s="127" t="s">
        <v>53</v>
      </c>
      <c r="C499" s="23">
        <v>-70440777.336137399</v>
      </c>
      <c r="D499" s="23">
        <v>17003214.912916802</v>
      </c>
    </row>
    <row r="500" spans="1:4" ht="12" customHeight="1" x14ac:dyDescent="0.2">
      <c r="A500" s="2">
        <v>37202</v>
      </c>
      <c r="B500" s="127" t="s">
        <v>53</v>
      </c>
      <c r="C500" s="23">
        <v>-78860144.982535005</v>
      </c>
      <c r="D500" s="23">
        <v>-4305154.0888036005</v>
      </c>
    </row>
    <row r="501" spans="1:4" ht="12" customHeight="1" x14ac:dyDescent="0.2">
      <c r="A501" s="2">
        <v>37203</v>
      </c>
      <c r="B501" s="127" t="s">
        <v>53</v>
      </c>
      <c r="C501" s="23">
        <v>-80709239.894623205</v>
      </c>
      <c r="D501" s="23">
        <v>-31824361.069501597</v>
      </c>
    </row>
    <row r="502" spans="1:4" ht="12" customHeight="1" x14ac:dyDescent="0.2">
      <c r="A502" s="2">
        <v>37204</v>
      </c>
      <c r="B502" s="127" t="s">
        <v>53</v>
      </c>
      <c r="C502" s="23">
        <v>-91354611.624370202</v>
      </c>
      <c r="D502" s="23">
        <v>20753780.328714199</v>
      </c>
    </row>
    <row r="503" spans="1:4" ht="12" customHeight="1" x14ac:dyDescent="0.2">
      <c r="A503" s="2">
        <v>37207</v>
      </c>
      <c r="B503" s="127" t="s">
        <v>53</v>
      </c>
      <c r="C503" s="23">
        <v>-92759477.078509003</v>
      </c>
      <c r="D503" s="23">
        <v>59796322.221436597</v>
      </c>
    </row>
    <row r="504" spans="1:4" ht="12" customHeight="1" x14ac:dyDescent="0.2">
      <c r="A504" s="2">
        <v>37208</v>
      </c>
      <c r="B504" s="127" t="s">
        <v>53</v>
      </c>
      <c r="C504" s="23">
        <v>-85637016.551864907</v>
      </c>
      <c r="D504" s="23">
        <v>-37922229.598515294</v>
      </c>
    </row>
    <row r="505" spans="1:4" ht="12" customHeight="1" x14ac:dyDescent="0.2">
      <c r="A505" s="2">
        <v>37209</v>
      </c>
      <c r="B505" s="127" t="s">
        <v>53</v>
      </c>
      <c r="C505" s="23">
        <v>-79389050.98188071</v>
      </c>
      <c r="D505" s="23">
        <v>47400535.771998599</v>
      </c>
    </row>
    <row r="506" spans="1:4" ht="12" customHeight="1" x14ac:dyDescent="0.2">
      <c r="A506" s="2">
        <v>37210</v>
      </c>
      <c r="B506" s="127" t="s">
        <v>53</v>
      </c>
      <c r="C506" s="23">
        <v>-83204659.214663997</v>
      </c>
      <c r="D506" s="23">
        <v>57891818.5181261</v>
      </c>
    </row>
    <row r="507" spans="1:4" ht="12" customHeight="1" x14ac:dyDescent="0.2">
      <c r="A507" s="2">
        <v>37211</v>
      </c>
      <c r="B507" s="127" t="s">
        <v>53</v>
      </c>
      <c r="C507" s="23">
        <v>-97857801.958046302</v>
      </c>
      <c r="D507" s="23">
        <v>-40142738.025635704</v>
      </c>
    </row>
    <row r="508" spans="1:4" ht="12" customHeight="1" x14ac:dyDescent="0.2">
      <c r="A508" s="2">
        <v>37214</v>
      </c>
      <c r="B508" s="127" t="s">
        <v>53</v>
      </c>
      <c r="C508" s="23">
        <v>-91920676.341890201</v>
      </c>
      <c r="D508" s="23">
        <v>-79038659.589135498</v>
      </c>
    </row>
    <row r="509" spans="1:4" ht="12" customHeight="1" x14ac:dyDescent="0.2">
      <c r="A509" s="2">
        <v>37215</v>
      </c>
      <c r="B509" s="127" t="s">
        <v>53</v>
      </c>
      <c r="C509" s="23">
        <v>-87394198.771192402</v>
      </c>
      <c r="D509" s="23">
        <v>-49152254.326391399</v>
      </c>
    </row>
    <row r="510" spans="1:4" ht="12" customHeight="1" x14ac:dyDescent="0.2">
      <c r="A510" s="2">
        <v>37216</v>
      </c>
      <c r="B510" s="127" t="s">
        <v>53</v>
      </c>
      <c r="C510" s="23">
        <v>-82639349.902473599</v>
      </c>
      <c r="D510" s="23">
        <v>-28427092.933998499</v>
      </c>
    </row>
    <row r="511" spans="1:4" ht="12" customHeight="1" x14ac:dyDescent="0.2">
      <c r="A511" s="2">
        <v>37217</v>
      </c>
      <c r="B511" s="127" t="s">
        <v>53</v>
      </c>
      <c r="C511" s="23">
        <v>-82968650.335801005</v>
      </c>
      <c r="D511" s="23">
        <v>-18604303.566936802</v>
      </c>
    </row>
    <row r="512" spans="1:4" ht="12" customHeight="1" x14ac:dyDescent="0.2">
      <c r="A512" s="2">
        <v>37218</v>
      </c>
      <c r="B512" s="127" t="s">
        <v>53</v>
      </c>
      <c r="C512" s="23">
        <v>-82459358.991193309</v>
      </c>
      <c r="D512" s="23">
        <v>-16098508.0076396</v>
      </c>
    </row>
    <row r="513" spans="1:4" ht="12" customHeight="1" x14ac:dyDescent="0.2">
      <c r="A513" s="2">
        <v>37221</v>
      </c>
      <c r="B513" s="127" t="s">
        <v>53</v>
      </c>
      <c r="C513" s="23">
        <v>-82949542.245461196</v>
      </c>
      <c r="D513" s="23">
        <v>30716685.541839402</v>
      </c>
    </row>
    <row r="514" spans="1:4" ht="12" customHeight="1" x14ac:dyDescent="0.2">
      <c r="A514" s="2">
        <v>37222</v>
      </c>
      <c r="B514" s="127" t="s">
        <v>53</v>
      </c>
      <c r="C514" s="23">
        <v>-66685945.410870999</v>
      </c>
      <c r="D514" s="23">
        <v>1427990.80033536</v>
      </c>
    </row>
    <row r="515" spans="1:4" ht="12" customHeight="1" x14ac:dyDescent="0.2">
      <c r="A515" s="2">
        <v>37223</v>
      </c>
      <c r="B515" s="127" t="s">
        <v>53</v>
      </c>
      <c r="C515" s="23">
        <v>-67319942.415056303</v>
      </c>
      <c r="D515" s="23">
        <v>42181190.1735764</v>
      </c>
    </row>
    <row r="516" spans="1:4" ht="12" customHeight="1" x14ac:dyDescent="0.2">
      <c r="A516" s="2">
        <v>37224</v>
      </c>
      <c r="B516" s="127" t="s">
        <v>53</v>
      </c>
      <c r="C516" s="23">
        <v>-73340233.856153592</v>
      </c>
      <c r="D516" s="23">
        <v>57194881.797206499</v>
      </c>
    </row>
    <row r="517" spans="1:4" ht="12" customHeight="1" x14ac:dyDescent="0.2">
      <c r="A517" s="2">
        <v>37225</v>
      </c>
      <c r="B517" s="127" t="s">
        <v>53</v>
      </c>
      <c r="C517" s="23">
        <v>-79346750.255136296</v>
      </c>
      <c r="D517" s="23">
        <v>-57283443.9556702</v>
      </c>
    </row>
    <row r="518" spans="1:4" ht="12" customHeight="1" x14ac:dyDescent="0.2">
      <c r="A518" s="2">
        <v>37228</v>
      </c>
      <c r="B518" s="127" t="s">
        <v>53</v>
      </c>
      <c r="C518" s="23">
        <v>-84716509.604423702</v>
      </c>
      <c r="D518" s="23">
        <v>55002638.591571204</v>
      </c>
    </row>
    <row r="519" spans="1:4" ht="12" customHeight="1" x14ac:dyDescent="0.2">
      <c r="A519" s="2">
        <v>37229</v>
      </c>
      <c r="B519" s="127" t="s">
        <v>53</v>
      </c>
      <c r="C519" s="23">
        <v>-91743789.51876989</v>
      </c>
      <c r="D519" s="23">
        <v>41373455.985726804</v>
      </c>
    </row>
    <row r="520" spans="1:4" ht="12" customHeight="1" x14ac:dyDescent="0.2">
      <c r="A520" s="2">
        <v>37230</v>
      </c>
      <c r="B520" s="127" t="s">
        <v>53</v>
      </c>
      <c r="C520" s="23">
        <v>-96125181.7888982</v>
      </c>
      <c r="D520" s="23">
        <v>32697997.772491399</v>
      </c>
    </row>
    <row r="521" spans="1:4" ht="12" customHeight="1" x14ac:dyDescent="0.2">
      <c r="A521" s="2">
        <v>37231</v>
      </c>
      <c r="B521" s="127" t="s">
        <v>53</v>
      </c>
      <c r="C521" s="23">
        <v>-95909288.369217008</v>
      </c>
      <c r="D521" s="23">
        <v>-2199164.62777725</v>
      </c>
    </row>
    <row r="522" spans="1:4" ht="12" customHeight="1" x14ac:dyDescent="0.2">
      <c r="A522" s="2">
        <v>37232</v>
      </c>
      <c r="B522" s="127" t="s">
        <v>53</v>
      </c>
      <c r="C522" s="23">
        <v>-87631045.554845706</v>
      </c>
      <c r="D522" s="23">
        <v>27794149.001352802</v>
      </c>
    </row>
    <row r="523" spans="1:4" ht="12" customHeight="1" x14ac:dyDescent="0.2">
      <c r="A523" s="2">
        <v>37235</v>
      </c>
      <c r="B523" s="127" t="s">
        <v>53</v>
      </c>
      <c r="C523" s="23">
        <v>-120376547.91349299</v>
      </c>
      <c r="D523" s="23">
        <v>-58174983.9104141</v>
      </c>
    </row>
    <row r="524" spans="1:4" ht="12" customHeight="1" x14ac:dyDescent="0.2">
      <c r="A524" s="2">
        <v>37236</v>
      </c>
      <c r="B524" s="127" t="s">
        <v>53</v>
      </c>
      <c r="C524" s="23">
        <v>-126047748.714689</v>
      </c>
      <c r="D524" s="23">
        <v>10783077.2393713</v>
      </c>
    </row>
    <row r="525" spans="1:4" ht="12" customHeight="1" x14ac:dyDescent="0.2">
      <c r="A525" s="2">
        <v>37237</v>
      </c>
      <c r="B525" s="127" t="s">
        <v>53</v>
      </c>
      <c r="C525" s="23">
        <v>-70479962.337448195</v>
      </c>
      <c r="D525" s="23">
        <v>13937296.0254602</v>
      </c>
    </row>
    <row r="526" spans="1:4" ht="12" customHeight="1" x14ac:dyDescent="0.2">
      <c r="A526" s="2">
        <v>37238</v>
      </c>
      <c r="B526" s="127" t="s">
        <v>53</v>
      </c>
      <c r="C526" s="23">
        <v>-71366576.324749306</v>
      </c>
      <c r="D526" s="23">
        <v>-2963467.9057635199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8"/>
  <sheetViews>
    <sheetView workbookViewId="0">
      <pane xSplit="1" ySplit="2" topLeftCell="B453" activePane="bottomRight" state="frozen"/>
      <selection pane="topRight" activeCell="B1" sqref="B1"/>
      <selection pane="bottomLeft" activeCell="A3" sqref="A3"/>
      <selection pane="bottomRight" activeCell="G467" sqref="G467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5" width="8.7109375" customWidth="1"/>
    <col min="6" max="6" width="8" customWidth="1"/>
    <col min="7" max="9" width="12.85546875" customWidth="1"/>
    <col min="11" max="11" width="10.140625" bestFit="1" customWidth="1"/>
    <col min="12" max="12" width="11.85546875" bestFit="1" customWidth="1"/>
    <col min="13" max="14" width="12.28515625" bestFit="1" customWidth="1"/>
  </cols>
  <sheetData>
    <row r="1" spans="1:9" ht="15.75" x14ac:dyDescent="0.25">
      <c r="A1" s="214" t="s">
        <v>41</v>
      </c>
      <c r="B1" s="214"/>
      <c r="C1" s="214"/>
      <c r="D1" s="214"/>
      <c r="E1" s="98"/>
      <c r="G1" s="214" t="s">
        <v>2</v>
      </c>
      <c r="H1" s="214"/>
      <c r="I1" s="214"/>
    </row>
    <row r="2" spans="1:9" x14ac:dyDescent="0.2">
      <c r="A2" s="99" t="s">
        <v>0</v>
      </c>
      <c r="B2" s="100" t="s">
        <v>42</v>
      </c>
      <c r="C2" s="100" t="s">
        <v>43</v>
      </c>
      <c r="D2" s="101" t="s">
        <v>44</v>
      </c>
      <c r="E2" s="142"/>
      <c r="G2" s="102" t="s">
        <v>42</v>
      </c>
      <c r="H2" s="101" t="s">
        <v>43</v>
      </c>
      <c r="I2" s="102" t="s">
        <v>44</v>
      </c>
    </row>
    <row r="3" spans="1:9" x14ac:dyDescent="0.2">
      <c r="A3" s="103">
        <v>36529</v>
      </c>
      <c r="B3" s="104">
        <v>6202</v>
      </c>
      <c r="C3" s="104">
        <v>15005</v>
      </c>
      <c r="D3" s="104">
        <v>18953.1278477548</v>
      </c>
      <c r="E3" s="104"/>
      <c r="F3" s="103">
        <v>36529</v>
      </c>
      <c r="G3" s="104">
        <v>-60</v>
      </c>
      <c r="H3" s="104">
        <v>4334.1381113613625</v>
      </c>
      <c r="I3" s="104">
        <v>4377.837860632535</v>
      </c>
    </row>
    <row r="4" spans="1:9" x14ac:dyDescent="0.2">
      <c r="A4" s="103">
        <v>36530</v>
      </c>
      <c r="B4" s="104">
        <v>8340</v>
      </c>
      <c r="C4" s="104">
        <v>15001</v>
      </c>
      <c r="D4" s="104">
        <v>20097.542235798777</v>
      </c>
      <c r="E4" s="104"/>
      <c r="F4" s="103">
        <v>36530</v>
      </c>
      <c r="G4" s="104">
        <v>-71</v>
      </c>
      <c r="H4" s="104">
        <v>314.49270665022942</v>
      </c>
      <c r="I4" s="104">
        <v>7173.2177653419085</v>
      </c>
    </row>
    <row r="5" spans="1:9" x14ac:dyDescent="0.2">
      <c r="A5" s="103">
        <v>36531</v>
      </c>
      <c r="B5" s="104">
        <v>7958</v>
      </c>
      <c r="C5" s="104">
        <v>14773</v>
      </c>
      <c r="D5" s="104">
        <v>19458.524266661789</v>
      </c>
      <c r="E5" s="104"/>
      <c r="F5" s="103">
        <v>36531</v>
      </c>
      <c r="G5" s="104">
        <v>-63</v>
      </c>
      <c r="H5" s="104">
        <v>1796.686543559038</v>
      </c>
      <c r="I5" s="104">
        <v>689.75664653109197</v>
      </c>
    </row>
    <row r="6" spans="1:9" x14ac:dyDescent="0.2">
      <c r="A6" s="103">
        <v>36532</v>
      </c>
      <c r="B6" s="104">
        <v>4622</v>
      </c>
      <c r="C6" s="104">
        <v>9435</v>
      </c>
      <c r="D6" s="104">
        <v>14673.986233932088</v>
      </c>
      <c r="E6" s="104"/>
      <c r="F6" s="103">
        <v>36532</v>
      </c>
      <c r="G6" s="104">
        <v>2168</v>
      </c>
      <c r="H6" s="104">
        <v>1810.7033563971706</v>
      </c>
      <c r="I6" s="104">
        <v>15634.928726448052</v>
      </c>
    </row>
    <row r="7" spans="1:9" x14ac:dyDescent="0.2">
      <c r="A7" s="103">
        <v>36535</v>
      </c>
      <c r="B7" s="104">
        <v>4105</v>
      </c>
      <c r="C7" s="104">
        <v>14660</v>
      </c>
      <c r="D7" s="104">
        <v>18279.35472698525</v>
      </c>
      <c r="E7" s="104"/>
      <c r="F7" s="103">
        <v>36535</v>
      </c>
      <c r="G7" s="104">
        <v>22</v>
      </c>
      <c r="H7" s="104">
        <v>1352.3687759707714</v>
      </c>
      <c r="I7" s="104">
        <v>1848.6608304454251</v>
      </c>
    </row>
    <row r="8" spans="1:9" x14ac:dyDescent="0.2">
      <c r="A8" s="103">
        <v>36536</v>
      </c>
      <c r="B8" s="104">
        <v>1476</v>
      </c>
      <c r="C8" s="104">
        <v>14934</v>
      </c>
      <c r="D8" s="104">
        <v>17903.955122171632</v>
      </c>
      <c r="E8" s="104"/>
      <c r="F8" s="103">
        <v>36536</v>
      </c>
      <c r="G8" s="104">
        <v>-3716</v>
      </c>
      <c r="H8" s="104">
        <v>-780.07588875112697</v>
      </c>
      <c r="I8" s="104">
        <v>-7437.8256282954817</v>
      </c>
    </row>
    <row r="9" spans="1:9" x14ac:dyDescent="0.2">
      <c r="A9" s="103">
        <v>36537</v>
      </c>
      <c r="B9" s="104">
        <v>878</v>
      </c>
      <c r="C9" s="104">
        <v>14598</v>
      </c>
      <c r="D9" s="104">
        <v>17470.276349930708</v>
      </c>
      <c r="E9" s="104"/>
      <c r="F9" s="103">
        <v>36537</v>
      </c>
      <c r="G9" s="104">
        <v>-2650</v>
      </c>
      <c r="H9" s="104">
        <v>408.72764281915056</v>
      </c>
      <c r="I9" s="104">
        <v>-1836.2897556796759</v>
      </c>
    </row>
    <row r="10" spans="1:9" x14ac:dyDescent="0.2">
      <c r="A10" s="103">
        <v>36538</v>
      </c>
      <c r="B10" s="104">
        <v>825</v>
      </c>
      <c r="C10" s="104">
        <v>15072</v>
      </c>
      <c r="D10" s="104">
        <v>18123.7096490568</v>
      </c>
      <c r="E10" s="104"/>
      <c r="F10" s="103">
        <v>36538</v>
      </c>
      <c r="G10" s="104">
        <v>-1224</v>
      </c>
      <c r="H10" s="104">
        <v>1373.2854348085391</v>
      </c>
      <c r="I10" s="104">
        <v>1430.2650210721285</v>
      </c>
    </row>
    <row r="11" spans="1:9" x14ac:dyDescent="0.2">
      <c r="A11" s="103">
        <v>36539</v>
      </c>
      <c r="B11" s="104">
        <v>2108</v>
      </c>
      <c r="C11" s="104">
        <v>15064</v>
      </c>
      <c r="D11" s="104">
        <v>18495.285206044009</v>
      </c>
      <c r="E11" s="104"/>
      <c r="F11" s="103">
        <v>36539</v>
      </c>
      <c r="G11" s="104">
        <v>16</v>
      </c>
      <c r="H11" s="104">
        <v>-2202.7099536300825</v>
      </c>
      <c r="I11" s="104">
        <v>2008.0421980465485</v>
      </c>
    </row>
    <row r="12" spans="1:9" x14ac:dyDescent="0.2">
      <c r="A12" s="103">
        <v>36542</v>
      </c>
      <c r="B12" s="104">
        <v>2108</v>
      </c>
      <c r="C12" s="104">
        <v>15064</v>
      </c>
      <c r="D12" s="104">
        <v>18500.528610094101</v>
      </c>
      <c r="E12" s="104"/>
      <c r="F12" s="103">
        <v>36542</v>
      </c>
      <c r="G12" s="104">
        <v>0</v>
      </c>
      <c r="H12" s="104">
        <v>142.15315235232518</v>
      </c>
      <c r="I12" s="104">
        <v>1613.2335491658139</v>
      </c>
    </row>
    <row r="13" spans="1:9" x14ac:dyDescent="0.2">
      <c r="A13" s="103">
        <v>36543</v>
      </c>
      <c r="B13" s="104">
        <v>1548</v>
      </c>
      <c r="C13" s="104">
        <v>15529</v>
      </c>
      <c r="D13" s="104">
        <v>18639.35882466246</v>
      </c>
      <c r="E13" s="104"/>
      <c r="F13" s="103">
        <v>36543</v>
      </c>
      <c r="G13" s="104">
        <v>611</v>
      </c>
      <c r="H13" s="104">
        <v>229.14190066752838</v>
      </c>
      <c r="I13" s="104">
        <v>6742.8292098068669</v>
      </c>
    </row>
    <row r="14" spans="1:9" x14ac:dyDescent="0.2">
      <c r="A14" s="103">
        <v>36544</v>
      </c>
      <c r="B14" s="104">
        <v>2733</v>
      </c>
      <c r="C14" s="104">
        <v>16814</v>
      </c>
      <c r="D14" s="104">
        <v>20263.053637698697</v>
      </c>
      <c r="E14" s="104"/>
      <c r="F14" s="103">
        <v>36544</v>
      </c>
      <c r="G14" s="104">
        <v>-1055</v>
      </c>
      <c r="H14" s="104">
        <v>1588.7030367575117</v>
      </c>
      <c r="I14" s="104">
        <v>1756.5389906467383</v>
      </c>
    </row>
    <row r="15" spans="1:9" x14ac:dyDescent="0.2">
      <c r="A15" s="103">
        <v>36545</v>
      </c>
      <c r="B15" s="104">
        <v>5171</v>
      </c>
      <c r="C15" s="104">
        <v>15730</v>
      </c>
      <c r="D15" s="104">
        <v>19965.032312317697</v>
      </c>
      <c r="E15" s="104"/>
      <c r="F15" s="103">
        <v>36545</v>
      </c>
      <c r="G15" s="104">
        <v>825</v>
      </c>
      <c r="H15" s="104">
        <v>-3223.7784965733772</v>
      </c>
      <c r="I15" s="104">
        <v>2549.9120373985616</v>
      </c>
    </row>
    <row r="16" spans="1:9" x14ac:dyDescent="0.2">
      <c r="A16" s="103">
        <v>36546</v>
      </c>
      <c r="B16" s="104">
        <v>4559</v>
      </c>
      <c r="C16" s="104">
        <v>14939</v>
      </c>
      <c r="D16" s="104">
        <v>19286.015172017083</v>
      </c>
      <c r="E16" s="104"/>
      <c r="F16" s="103">
        <v>36546</v>
      </c>
      <c r="G16" s="104">
        <v>186</v>
      </c>
      <c r="H16" s="104">
        <v>1349.2866932863899</v>
      </c>
      <c r="I16" s="104">
        <v>16012.121523112919</v>
      </c>
    </row>
    <row r="17" spans="1:9" x14ac:dyDescent="0.2">
      <c r="A17" s="103">
        <v>36549</v>
      </c>
      <c r="B17" s="104">
        <v>9160</v>
      </c>
      <c r="C17" s="104">
        <v>15023</v>
      </c>
      <c r="D17" s="104">
        <v>20467.480051985814</v>
      </c>
      <c r="E17" s="104"/>
      <c r="F17" s="103">
        <v>36549</v>
      </c>
      <c r="G17" s="104">
        <v>4128</v>
      </c>
      <c r="H17" s="104">
        <v>-817.44374793335464</v>
      </c>
      <c r="I17" s="104">
        <v>-266.37736445518317</v>
      </c>
    </row>
    <row r="18" spans="1:9" x14ac:dyDescent="0.2">
      <c r="A18" s="103">
        <v>36550</v>
      </c>
      <c r="B18" s="104">
        <v>8434</v>
      </c>
      <c r="C18" s="104">
        <v>1534</v>
      </c>
      <c r="D18" s="104">
        <v>13298.923938432446</v>
      </c>
      <c r="E18" s="104"/>
      <c r="F18" s="103">
        <v>36550</v>
      </c>
      <c r="G18" s="104">
        <v>5678</v>
      </c>
      <c r="H18" s="104">
        <v>1872.2591726060218</v>
      </c>
      <c r="I18" s="104">
        <v>8447.8808095586264</v>
      </c>
    </row>
    <row r="19" spans="1:9" x14ac:dyDescent="0.2">
      <c r="A19" s="103">
        <v>36551</v>
      </c>
      <c r="B19" s="104">
        <v>8434</v>
      </c>
      <c r="C19" s="104">
        <v>15354</v>
      </c>
      <c r="D19" s="104">
        <v>20253.947362398321</v>
      </c>
      <c r="E19" s="104"/>
      <c r="F19" s="103">
        <v>36551</v>
      </c>
      <c r="G19" s="104">
        <v>-1623</v>
      </c>
      <c r="H19" s="104">
        <v>6448.3003822618703</v>
      </c>
      <c r="I19" s="104">
        <v>14423.660861962609</v>
      </c>
    </row>
    <row r="20" spans="1:9" x14ac:dyDescent="0.2">
      <c r="A20" s="103">
        <v>36552</v>
      </c>
      <c r="B20" s="104">
        <v>13532</v>
      </c>
      <c r="C20" s="104">
        <v>15234</v>
      </c>
      <c r="D20" s="104">
        <v>23172.146763560828</v>
      </c>
      <c r="E20" s="104"/>
      <c r="F20" s="103">
        <v>36552</v>
      </c>
      <c r="G20" s="104">
        <v>3945</v>
      </c>
      <c r="H20" s="104">
        <v>-1585.428872219873</v>
      </c>
      <c r="I20" s="104">
        <v>7145.5852888676391</v>
      </c>
    </row>
    <row r="21" spans="1:9" x14ac:dyDescent="0.2">
      <c r="A21" s="103">
        <v>36553</v>
      </c>
      <c r="B21" s="104">
        <v>37494</v>
      </c>
      <c r="C21" s="104">
        <v>15653</v>
      </c>
      <c r="D21" s="104">
        <v>41909.978135390302</v>
      </c>
      <c r="E21" s="104"/>
      <c r="F21" s="103">
        <v>36553</v>
      </c>
      <c r="G21" s="104">
        <v>-3393</v>
      </c>
      <c r="H21" s="104">
        <v>899.04604903631139</v>
      </c>
      <c r="I21" s="104">
        <v>-2319.9246351419401</v>
      </c>
    </row>
    <row r="22" spans="1:9" x14ac:dyDescent="0.2">
      <c r="A22" s="103">
        <v>36556</v>
      </c>
      <c r="B22" s="104">
        <v>20441</v>
      </c>
      <c r="C22" s="104">
        <v>16278</v>
      </c>
      <c r="D22" s="104">
        <v>28046.091465620008</v>
      </c>
      <c r="E22" s="104"/>
      <c r="F22" s="103">
        <v>36556</v>
      </c>
      <c r="G22" s="104">
        <v>10219</v>
      </c>
      <c r="H22" s="104">
        <v>1584.4503959570509</v>
      </c>
      <c r="I22" s="104">
        <v>6494.1700104487272</v>
      </c>
    </row>
    <row r="23" spans="1:9" x14ac:dyDescent="0.2">
      <c r="A23" s="103">
        <v>36557</v>
      </c>
      <c r="B23" s="104">
        <v>23642</v>
      </c>
      <c r="C23" s="104">
        <v>16303</v>
      </c>
      <c r="D23" s="104">
        <v>30717.895857750387</v>
      </c>
      <c r="E23" s="104"/>
      <c r="F23" s="103">
        <v>36557</v>
      </c>
      <c r="G23" s="104">
        <v>4342</v>
      </c>
      <c r="H23" s="104">
        <v>-5496.876307392271</v>
      </c>
      <c r="I23" s="104">
        <v>-1218.2020730823954</v>
      </c>
    </row>
    <row r="24" spans="1:9" x14ac:dyDescent="0.2">
      <c r="A24" s="103">
        <v>36558</v>
      </c>
      <c r="B24" s="104">
        <v>28415</v>
      </c>
      <c r="C24" s="104">
        <v>16415</v>
      </c>
      <c r="D24" s="104">
        <v>34581.318759204849</v>
      </c>
      <c r="E24" s="104"/>
      <c r="F24" s="103">
        <v>36558</v>
      </c>
      <c r="G24" s="104">
        <v>6500</v>
      </c>
      <c r="H24" s="104">
        <v>71.837588654471972</v>
      </c>
      <c r="I24" s="104">
        <v>15087.875394987575</v>
      </c>
    </row>
    <row r="25" spans="1:9" x14ac:dyDescent="0.2">
      <c r="A25" s="103">
        <v>36559</v>
      </c>
      <c r="B25" s="104">
        <v>23955</v>
      </c>
      <c r="C25" s="104">
        <v>16133</v>
      </c>
      <c r="D25" s="104">
        <v>30858.425950697092</v>
      </c>
      <c r="E25" s="104"/>
      <c r="F25" s="103">
        <v>36559</v>
      </c>
      <c r="G25" s="104">
        <v>-6856</v>
      </c>
      <c r="H25" s="104">
        <v>-2423.6270979939886</v>
      </c>
      <c r="I25" s="104">
        <v>-9344.8417786231294</v>
      </c>
    </row>
    <row r="26" spans="1:9" x14ac:dyDescent="0.2">
      <c r="A26" s="103">
        <v>36560</v>
      </c>
      <c r="B26" s="104">
        <v>21529</v>
      </c>
      <c r="C26" s="104">
        <v>16012</v>
      </c>
      <c r="D26" s="104">
        <v>28426.046875253833</v>
      </c>
      <c r="E26" s="104"/>
      <c r="F26" s="103">
        <v>36560</v>
      </c>
      <c r="G26" s="104">
        <v>8612</v>
      </c>
      <c r="H26" s="104">
        <v>-9.1784665799527065</v>
      </c>
      <c r="I26" s="104">
        <v>8002.0571332175341</v>
      </c>
    </row>
    <row r="27" spans="1:9" x14ac:dyDescent="0.2">
      <c r="A27" s="103">
        <v>36563</v>
      </c>
      <c r="B27" s="104">
        <v>12867</v>
      </c>
      <c r="C27" s="104">
        <v>17182</v>
      </c>
      <c r="D27" s="104">
        <v>23826.211255194114</v>
      </c>
      <c r="E27" s="104"/>
      <c r="F27" s="103">
        <v>36563</v>
      </c>
      <c r="G27" s="104">
        <v>-11399</v>
      </c>
      <c r="H27" s="104">
        <v>1678.4639110689859</v>
      </c>
      <c r="I27" s="104">
        <v>-1396.4189694025126</v>
      </c>
    </row>
    <row r="28" spans="1:9" x14ac:dyDescent="0.2">
      <c r="A28" s="103">
        <v>36564</v>
      </c>
      <c r="B28" s="104">
        <v>9080</v>
      </c>
      <c r="C28" s="104">
        <v>17121</v>
      </c>
      <c r="D28" s="104">
        <v>22073.966854621616</v>
      </c>
      <c r="E28" s="104"/>
      <c r="F28" s="103">
        <v>36564</v>
      </c>
      <c r="G28" s="104">
        <v>-9897</v>
      </c>
      <c r="H28" s="104">
        <v>5564.9868602610904</v>
      </c>
      <c r="I28" s="104">
        <v>-10508.536679375122</v>
      </c>
    </row>
    <row r="29" spans="1:9" x14ac:dyDescent="0.2">
      <c r="A29" s="103">
        <v>36565</v>
      </c>
      <c r="B29" s="104">
        <v>6247</v>
      </c>
      <c r="C29" s="104">
        <v>17348</v>
      </c>
      <c r="D29" s="104">
        <v>21005.476429199196</v>
      </c>
      <c r="E29" s="104"/>
      <c r="F29" s="103">
        <v>36565</v>
      </c>
      <c r="G29" s="104">
        <v>-1065</v>
      </c>
      <c r="H29" s="104">
        <v>-226.12466447474597</v>
      </c>
      <c r="I29" s="104">
        <v>-1103.2695914166777</v>
      </c>
    </row>
    <row r="30" spans="1:9" x14ac:dyDescent="0.2">
      <c r="A30" s="103">
        <v>36566</v>
      </c>
      <c r="B30" s="104">
        <v>8749</v>
      </c>
      <c r="C30" s="104">
        <v>17536</v>
      </c>
      <c r="D30" s="104">
        <v>22304.938388004965</v>
      </c>
      <c r="E30" s="104"/>
      <c r="F30" s="103">
        <v>36566</v>
      </c>
      <c r="G30" s="104">
        <v>3781</v>
      </c>
      <c r="H30" s="104">
        <v>2357.5307020901105</v>
      </c>
      <c r="I30" s="104">
        <v>10042.074878130023</v>
      </c>
    </row>
    <row r="31" spans="1:9" x14ac:dyDescent="0.2">
      <c r="A31" s="103">
        <v>36567</v>
      </c>
      <c r="B31" s="104">
        <v>8749</v>
      </c>
      <c r="C31" s="104">
        <v>17536</v>
      </c>
      <c r="D31" s="104">
        <v>22312.674717235706</v>
      </c>
      <c r="E31" s="104"/>
      <c r="F31" s="103">
        <v>36567</v>
      </c>
      <c r="G31" s="104">
        <v>256</v>
      </c>
      <c r="H31" s="104">
        <v>11311.995960615819</v>
      </c>
      <c r="I31" s="104">
        <v>13787.892484278542</v>
      </c>
    </row>
    <row r="32" spans="1:9" x14ac:dyDescent="0.2">
      <c r="A32" s="103">
        <v>36570</v>
      </c>
      <c r="B32" s="104">
        <v>10870</v>
      </c>
      <c r="C32" s="104">
        <v>19679</v>
      </c>
      <c r="D32" s="104">
        <v>25252.960080616635</v>
      </c>
      <c r="E32" s="104"/>
      <c r="F32" s="103">
        <v>36570</v>
      </c>
      <c r="G32" s="104">
        <v>-1860</v>
      </c>
      <c r="H32" s="104">
        <v>3179.2877878521904</v>
      </c>
      <c r="I32" s="104">
        <v>10240.765249019509</v>
      </c>
    </row>
    <row r="33" spans="1:9" x14ac:dyDescent="0.2">
      <c r="A33" s="103">
        <v>36571</v>
      </c>
      <c r="B33" s="104">
        <v>10870</v>
      </c>
      <c r="C33" s="104">
        <v>19478</v>
      </c>
      <c r="D33" s="104">
        <v>24951.253275488994</v>
      </c>
      <c r="E33" s="104"/>
      <c r="F33" s="103">
        <v>36571</v>
      </c>
      <c r="G33" s="104">
        <v>3667</v>
      </c>
      <c r="H33" s="104">
        <v>339.68355816391141</v>
      </c>
      <c r="I33" s="104">
        <v>3810.7905173530553</v>
      </c>
    </row>
    <row r="34" spans="1:9" x14ac:dyDescent="0.2">
      <c r="A34" s="103">
        <v>36572</v>
      </c>
      <c r="B34" s="104">
        <v>14366</v>
      </c>
      <c r="C34" s="104">
        <v>19651</v>
      </c>
      <c r="D34" s="104">
        <v>26799.82205914897</v>
      </c>
      <c r="E34" s="104"/>
      <c r="F34" s="103">
        <v>36572</v>
      </c>
      <c r="G34" s="104">
        <v>-2656</v>
      </c>
      <c r="H34" s="104">
        <v>3793.0516361155937</v>
      </c>
      <c r="I34" s="104">
        <v>-482.21172167921276</v>
      </c>
    </row>
    <row r="35" spans="1:9" x14ac:dyDescent="0.2">
      <c r="A35" s="103">
        <v>36573</v>
      </c>
      <c r="B35" s="104">
        <v>15335</v>
      </c>
      <c r="C35" s="104">
        <v>19069</v>
      </c>
      <c r="D35" s="104">
        <v>27101.41725755902</v>
      </c>
      <c r="E35" s="104"/>
      <c r="F35" s="103">
        <v>36573</v>
      </c>
      <c r="G35" s="104">
        <v>7290</v>
      </c>
      <c r="H35" s="104">
        <v>3174.6914355661997</v>
      </c>
      <c r="I35" s="104">
        <v>-5985.995114597089</v>
      </c>
    </row>
    <row r="36" spans="1:9" x14ac:dyDescent="0.2">
      <c r="A36" s="103">
        <v>36574</v>
      </c>
      <c r="B36" s="104">
        <v>16668</v>
      </c>
      <c r="C36" s="104">
        <v>20140</v>
      </c>
      <c r="D36" s="104">
        <v>28288.881059355066</v>
      </c>
      <c r="E36" s="104"/>
      <c r="F36" s="103">
        <v>36574</v>
      </c>
      <c r="G36" s="104">
        <v>-1961</v>
      </c>
      <c r="H36" s="104">
        <v>-333.97895256969298</v>
      </c>
      <c r="I36" s="104">
        <v>-4320.6659533378461</v>
      </c>
    </row>
    <row r="37" spans="1:9" x14ac:dyDescent="0.2">
      <c r="A37" s="103">
        <v>36577</v>
      </c>
      <c r="B37" s="104">
        <v>16668</v>
      </c>
      <c r="C37" s="104">
        <v>20140</v>
      </c>
      <c r="D37" s="104">
        <v>28285.213656437842</v>
      </c>
      <c r="E37" s="104"/>
      <c r="F37" s="103">
        <v>36577</v>
      </c>
      <c r="G37" s="104">
        <v>0</v>
      </c>
      <c r="H37" s="104">
        <v>0</v>
      </c>
      <c r="I37" s="104">
        <v>2350.3937705270146</v>
      </c>
    </row>
    <row r="38" spans="1:9" x14ac:dyDescent="0.2">
      <c r="A38" s="103">
        <v>36578</v>
      </c>
      <c r="B38" s="104">
        <v>13191</v>
      </c>
      <c r="C38" s="104">
        <v>20140</v>
      </c>
      <c r="D38" s="104">
        <v>26410.008852522897</v>
      </c>
      <c r="E38" s="104"/>
      <c r="F38" s="103">
        <v>36578</v>
      </c>
      <c r="G38" s="104">
        <v>-10512</v>
      </c>
      <c r="H38" s="104">
        <v>-5693.3247025273895</v>
      </c>
      <c r="I38" s="104">
        <v>-18016.176716983588</v>
      </c>
    </row>
    <row r="39" spans="1:9" x14ac:dyDescent="0.2">
      <c r="A39" s="103">
        <v>36579</v>
      </c>
      <c r="B39" s="104">
        <v>10014</v>
      </c>
      <c r="C39" s="104">
        <v>19917</v>
      </c>
      <c r="D39" s="104">
        <v>24762.399159438235</v>
      </c>
      <c r="E39" s="104"/>
      <c r="F39" s="103">
        <v>36579</v>
      </c>
      <c r="G39" s="104">
        <v>324</v>
      </c>
      <c r="H39" s="104">
        <v>-2555.4364151670375</v>
      </c>
      <c r="I39" s="104">
        <v>-2005.1381913111711</v>
      </c>
    </row>
    <row r="40" spans="1:9" x14ac:dyDescent="0.2">
      <c r="A40" s="103">
        <v>36580</v>
      </c>
      <c r="B40" s="104">
        <v>10014</v>
      </c>
      <c r="C40" s="104">
        <v>19917</v>
      </c>
      <c r="D40" s="104">
        <v>24762.058317172417</v>
      </c>
      <c r="E40" s="104"/>
      <c r="F40" s="103">
        <v>36580</v>
      </c>
      <c r="G40" s="104">
        <v>1456</v>
      </c>
      <c r="H40" s="104">
        <v>4397.8266851467306</v>
      </c>
      <c r="I40" s="104">
        <v>7499.9351042563831</v>
      </c>
    </row>
    <row r="41" spans="1:9" x14ac:dyDescent="0.2">
      <c r="A41" s="103">
        <v>36581</v>
      </c>
      <c r="B41" s="104">
        <v>4316</v>
      </c>
      <c r="C41" s="104">
        <v>18766</v>
      </c>
      <c r="D41" s="104">
        <v>21972.91307003476</v>
      </c>
      <c r="E41" s="104"/>
      <c r="F41" s="103">
        <v>36581</v>
      </c>
      <c r="G41" s="104">
        <v>-96</v>
      </c>
      <c r="H41" s="104">
        <v>1022.228791836587</v>
      </c>
      <c r="I41" s="104">
        <v>15577.478446642808</v>
      </c>
    </row>
    <row r="42" spans="1:9" x14ac:dyDescent="0.2">
      <c r="A42" s="103">
        <v>36584</v>
      </c>
      <c r="B42" s="104">
        <v>3630</v>
      </c>
      <c r="C42" s="104">
        <v>18932</v>
      </c>
      <c r="D42" s="104">
        <v>22015.864940434287</v>
      </c>
      <c r="E42" s="104"/>
      <c r="F42" s="103">
        <v>36584</v>
      </c>
      <c r="G42" s="104">
        <v>-1558</v>
      </c>
      <c r="H42" s="104">
        <v>4149.8898347816203</v>
      </c>
      <c r="I42" s="104">
        <v>19044.386490342466</v>
      </c>
    </row>
    <row r="43" spans="1:9" x14ac:dyDescent="0.2">
      <c r="A43" s="103">
        <v>36585</v>
      </c>
      <c r="B43" s="104">
        <v>4746</v>
      </c>
      <c r="C43" s="104">
        <v>18675</v>
      </c>
      <c r="D43" s="104">
        <v>21626.450861865756</v>
      </c>
      <c r="E43" s="104"/>
      <c r="F43" s="103">
        <v>36585</v>
      </c>
      <c r="G43" s="104">
        <v>3356</v>
      </c>
      <c r="H43" s="104">
        <v>1873.8438005137448</v>
      </c>
      <c r="I43" s="104">
        <v>7016.635287533235</v>
      </c>
    </row>
    <row r="44" spans="1:9" x14ac:dyDescent="0.2">
      <c r="A44" s="103">
        <v>36586</v>
      </c>
      <c r="B44" s="104">
        <v>6518</v>
      </c>
      <c r="C44" s="104">
        <v>19343</v>
      </c>
      <c r="D44" s="104">
        <v>22613.36358013783</v>
      </c>
      <c r="E44" s="104"/>
      <c r="F44" s="103">
        <v>36586</v>
      </c>
      <c r="G44" s="104">
        <v>7338</v>
      </c>
      <c r="H44" s="104">
        <v>1843.8666411657355</v>
      </c>
      <c r="I44" s="104">
        <v>23005.968593881538</v>
      </c>
    </row>
    <row r="45" spans="1:9" x14ac:dyDescent="0.2">
      <c r="A45" s="103">
        <v>36587</v>
      </c>
      <c r="B45" s="104">
        <v>8636</v>
      </c>
      <c r="C45" s="104">
        <v>20249</v>
      </c>
      <c r="D45" s="104">
        <v>24132.646155009959</v>
      </c>
      <c r="E45" s="104"/>
      <c r="F45" s="103">
        <v>36587</v>
      </c>
      <c r="G45" s="104">
        <v>8610</v>
      </c>
      <c r="H45" s="104">
        <v>2799.3803296383244</v>
      </c>
      <c r="I45" s="104">
        <v>26689.322033476306</v>
      </c>
    </row>
    <row r="46" spans="1:9" x14ac:dyDescent="0.2">
      <c r="A46" s="103">
        <v>36588</v>
      </c>
      <c r="B46" s="104">
        <v>9578</v>
      </c>
      <c r="C46" s="104">
        <v>20191</v>
      </c>
      <c r="D46" s="104">
        <v>24333.895206548888</v>
      </c>
      <c r="E46" s="104"/>
      <c r="F46" s="103">
        <v>36588</v>
      </c>
      <c r="G46" s="104">
        <v>818</v>
      </c>
      <c r="H46" s="104">
        <v>496.61491304812796</v>
      </c>
      <c r="I46" s="104">
        <v>2410.7820915918742</v>
      </c>
    </row>
    <row r="47" spans="1:9" x14ac:dyDescent="0.2">
      <c r="A47" s="103">
        <v>36591</v>
      </c>
      <c r="B47" s="104">
        <v>9100</v>
      </c>
      <c r="C47" s="104">
        <v>6669</v>
      </c>
      <c r="D47" s="104">
        <v>15131.416741039355</v>
      </c>
      <c r="E47" s="104"/>
      <c r="F47" s="103">
        <v>36591</v>
      </c>
      <c r="G47" s="104">
        <v>4569</v>
      </c>
      <c r="H47" s="104">
        <v>2347.3264918743666</v>
      </c>
      <c r="I47" s="104">
        <v>11993.577241475807</v>
      </c>
    </row>
    <row r="48" spans="1:9" x14ac:dyDescent="0.2">
      <c r="A48" s="103">
        <v>36592</v>
      </c>
      <c r="B48" s="104">
        <v>6431</v>
      </c>
      <c r="C48" s="104">
        <v>20407</v>
      </c>
      <c r="D48" s="104">
        <v>23894.595787936574</v>
      </c>
      <c r="E48" s="104"/>
      <c r="F48" s="103">
        <v>36592</v>
      </c>
      <c r="G48" s="104">
        <v>1354</v>
      </c>
      <c r="H48" s="104">
        <v>1323.2822944892823</v>
      </c>
      <c r="I48" s="104">
        <v>17782.645248306246</v>
      </c>
    </row>
    <row r="49" spans="1:9" x14ac:dyDescent="0.2">
      <c r="A49" s="103">
        <v>36593</v>
      </c>
      <c r="B49" s="104">
        <v>7274</v>
      </c>
      <c r="C49" s="104">
        <v>20238</v>
      </c>
      <c r="D49" s="104">
        <v>23899.413264918392</v>
      </c>
      <c r="E49" s="104"/>
      <c r="F49" s="103">
        <v>36593</v>
      </c>
      <c r="G49" s="104">
        <v>2284</v>
      </c>
      <c r="H49" s="104">
        <v>3283.7237803243147</v>
      </c>
      <c r="I49" s="104">
        <v>-1216.119778016596</v>
      </c>
    </row>
    <row r="50" spans="1:9" x14ac:dyDescent="0.2">
      <c r="A50" s="103">
        <v>36594</v>
      </c>
      <c r="B50" s="104">
        <v>7925</v>
      </c>
      <c r="C50" s="104">
        <v>20374</v>
      </c>
      <c r="D50" s="104">
        <v>24198.701981776372</v>
      </c>
      <c r="E50" s="104"/>
      <c r="F50" s="103">
        <v>36594</v>
      </c>
      <c r="G50" s="104">
        <v>384</v>
      </c>
      <c r="H50" s="104">
        <v>1036.6043122841261</v>
      </c>
      <c r="I50" s="104">
        <v>4572.5695683102167</v>
      </c>
    </row>
    <row r="51" spans="1:9" x14ac:dyDescent="0.2">
      <c r="A51" s="103">
        <v>36595</v>
      </c>
      <c r="B51" s="104">
        <v>8208</v>
      </c>
      <c r="C51" s="104">
        <v>20729</v>
      </c>
      <c r="D51" s="104">
        <v>24562.612591438559</v>
      </c>
      <c r="E51" s="104"/>
      <c r="F51" s="103">
        <v>36595</v>
      </c>
      <c r="G51" s="104">
        <v>2735</v>
      </c>
      <c r="H51" s="104">
        <v>-1496.3006270237877</v>
      </c>
      <c r="I51" s="104">
        <v>4930.9972746951953</v>
      </c>
    </row>
    <row r="52" spans="1:9" x14ac:dyDescent="0.2">
      <c r="A52" s="103">
        <v>36598</v>
      </c>
      <c r="B52" s="104">
        <v>10214</v>
      </c>
      <c r="C52" s="104">
        <v>21278</v>
      </c>
      <c r="D52" s="104">
        <v>25895.588830809349</v>
      </c>
      <c r="E52" s="104"/>
      <c r="F52" s="103">
        <v>36598</v>
      </c>
      <c r="G52" s="104">
        <v>-3903</v>
      </c>
      <c r="H52" s="104">
        <v>915.58733891901602</v>
      </c>
      <c r="I52" s="104">
        <v>-2186.18252176445</v>
      </c>
    </row>
    <row r="53" spans="1:9" x14ac:dyDescent="0.2">
      <c r="A53" s="103">
        <v>36599</v>
      </c>
      <c r="B53" s="104">
        <v>10821</v>
      </c>
      <c r="C53" s="104">
        <v>20959</v>
      </c>
      <c r="D53" s="104">
        <v>25906.906403477249</v>
      </c>
      <c r="E53" s="104"/>
      <c r="F53" s="103">
        <v>36599</v>
      </c>
      <c r="G53" s="104">
        <v>2904</v>
      </c>
      <c r="H53" s="104">
        <v>12456.074588085585</v>
      </c>
      <c r="I53" s="104">
        <v>10430.101745185944</v>
      </c>
    </row>
    <row r="54" spans="1:9" x14ac:dyDescent="0.2">
      <c r="A54" s="103">
        <v>36600</v>
      </c>
      <c r="B54" s="104">
        <v>13645</v>
      </c>
      <c r="C54" s="104">
        <v>21508</v>
      </c>
      <c r="D54" s="104">
        <v>27721.572156369708</v>
      </c>
      <c r="E54" s="104"/>
      <c r="F54" s="103">
        <v>36600</v>
      </c>
      <c r="G54" s="104">
        <v>1608</v>
      </c>
      <c r="H54" s="104">
        <v>5060.6255296283734</v>
      </c>
      <c r="I54" s="104">
        <v>1216.6496044027488</v>
      </c>
    </row>
    <row r="55" spans="1:9" x14ac:dyDescent="0.2">
      <c r="A55" s="103">
        <v>36601</v>
      </c>
      <c r="B55" s="104">
        <v>13372</v>
      </c>
      <c r="C55" s="104">
        <v>21370</v>
      </c>
      <c r="D55" s="104">
        <v>27474.428926199944</v>
      </c>
      <c r="E55" s="104"/>
      <c r="F55" s="103">
        <v>36601</v>
      </c>
      <c r="G55" s="104">
        <v>-1979</v>
      </c>
      <c r="H55" s="104">
        <v>3067.9403541939491</v>
      </c>
      <c r="I55" s="104">
        <v>9787.0155590316772</v>
      </c>
    </row>
    <row r="56" spans="1:9" x14ac:dyDescent="0.2">
      <c r="A56" s="103">
        <v>36602</v>
      </c>
      <c r="B56" s="104">
        <v>8153</v>
      </c>
      <c r="C56" s="104">
        <v>21801</v>
      </c>
      <c r="D56" s="104">
        <v>25618.462877748305</v>
      </c>
      <c r="E56" s="104"/>
      <c r="F56" s="103">
        <v>36602</v>
      </c>
      <c r="G56" s="104">
        <v>-138</v>
      </c>
      <c r="H56" s="104">
        <v>1891.5295810266284</v>
      </c>
      <c r="I56" s="104">
        <v>-1511.7122938566583</v>
      </c>
    </row>
    <row r="57" spans="1:9" x14ac:dyDescent="0.2">
      <c r="A57" s="103">
        <v>36605</v>
      </c>
      <c r="B57" s="104">
        <v>13374</v>
      </c>
      <c r="C57" s="104">
        <v>21929</v>
      </c>
      <c r="D57" s="104">
        <v>27618.911920233619</v>
      </c>
      <c r="E57" s="104"/>
      <c r="F57" s="103">
        <v>36605</v>
      </c>
      <c r="G57" s="104">
        <v>-1935</v>
      </c>
      <c r="H57" s="104">
        <v>-4236.0934702507702</v>
      </c>
      <c r="I57" s="104">
        <v>-8570.6320313622182</v>
      </c>
    </row>
    <row r="58" spans="1:9" x14ac:dyDescent="0.2">
      <c r="A58" s="103">
        <v>36606</v>
      </c>
      <c r="B58" s="104">
        <v>14934</v>
      </c>
      <c r="C58" s="104">
        <v>22256</v>
      </c>
      <c r="D58" s="104">
        <v>28741.286447506533</v>
      </c>
      <c r="E58" s="104"/>
      <c r="F58" s="103">
        <v>36606</v>
      </c>
      <c r="G58" s="104">
        <v>1374</v>
      </c>
      <c r="H58" s="104">
        <v>-1412.7752403663426</v>
      </c>
      <c r="I58" s="104">
        <v>-3295.0352675212616</v>
      </c>
    </row>
    <row r="59" spans="1:9" x14ac:dyDescent="0.2">
      <c r="A59" s="103">
        <v>36607</v>
      </c>
      <c r="B59" s="104">
        <v>15502</v>
      </c>
      <c r="C59" s="104">
        <v>25757</v>
      </c>
      <c r="D59" s="104">
        <v>31787.632409355632</v>
      </c>
      <c r="E59" s="104"/>
      <c r="F59" s="103">
        <v>36607</v>
      </c>
      <c r="G59" s="104">
        <v>3834</v>
      </c>
      <c r="H59" s="104">
        <v>6822.1966395749678</v>
      </c>
      <c r="I59" s="104">
        <v>5607.0780147861542</v>
      </c>
    </row>
    <row r="60" spans="1:9" x14ac:dyDescent="0.2">
      <c r="A60" s="103">
        <v>36608</v>
      </c>
      <c r="B60" s="104">
        <v>14892</v>
      </c>
      <c r="C60" s="104">
        <v>22618</v>
      </c>
      <c r="D60" s="104">
        <v>28952.6135623031</v>
      </c>
      <c r="E60" s="104"/>
      <c r="F60" s="103">
        <v>36608</v>
      </c>
      <c r="G60" s="104">
        <v>3337</v>
      </c>
      <c r="H60" s="104">
        <v>-1623.9884589816709</v>
      </c>
      <c r="I60" s="104">
        <v>3390.1558522811906</v>
      </c>
    </row>
    <row r="61" spans="1:9" x14ac:dyDescent="0.2">
      <c r="A61" s="103">
        <v>36609</v>
      </c>
      <c r="B61" s="104">
        <v>18854</v>
      </c>
      <c r="C61" s="104">
        <v>22967</v>
      </c>
      <c r="D61" s="104">
        <v>31293.573528150126</v>
      </c>
      <c r="E61" s="104"/>
      <c r="F61" s="103">
        <v>36609</v>
      </c>
      <c r="G61" s="104">
        <v>-3036</v>
      </c>
      <c r="H61" s="104">
        <v>-114.76026234937733</v>
      </c>
      <c r="I61" s="104">
        <v>30225.002548220291</v>
      </c>
    </row>
    <row r="62" spans="1:9" x14ac:dyDescent="0.2">
      <c r="A62" s="103">
        <v>36612</v>
      </c>
      <c r="B62" s="104">
        <v>21337</v>
      </c>
      <c r="C62" s="104">
        <v>23013</v>
      </c>
      <c r="D62" s="104">
        <v>33053.96645095016</v>
      </c>
      <c r="E62" s="104"/>
      <c r="F62" s="103">
        <v>36612</v>
      </c>
      <c r="G62" s="104">
        <v>7214</v>
      </c>
      <c r="H62" s="104">
        <v>2190.5160833214049</v>
      </c>
      <c r="I62" s="104">
        <v>7586.8178305984966</v>
      </c>
    </row>
    <row r="63" spans="1:9" x14ac:dyDescent="0.2">
      <c r="A63" s="103">
        <v>36613</v>
      </c>
      <c r="B63" s="104">
        <v>18669</v>
      </c>
      <c r="C63" s="104">
        <v>23194</v>
      </c>
      <c r="D63" s="104">
        <v>31572.847995384724</v>
      </c>
      <c r="E63" s="104"/>
      <c r="F63" s="103">
        <v>36613</v>
      </c>
      <c r="G63" s="104">
        <v>4349</v>
      </c>
      <c r="H63" s="104">
        <v>4489.8160438517525</v>
      </c>
      <c r="I63" s="104">
        <v>-1475.7310970882838</v>
      </c>
    </row>
    <row r="64" spans="1:9" x14ac:dyDescent="0.2">
      <c r="A64" s="103">
        <v>36614</v>
      </c>
      <c r="B64" s="104">
        <v>16514</v>
      </c>
      <c r="C64" s="104">
        <v>32834</v>
      </c>
      <c r="D64" s="104">
        <v>38224.645117280481</v>
      </c>
      <c r="E64" s="104"/>
      <c r="F64" s="103">
        <v>36614</v>
      </c>
      <c r="G64" s="104">
        <v>-1871</v>
      </c>
      <c r="H64" s="104">
        <v>-3649.738965403646</v>
      </c>
      <c r="I64" s="104">
        <v>2744.7281528957642</v>
      </c>
    </row>
    <row r="65" spans="1:9" x14ac:dyDescent="0.2">
      <c r="A65" s="103">
        <v>36615</v>
      </c>
      <c r="B65" s="104">
        <v>12609</v>
      </c>
      <c r="C65" s="104">
        <v>23934</v>
      </c>
      <c r="D65" s="104">
        <v>29222.466635824272</v>
      </c>
      <c r="E65" s="104"/>
      <c r="F65" s="103">
        <v>36615</v>
      </c>
      <c r="G65" s="104">
        <v>-3506</v>
      </c>
      <c r="H65" s="104">
        <v>-3484.0483938346079</v>
      </c>
      <c r="I65" s="104">
        <v>-437.89126108618302</v>
      </c>
    </row>
    <row r="66" spans="1:9" x14ac:dyDescent="0.2">
      <c r="A66" s="103">
        <v>36616</v>
      </c>
      <c r="B66" s="104">
        <v>16442</v>
      </c>
      <c r="C66" s="104">
        <v>25541</v>
      </c>
      <c r="D66" s="104">
        <v>32398.122496571104</v>
      </c>
      <c r="E66" s="104"/>
      <c r="F66" s="103">
        <v>36616</v>
      </c>
      <c r="G66" s="104">
        <v>970</v>
      </c>
      <c r="H66" s="104">
        <v>886.35114977958824</v>
      </c>
      <c r="I66" s="104">
        <v>5112.30035181945</v>
      </c>
    </row>
    <row r="67" spans="1:9" x14ac:dyDescent="0.2">
      <c r="A67" s="103">
        <v>36619</v>
      </c>
      <c r="B67" s="104">
        <v>17950</v>
      </c>
      <c r="C67" s="104">
        <v>25928</v>
      </c>
      <c r="D67" s="104">
        <v>33157.158303497032</v>
      </c>
      <c r="E67" s="104"/>
      <c r="F67" s="103">
        <v>36619</v>
      </c>
      <c r="G67" s="104">
        <v>-2648</v>
      </c>
      <c r="H67" s="104">
        <v>-4029.5042471303082</v>
      </c>
      <c r="I67" s="104">
        <v>-33777.867131072155</v>
      </c>
    </row>
    <row r="68" spans="1:9" x14ac:dyDescent="0.2">
      <c r="A68" s="103">
        <v>36620</v>
      </c>
      <c r="B68" s="104">
        <v>16569</v>
      </c>
      <c r="C68" s="104">
        <v>24679</v>
      </c>
      <c r="D68" s="104">
        <v>31298.67097990587</v>
      </c>
      <c r="E68" s="104"/>
      <c r="F68" s="103">
        <v>36620</v>
      </c>
      <c r="G68" s="104">
        <v>-3407</v>
      </c>
      <c r="H68" s="104">
        <v>-9261.29241758444</v>
      </c>
      <c r="I68" s="104">
        <v>-12007.722812032742</v>
      </c>
    </row>
    <row r="69" spans="1:9" x14ac:dyDescent="0.2">
      <c r="A69" s="103">
        <v>36621</v>
      </c>
      <c r="B69" s="104">
        <v>18037</v>
      </c>
      <c r="C69" s="104">
        <v>25304</v>
      </c>
      <c r="D69" s="104">
        <v>35135.059288328812</v>
      </c>
      <c r="E69" s="104"/>
      <c r="F69" s="103">
        <v>36621</v>
      </c>
      <c r="G69" s="104">
        <v>1643</v>
      </c>
      <c r="H69" s="104">
        <v>3.7440407102793105</v>
      </c>
      <c r="I69" s="104">
        <v>1694.0741293342348</v>
      </c>
    </row>
    <row r="70" spans="1:9" x14ac:dyDescent="0.2">
      <c r="A70" s="103">
        <v>36622</v>
      </c>
      <c r="B70" s="104">
        <v>24183</v>
      </c>
      <c r="C70" s="104">
        <v>25631</v>
      </c>
      <c r="D70" s="104">
        <v>38821.274140384747</v>
      </c>
      <c r="E70" s="104"/>
      <c r="F70" s="103">
        <v>36622</v>
      </c>
      <c r="G70" s="104">
        <v>2999</v>
      </c>
      <c r="H70" s="104">
        <v>2463.5802903681392</v>
      </c>
      <c r="I70" s="104">
        <v>658.8531355429385</v>
      </c>
    </row>
    <row r="71" spans="1:9" x14ac:dyDescent="0.2">
      <c r="A71" s="103">
        <v>36623</v>
      </c>
      <c r="B71" s="104">
        <v>29931</v>
      </c>
      <c r="C71" s="104">
        <v>25673</v>
      </c>
      <c r="D71" s="104">
        <v>42676.387690004791</v>
      </c>
      <c r="E71" s="104"/>
      <c r="F71" s="103">
        <v>36623</v>
      </c>
      <c r="G71" s="104">
        <v>3608</v>
      </c>
      <c r="H71" s="104">
        <v>-11392.570676550033</v>
      </c>
      <c r="I71" s="104">
        <v>-2727.2061801407622</v>
      </c>
    </row>
    <row r="72" spans="1:9" x14ac:dyDescent="0.2">
      <c r="A72" s="103">
        <v>36626</v>
      </c>
      <c r="B72" s="104">
        <v>39356</v>
      </c>
      <c r="C72" s="104">
        <v>26224</v>
      </c>
      <c r="D72" s="104">
        <v>50024.871304525928</v>
      </c>
      <c r="E72" s="104"/>
      <c r="F72" s="103">
        <v>36626</v>
      </c>
      <c r="G72" s="104">
        <v>1311</v>
      </c>
      <c r="H72" s="104">
        <v>-3452.3304829776798</v>
      </c>
      <c r="I72" s="104">
        <v>-10136.117236263897</v>
      </c>
    </row>
    <row r="73" spans="1:9" x14ac:dyDescent="0.2">
      <c r="A73" s="103">
        <v>36627</v>
      </c>
      <c r="B73" s="104">
        <v>35041</v>
      </c>
      <c r="C73" s="104">
        <v>25033</v>
      </c>
      <c r="D73" s="104">
        <v>45916.804143676258</v>
      </c>
      <c r="E73" s="104"/>
      <c r="F73" s="103">
        <v>36627</v>
      </c>
      <c r="G73" s="104">
        <v>-6268</v>
      </c>
      <c r="H73" s="104">
        <v>-7961.4980714082549</v>
      </c>
      <c r="I73" s="104">
        <v>-19063.20496512809</v>
      </c>
    </row>
    <row r="74" spans="1:9" x14ac:dyDescent="0.2">
      <c r="A74" s="103">
        <v>36628</v>
      </c>
      <c r="B74" s="104">
        <v>34932</v>
      </c>
      <c r="C74" s="104">
        <v>25448</v>
      </c>
      <c r="D74" s="104">
        <v>46506.820018835904</v>
      </c>
      <c r="E74" s="104"/>
      <c r="F74" s="103">
        <v>36628</v>
      </c>
      <c r="G74" s="104">
        <v>14998</v>
      </c>
      <c r="H74" s="104">
        <v>5362.6859690961528</v>
      </c>
      <c r="I74" s="104">
        <v>14739.974884191777</v>
      </c>
    </row>
    <row r="75" spans="1:9" x14ac:dyDescent="0.2">
      <c r="A75" s="103">
        <v>36629</v>
      </c>
      <c r="B75" s="104">
        <v>35638</v>
      </c>
      <c r="C75" s="104">
        <v>25211</v>
      </c>
      <c r="D75" s="104">
        <v>46585.965220694183</v>
      </c>
      <c r="E75" s="104"/>
      <c r="F75" s="103">
        <v>36629</v>
      </c>
      <c r="G75" s="104">
        <v>14914</v>
      </c>
      <c r="H75" s="104">
        <v>4778.3301084224304</v>
      </c>
      <c r="I75" s="104">
        <v>21488.848398253489</v>
      </c>
    </row>
    <row r="76" spans="1:9" x14ac:dyDescent="0.2">
      <c r="A76" s="103">
        <v>36630</v>
      </c>
      <c r="B76" s="104">
        <v>36523</v>
      </c>
      <c r="C76" s="104">
        <v>26142</v>
      </c>
      <c r="D76" s="104">
        <v>47645.774685507902</v>
      </c>
      <c r="E76" s="104"/>
      <c r="F76" s="103">
        <v>36630</v>
      </c>
      <c r="G76" s="104">
        <v>-4378</v>
      </c>
      <c r="H76" s="104">
        <v>3853.2679489685511</v>
      </c>
      <c r="I76" s="104">
        <v>-3537.8107680578823</v>
      </c>
    </row>
    <row r="77" spans="1:9" x14ac:dyDescent="0.2">
      <c r="A77" s="103">
        <v>36633</v>
      </c>
      <c r="B77" s="104">
        <v>43036</v>
      </c>
      <c r="C77" s="104">
        <v>25952</v>
      </c>
      <c r="D77" s="104">
        <v>52644.442761384271</v>
      </c>
      <c r="E77" s="104"/>
      <c r="F77" s="103">
        <v>36633</v>
      </c>
      <c r="G77" s="104">
        <v>21391</v>
      </c>
      <c r="H77" s="104">
        <v>-2997.3820330721483</v>
      </c>
      <c r="I77" s="104">
        <v>21046.340289111853</v>
      </c>
    </row>
    <row r="78" spans="1:9" x14ac:dyDescent="0.2">
      <c r="A78" s="103">
        <v>36634</v>
      </c>
      <c r="B78" s="104">
        <v>40351</v>
      </c>
      <c r="C78" s="104">
        <v>26787</v>
      </c>
      <c r="D78" s="104">
        <v>50762.919585315707</v>
      </c>
      <c r="E78" s="104"/>
      <c r="F78" s="103">
        <v>36634</v>
      </c>
      <c r="G78" s="104">
        <v>-13284</v>
      </c>
      <c r="H78" s="104">
        <v>-1678.5022628292102</v>
      </c>
      <c r="I78" s="104">
        <v>-12128.749649753983</v>
      </c>
    </row>
    <row r="79" spans="1:9" x14ac:dyDescent="0.2">
      <c r="A79" s="103">
        <v>36635</v>
      </c>
      <c r="B79" s="104">
        <v>38130</v>
      </c>
      <c r="C79" s="104">
        <v>26945</v>
      </c>
      <c r="D79" s="104">
        <v>49104.070249529628</v>
      </c>
      <c r="E79" s="104"/>
      <c r="F79" s="103">
        <v>36635</v>
      </c>
      <c r="G79" s="104">
        <v>-9226</v>
      </c>
      <c r="H79" s="104">
        <v>3350.3239584429439</v>
      </c>
      <c r="I79" s="104">
        <v>-1939.8813672645981</v>
      </c>
    </row>
    <row r="80" spans="1:9" x14ac:dyDescent="0.2">
      <c r="A80" s="103">
        <v>36636</v>
      </c>
      <c r="B80" s="104">
        <v>38602</v>
      </c>
      <c r="C80" s="104">
        <v>26646</v>
      </c>
      <c r="D80" s="104">
        <v>49295.812540647355</v>
      </c>
      <c r="E80" s="104"/>
      <c r="F80" s="103">
        <v>36636</v>
      </c>
      <c r="G80" s="104">
        <v>4627</v>
      </c>
      <c r="H80" s="104">
        <v>-920.76688580795189</v>
      </c>
      <c r="I80" s="104">
        <v>6825.15325550956</v>
      </c>
    </row>
    <row r="81" spans="1:9" x14ac:dyDescent="0.2">
      <c r="A81" s="103">
        <v>36640</v>
      </c>
      <c r="B81" s="104">
        <v>38602</v>
      </c>
      <c r="C81" s="104">
        <v>26646</v>
      </c>
      <c r="D81" s="104">
        <v>49295.515926956621</v>
      </c>
      <c r="E81" s="104"/>
      <c r="F81" s="103">
        <v>36640</v>
      </c>
      <c r="G81" s="104">
        <v>15118</v>
      </c>
      <c r="H81" s="104">
        <v>4499.9349363424817</v>
      </c>
      <c r="I81" s="104">
        <v>22521.742844260549</v>
      </c>
    </row>
    <row r="82" spans="1:9" x14ac:dyDescent="0.2">
      <c r="A82" s="103">
        <v>36641</v>
      </c>
      <c r="B82" s="104">
        <v>35853</v>
      </c>
      <c r="C82" s="104">
        <v>26753</v>
      </c>
      <c r="D82" s="104">
        <v>47265.710737733141</v>
      </c>
      <c r="E82" s="104"/>
      <c r="F82" s="103">
        <v>36641</v>
      </c>
      <c r="G82" s="104">
        <v>-5599</v>
      </c>
      <c r="H82" s="104">
        <v>3247.987504619523</v>
      </c>
      <c r="I82" s="104">
        <v>-5744.8374190576969</v>
      </c>
    </row>
    <row r="83" spans="1:9" x14ac:dyDescent="0.2">
      <c r="A83" s="103">
        <v>36642</v>
      </c>
      <c r="B83" s="104">
        <v>35240</v>
      </c>
      <c r="C83" s="104">
        <v>26539</v>
      </c>
      <c r="D83" s="104">
        <v>46757.928137866074</v>
      </c>
      <c r="E83" s="104"/>
      <c r="F83" s="103">
        <v>36642</v>
      </c>
      <c r="G83" s="104">
        <v>-6674</v>
      </c>
      <c r="H83" s="104">
        <v>7064.9321858235262</v>
      </c>
      <c r="I83" s="104">
        <v>-503.96473296234592</v>
      </c>
    </row>
    <row r="84" spans="1:9" x14ac:dyDescent="0.2">
      <c r="A84" s="103">
        <v>36643</v>
      </c>
      <c r="B84" s="104">
        <v>31154</v>
      </c>
      <c r="C84" s="104">
        <v>26867</v>
      </c>
      <c r="D84" s="104">
        <v>43988.460512472971</v>
      </c>
      <c r="E84" s="104"/>
      <c r="F84" s="103">
        <v>36643</v>
      </c>
      <c r="G84" s="104">
        <v>-3858</v>
      </c>
      <c r="H84" s="104">
        <v>2326.203238990613</v>
      </c>
      <c r="I84" s="104">
        <v>-2368.4005736340787</v>
      </c>
    </row>
    <row r="85" spans="1:9" x14ac:dyDescent="0.2">
      <c r="A85" s="103">
        <v>36644</v>
      </c>
      <c r="B85" s="104">
        <v>39889</v>
      </c>
      <c r="C85" s="104">
        <v>27237</v>
      </c>
      <c r="D85" s="104">
        <v>50739.441965792255</v>
      </c>
      <c r="E85" s="104"/>
      <c r="F85" s="103">
        <v>36644</v>
      </c>
      <c r="G85" s="104">
        <v>10906</v>
      </c>
      <c r="H85" s="104">
        <v>9215.3062172178179</v>
      </c>
      <c r="I85" s="104">
        <v>24801.747202941027</v>
      </c>
    </row>
    <row r="86" spans="1:9" x14ac:dyDescent="0.2">
      <c r="A86" s="103">
        <v>36647</v>
      </c>
      <c r="B86" s="104">
        <v>33801</v>
      </c>
      <c r="C86" s="104">
        <v>15578</v>
      </c>
      <c r="D86" s="104">
        <v>40127.51070416758</v>
      </c>
      <c r="E86" s="104"/>
      <c r="F86" s="103">
        <v>36647</v>
      </c>
      <c r="G86" s="104">
        <v>15120</v>
      </c>
      <c r="H86" s="104">
        <v>16216.145571122772</v>
      </c>
      <c r="I86" s="104">
        <v>31663.193726497982</v>
      </c>
    </row>
    <row r="87" spans="1:9" x14ac:dyDescent="0.2">
      <c r="A87" s="103">
        <v>36648</v>
      </c>
      <c r="B87" s="104">
        <v>29096</v>
      </c>
      <c r="C87" s="104">
        <v>15593</v>
      </c>
      <c r="D87" s="104">
        <v>36363.62646229806</v>
      </c>
      <c r="E87" s="104"/>
      <c r="F87" s="103">
        <v>36648</v>
      </c>
      <c r="G87" s="104">
        <v>489</v>
      </c>
      <c r="H87" s="104">
        <v>6090.440374178821</v>
      </c>
      <c r="I87" s="104">
        <v>8315.8210954879414</v>
      </c>
    </row>
    <row r="88" spans="1:9" x14ac:dyDescent="0.2">
      <c r="A88" s="103">
        <v>36649</v>
      </c>
      <c r="B88" s="104">
        <v>25210</v>
      </c>
      <c r="C88" s="104">
        <v>15684</v>
      </c>
      <c r="D88" s="104">
        <v>33151.513954448004</v>
      </c>
      <c r="E88" s="104"/>
      <c r="F88" s="103">
        <v>36649</v>
      </c>
      <c r="G88" s="104">
        <v>-14404</v>
      </c>
      <c r="H88" s="104">
        <v>-13659.849373009356</v>
      </c>
      <c r="I88" s="104">
        <v>-28230.037339277424</v>
      </c>
    </row>
    <row r="89" spans="1:9" x14ac:dyDescent="0.2">
      <c r="A89" s="103">
        <v>36650</v>
      </c>
      <c r="B89" s="104">
        <v>17559</v>
      </c>
      <c r="C89" s="104">
        <v>15941</v>
      </c>
      <c r="D89" s="104">
        <v>27847.083002198229</v>
      </c>
      <c r="E89" s="104"/>
      <c r="F89" s="103">
        <v>36650</v>
      </c>
      <c r="G89" s="104">
        <v>-935</v>
      </c>
      <c r="H89" s="104">
        <v>-92.430086048659874</v>
      </c>
      <c r="I89" s="104">
        <v>1792.7845076682161</v>
      </c>
    </row>
    <row r="90" spans="1:9" x14ac:dyDescent="0.2">
      <c r="A90" s="103">
        <v>36651</v>
      </c>
      <c r="B90" s="104">
        <v>16921</v>
      </c>
      <c r="C90" s="104">
        <v>16002</v>
      </c>
      <c r="D90" s="104">
        <v>27545.384026280095</v>
      </c>
      <c r="E90" s="104"/>
      <c r="F90" s="103">
        <v>36651</v>
      </c>
      <c r="G90" s="104">
        <v>-5622</v>
      </c>
      <c r="H90" s="104">
        <v>-2391.0804189292717</v>
      </c>
      <c r="I90" s="104">
        <v>-8815.9530715661476</v>
      </c>
    </row>
    <row r="91" spans="1:9" x14ac:dyDescent="0.2">
      <c r="A91" s="103">
        <v>36654</v>
      </c>
      <c r="B91" s="104">
        <v>19067</v>
      </c>
      <c r="C91" s="104">
        <v>16291</v>
      </c>
      <c r="D91" s="104">
        <v>29062.837089975237</v>
      </c>
      <c r="E91" s="104"/>
      <c r="F91" s="103">
        <v>36654</v>
      </c>
      <c r="G91" s="104">
        <v>8046</v>
      </c>
      <c r="H91" s="104">
        <v>-7893.3591547057022</v>
      </c>
      <c r="I91" s="104">
        <v>1384.3728517653717</v>
      </c>
    </row>
    <row r="92" spans="1:9" x14ac:dyDescent="0.2">
      <c r="A92" s="103">
        <v>36655</v>
      </c>
      <c r="B92" s="104">
        <v>19525</v>
      </c>
      <c r="C92" s="104">
        <v>17057</v>
      </c>
      <c r="D92" s="104">
        <v>29843.439188163389</v>
      </c>
      <c r="E92" s="104"/>
      <c r="F92" s="103">
        <v>36655</v>
      </c>
      <c r="G92" s="104">
        <v>372</v>
      </c>
      <c r="H92" s="104">
        <v>9086.6429913857246</v>
      </c>
      <c r="I92" s="104">
        <v>6886.6724268298476</v>
      </c>
    </row>
    <row r="93" spans="1:9" x14ac:dyDescent="0.2">
      <c r="A93" s="103">
        <v>36656</v>
      </c>
      <c r="B93" s="104">
        <v>27030</v>
      </c>
      <c r="C93" s="104">
        <v>17223</v>
      </c>
      <c r="D93" s="104">
        <v>35127.049704788624</v>
      </c>
      <c r="E93" s="104"/>
      <c r="F93" s="103">
        <v>36656</v>
      </c>
      <c r="G93" s="104">
        <v>16766</v>
      </c>
      <c r="H93" s="104">
        <v>11030.773283574346</v>
      </c>
      <c r="I93" s="104">
        <v>22311.812951742468</v>
      </c>
    </row>
    <row r="94" spans="1:9" x14ac:dyDescent="0.2">
      <c r="A94" s="103">
        <v>36657</v>
      </c>
      <c r="B94" s="104">
        <v>23303</v>
      </c>
      <c r="C94" s="104">
        <v>17563</v>
      </c>
      <c r="D94" s="104">
        <v>32384.405493408962</v>
      </c>
      <c r="E94" s="104"/>
      <c r="F94" s="103">
        <v>36657</v>
      </c>
      <c r="G94" s="104">
        <v>12207</v>
      </c>
      <c r="H94" s="104">
        <v>3623.0825850044448</v>
      </c>
      <c r="I94" s="104">
        <v>10375.024465438595</v>
      </c>
    </row>
    <row r="95" spans="1:9" x14ac:dyDescent="0.2">
      <c r="A95" s="103">
        <v>36658</v>
      </c>
      <c r="B95" s="104">
        <v>15638</v>
      </c>
      <c r="C95" s="104">
        <v>17438</v>
      </c>
      <c r="D95" s="104">
        <v>27316.295914919199</v>
      </c>
      <c r="E95" s="104"/>
      <c r="F95" s="103">
        <v>36658</v>
      </c>
      <c r="G95" s="104">
        <v>2037</v>
      </c>
      <c r="H95" s="104">
        <v>-1070.7734877566456</v>
      </c>
      <c r="I95" s="104">
        <v>1803.2761974715017</v>
      </c>
    </row>
    <row r="96" spans="1:9" x14ac:dyDescent="0.2">
      <c r="A96" s="103">
        <v>36661</v>
      </c>
      <c r="B96" s="104">
        <v>16437</v>
      </c>
      <c r="C96" s="104">
        <v>16264</v>
      </c>
      <c r="D96" s="104">
        <v>27039.863209861051</v>
      </c>
      <c r="E96" s="104"/>
      <c r="F96" s="103">
        <v>36661</v>
      </c>
      <c r="G96" s="104">
        <v>1663</v>
      </c>
      <c r="H96" s="104">
        <v>5151.4617596683611</v>
      </c>
      <c r="I96" s="104">
        <v>9580.1154620262332</v>
      </c>
    </row>
    <row r="97" spans="1:9" x14ac:dyDescent="0.2">
      <c r="A97" s="103">
        <v>36662</v>
      </c>
      <c r="B97" s="104">
        <v>21511</v>
      </c>
      <c r="C97" s="104">
        <v>15347</v>
      </c>
      <c r="D97" s="104">
        <v>29911.228351009493</v>
      </c>
      <c r="E97" s="104"/>
      <c r="F97" s="103">
        <v>36662</v>
      </c>
      <c r="G97" s="104">
        <v>5891</v>
      </c>
      <c r="H97" s="104">
        <v>13846.698170221529</v>
      </c>
      <c r="I97" s="104">
        <v>20173.831058385324</v>
      </c>
    </row>
    <row r="98" spans="1:9" x14ac:dyDescent="0.2">
      <c r="A98" s="103">
        <v>36663</v>
      </c>
      <c r="B98" s="104">
        <v>28705</v>
      </c>
      <c r="C98" s="104">
        <v>14480</v>
      </c>
      <c r="D98" s="104">
        <v>35126.776925969927</v>
      </c>
      <c r="E98" s="104"/>
      <c r="F98" s="103">
        <v>36663</v>
      </c>
      <c r="G98" s="104">
        <v>29719</v>
      </c>
      <c r="H98" s="104">
        <v>10370.650637705106</v>
      </c>
      <c r="I98" s="104">
        <v>41801.299009190443</v>
      </c>
    </row>
    <row r="99" spans="1:9" x14ac:dyDescent="0.2">
      <c r="A99" s="103">
        <v>36664</v>
      </c>
      <c r="B99" s="104">
        <v>30968</v>
      </c>
      <c r="C99" s="104">
        <v>14311</v>
      </c>
      <c r="D99" s="104">
        <v>36952.246643978426</v>
      </c>
      <c r="E99" s="104"/>
      <c r="F99" s="103">
        <v>36664</v>
      </c>
      <c r="G99" s="104">
        <v>-9874</v>
      </c>
      <c r="H99" s="104">
        <v>9768.7811877348759</v>
      </c>
      <c r="I99" s="104">
        <v>-3601.406041096649</v>
      </c>
    </row>
    <row r="100" spans="1:9" x14ac:dyDescent="0.2">
      <c r="A100" s="103">
        <v>36665</v>
      </c>
      <c r="B100" s="104">
        <v>34412</v>
      </c>
      <c r="C100" s="104">
        <v>14481</v>
      </c>
      <c r="D100" s="104">
        <v>39881.967104055046</v>
      </c>
      <c r="E100" s="104"/>
      <c r="F100" s="103">
        <v>36665</v>
      </c>
      <c r="G100" s="104">
        <v>12963</v>
      </c>
      <c r="H100" s="104">
        <v>-3700.8518021653981</v>
      </c>
      <c r="I100" s="104">
        <v>2275.8351027578233</v>
      </c>
    </row>
    <row r="101" spans="1:9" x14ac:dyDescent="0.2">
      <c r="A101" s="103">
        <v>36668</v>
      </c>
      <c r="B101" s="104">
        <v>50336</v>
      </c>
      <c r="C101" s="104">
        <v>14435</v>
      </c>
      <c r="D101" s="104">
        <v>54496.641738051781</v>
      </c>
      <c r="E101" s="104"/>
      <c r="F101" s="103">
        <v>36668</v>
      </c>
      <c r="G101" s="104">
        <v>-8392</v>
      </c>
      <c r="H101" s="104">
        <v>31210.016272946163</v>
      </c>
      <c r="I101" s="104">
        <v>11214.487645500727</v>
      </c>
    </row>
    <row r="102" spans="1:9" x14ac:dyDescent="0.2">
      <c r="A102" s="103">
        <v>36669</v>
      </c>
      <c r="B102" s="104">
        <v>48953</v>
      </c>
      <c r="C102" s="104">
        <v>14292</v>
      </c>
      <c r="D102" s="104">
        <v>53327.021577106345</v>
      </c>
      <c r="E102" s="104"/>
      <c r="F102" s="103">
        <v>36669</v>
      </c>
      <c r="G102" s="104">
        <v>10532</v>
      </c>
      <c r="H102" s="104">
        <v>-19360.698648751197</v>
      </c>
      <c r="I102" s="104">
        <v>-16983.577968913061</v>
      </c>
    </row>
    <row r="103" spans="1:9" x14ac:dyDescent="0.2">
      <c r="A103" s="103">
        <v>36670</v>
      </c>
      <c r="B103" s="104">
        <v>48953</v>
      </c>
      <c r="C103" s="104">
        <v>14292</v>
      </c>
      <c r="D103" s="104">
        <v>53273.251161208151</v>
      </c>
      <c r="E103" s="104"/>
      <c r="F103" s="103">
        <v>36670</v>
      </c>
      <c r="G103" s="104">
        <v>55401</v>
      </c>
      <c r="H103" s="104">
        <v>-3582.2280372115642</v>
      </c>
      <c r="I103" s="104">
        <v>47454.369880384183</v>
      </c>
    </row>
    <row r="104" spans="1:9" x14ac:dyDescent="0.2">
      <c r="A104" s="103">
        <v>36671</v>
      </c>
      <c r="B104" s="104">
        <v>38242</v>
      </c>
      <c r="C104" s="104">
        <v>16863</v>
      </c>
      <c r="D104" s="104">
        <v>44429.751259787641</v>
      </c>
      <c r="E104" s="104"/>
      <c r="F104" s="103">
        <v>36671</v>
      </c>
      <c r="G104" s="104">
        <v>26401</v>
      </c>
      <c r="H104" s="104">
        <v>25497.341691753227</v>
      </c>
      <c r="I104" s="104">
        <v>45265.574731555782</v>
      </c>
    </row>
    <row r="105" spans="1:9" x14ac:dyDescent="0.2">
      <c r="A105" s="103">
        <v>36672</v>
      </c>
      <c r="B105" s="104">
        <v>48472</v>
      </c>
      <c r="C105" s="104">
        <v>9924</v>
      </c>
      <c r="D105" s="104">
        <v>51770.453971978393</v>
      </c>
      <c r="E105" s="104"/>
      <c r="F105" s="103">
        <v>36672</v>
      </c>
      <c r="G105" s="104">
        <v>10943</v>
      </c>
      <c r="H105" s="104">
        <v>11536.396476160173</v>
      </c>
      <c r="I105" s="104">
        <v>25276.12154813288</v>
      </c>
    </row>
    <row r="106" spans="1:9" x14ac:dyDescent="0.2">
      <c r="A106" s="103">
        <v>36675</v>
      </c>
      <c r="B106" s="104">
        <v>48472</v>
      </c>
      <c r="C106" s="104">
        <v>9924</v>
      </c>
      <c r="D106" s="104">
        <v>51715.867627496431</v>
      </c>
      <c r="E106" s="104"/>
      <c r="F106" s="103">
        <v>36675</v>
      </c>
      <c r="G106" s="104">
        <v>0</v>
      </c>
      <c r="H106" s="104">
        <v>0</v>
      </c>
      <c r="I106" s="104">
        <v>264.40898403208138</v>
      </c>
    </row>
    <row r="107" spans="1:9" x14ac:dyDescent="0.2">
      <c r="A107" s="103">
        <v>36676</v>
      </c>
      <c r="B107" s="104">
        <v>36672</v>
      </c>
      <c r="C107" s="104">
        <v>16542</v>
      </c>
      <c r="D107" s="104">
        <v>43076.492839962943</v>
      </c>
      <c r="E107" s="104"/>
      <c r="F107" s="103">
        <v>36676</v>
      </c>
      <c r="G107" s="104">
        <v>9913</v>
      </c>
      <c r="H107" s="104">
        <v>4080.5126316463193</v>
      </c>
      <c r="I107" s="104">
        <v>3271.5299401936491</v>
      </c>
    </row>
    <row r="108" spans="1:9" x14ac:dyDescent="0.2">
      <c r="A108" s="103">
        <v>36677</v>
      </c>
      <c r="B108" s="104">
        <v>39563</v>
      </c>
      <c r="C108" s="104">
        <v>18958</v>
      </c>
      <c r="D108" s="104">
        <v>46501.268563341364</v>
      </c>
      <c r="E108" s="104"/>
      <c r="F108" s="103">
        <v>36677</v>
      </c>
      <c r="G108" s="104">
        <v>-15257</v>
      </c>
      <c r="H108" s="104">
        <v>150.91265696262789</v>
      </c>
      <c r="I108" s="104">
        <v>-3224.5696513187058</v>
      </c>
    </row>
    <row r="109" spans="1:9" x14ac:dyDescent="0.2">
      <c r="A109" s="103">
        <v>36678</v>
      </c>
      <c r="B109" s="104">
        <v>34940</v>
      </c>
      <c r="C109" s="104">
        <v>18414</v>
      </c>
      <c r="D109" s="104">
        <v>42333.887417364487</v>
      </c>
      <c r="E109" s="104"/>
      <c r="F109" s="103">
        <v>36678</v>
      </c>
      <c r="G109" s="104">
        <v>-12761</v>
      </c>
      <c r="H109" s="104">
        <v>-9535.4339003666119</v>
      </c>
      <c r="I109" s="104">
        <v>2670.9438030938427</v>
      </c>
    </row>
    <row r="110" spans="1:9" x14ac:dyDescent="0.2">
      <c r="A110" s="103">
        <v>36679</v>
      </c>
      <c r="B110" s="104">
        <v>32133</v>
      </c>
      <c r="C110" s="104">
        <v>17407</v>
      </c>
      <c r="D110" s="104">
        <v>39712.16095179617</v>
      </c>
      <c r="E110" s="104"/>
      <c r="F110" s="103">
        <v>36679</v>
      </c>
      <c r="G110" s="104">
        <v>-5600</v>
      </c>
      <c r="H110" s="104">
        <v>7724.4693261637058</v>
      </c>
      <c r="I110" s="104">
        <v>87.972990141798505</v>
      </c>
    </row>
    <row r="111" spans="1:9" x14ac:dyDescent="0.2">
      <c r="A111" s="103">
        <v>36682</v>
      </c>
      <c r="B111" s="104">
        <v>42885</v>
      </c>
      <c r="C111" s="104">
        <v>19632</v>
      </c>
      <c r="D111" s="104">
        <v>49795.628416956039</v>
      </c>
      <c r="E111" s="104"/>
      <c r="F111" s="103">
        <v>36682</v>
      </c>
      <c r="G111" s="104">
        <v>43953</v>
      </c>
      <c r="H111" s="104">
        <v>4249.342184241139</v>
      </c>
      <c r="I111" s="104">
        <v>40870.013152599066</v>
      </c>
    </row>
    <row r="112" spans="1:9" x14ac:dyDescent="0.2">
      <c r="A112" s="103">
        <v>36683</v>
      </c>
      <c r="B112" s="104">
        <v>51896</v>
      </c>
      <c r="C112" s="104">
        <v>18564</v>
      </c>
      <c r="D112" s="104">
        <v>57363.700012462861</v>
      </c>
      <c r="E112" s="104"/>
      <c r="F112" s="103">
        <v>36683</v>
      </c>
      <c r="G112" s="104">
        <v>-11781</v>
      </c>
      <c r="H112" s="104">
        <v>6017.0860341866282</v>
      </c>
      <c r="I112" s="104">
        <v>-4591.9861541038745</v>
      </c>
    </row>
    <row r="113" spans="1:9" x14ac:dyDescent="0.2">
      <c r="A113" s="103">
        <v>36684</v>
      </c>
      <c r="B113" s="104">
        <v>36110</v>
      </c>
      <c r="C113" s="104">
        <v>18541</v>
      </c>
      <c r="D113" s="104">
        <v>43709.748651985654</v>
      </c>
      <c r="E113" s="104"/>
      <c r="F113" s="103">
        <v>36684</v>
      </c>
      <c r="G113" s="104">
        <v>-30873</v>
      </c>
      <c r="H113" s="104">
        <v>-3350.6791666013114</v>
      </c>
      <c r="I113" s="104">
        <v>-30967.154234595757</v>
      </c>
    </row>
    <row r="114" spans="1:9" x14ac:dyDescent="0.2">
      <c r="A114" s="103">
        <v>36685</v>
      </c>
      <c r="B114" s="104">
        <v>36227</v>
      </c>
      <c r="C114" s="104">
        <v>18995</v>
      </c>
      <c r="D114" s="104">
        <v>43766.503796771605</v>
      </c>
      <c r="E114" s="104"/>
      <c r="F114" s="103">
        <v>36685</v>
      </c>
      <c r="G114" s="104">
        <v>8227</v>
      </c>
      <c r="H114" s="104">
        <v>26768.027796906092</v>
      </c>
      <c r="I114" s="104">
        <v>46559.122641061287</v>
      </c>
    </row>
    <row r="115" spans="1:9" x14ac:dyDescent="0.2">
      <c r="A115" s="103">
        <v>36686</v>
      </c>
      <c r="B115" s="104">
        <v>36587</v>
      </c>
      <c r="C115" s="104">
        <v>19134</v>
      </c>
      <c r="D115" s="104">
        <v>44127.53069147253</v>
      </c>
      <c r="E115" s="104"/>
      <c r="F115" s="103">
        <v>36686</v>
      </c>
      <c r="G115" s="104">
        <v>14229</v>
      </c>
      <c r="H115" s="104">
        <v>19175.774936216352</v>
      </c>
      <c r="I115" s="104">
        <v>43838.101513084293</v>
      </c>
    </row>
    <row r="116" spans="1:9" x14ac:dyDescent="0.2">
      <c r="A116" s="103">
        <v>36689</v>
      </c>
      <c r="B116" s="104">
        <v>40930</v>
      </c>
      <c r="C116" s="104">
        <v>18480</v>
      </c>
      <c r="D116" s="104">
        <v>47706.696204669679</v>
      </c>
      <c r="E116" s="104"/>
      <c r="F116" s="103">
        <v>36689</v>
      </c>
      <c r="G116" s="104">
        <v>13311</v>
      </c>
      <c r="H116" s="104">
        <v>25911.851621046386</v>
      </c>
      <c r="I116" s="104">
        <v>59918.138151337393</v>
      </c>
    </row>
    <row r="117" spans="1:9" x14ac:dyDescent="0.2">
      <c r="A117" s="103">
        <v>36690</v>
      </c>
      <c r="B117" s="104">
        <v>39529</v>
      </c>
      <c r="C117" s="104">
        <v>18582</v>
      </c>
      <c r="D117" s="104">
        <v>46403.365968432263</v>
      </c>
      <c r="E117" s="104"/>
      <c r="F117" s="103">
        <v>36690</v>
      </c>
      <c r="G117" s="104">
        <v>-4280</v>
      </c>
      <c r="H117" s="104">
        <v>21292.41760613965</v>
      </c>
      <c r="I117" s="104">
        <v>23390.31978493142</v>
      </c>
    </row>
    <row r="118" spans="1:9" x14ac:dyDescent="0.2">
      <c r="A118" s="103">
        <v>36691</v>
      </c>
      <c r="B118" s="104">
        <v>34461</v>
      </c>
      <c r="C118" s="104">
        <v>19018</v>
      </c>
      <c r="D118" s="104">
        <v>42305.935582024176</v>
      </c>
      <c r="E118" s="104"/>
      <c r="F118" s="103">
        <v>36691</v>
      </c>
      <c r="G118" s="104">
        <v>7823</v>
      </c>
      <c r="H118" s="104">
        <v>-26164.220489907839</v>
      </c>
      <c r="I118" s="104">
        <v>-13455.393961611117</v>
      </c>
    </row>
    <row r="119" spans="1:9" x14ac:dyDescent="0.2">
      <c r="A119" s="103">
        <v>36692</v>
      </c>
      <c r="B119" s="104">
        <v>38697</v>
      </c>
      <c r="C119" s="104">
        <v>18879</v>
      </c>
      <c r="D119" s="104">
        <v>45810.855532497088</v>
      </c>
      <c r="E119" s="104"/>
      <c r="F119" s="103">
        <v>36692</v>
      </c>
      <c r="G119" s="104">
        <v>-2173</v>
      </c>
      <c r="H119" s="104">
        <v>-8246.9425977421542</v>
      </c>
      <c r="I119" s="104">
        <v>-25210.214502744926</v>
      </c>
    </row>
    <row r="120" spans="1:9" x14ac:dyDescent="0.2">
      <c r="A120" s="103">
        <v>36693</v>
      </c>
      <c r="B120" s="104">
        <v>38697</v>
      </c>
      <c r="C120" s="104">
        <v>18879</v>
      </c>
      <c r="D120" s="104">
        <v>45752.702320402008</v>
      </c>
      <c r="E120" s="104"/>
      <c r="F120" s="103">
        <v>36693</v>
      </c>
      <c r="G120" s="104">
        <v>-3080</v>
      </c>
      <c r="H120" s="104">
        <v>-20643.933680583603</v>
      </c>
      <c r="I120" s="104">
        <v>-13991.05734073132</v>
      </c>
    </row>
    <row r="121" spans="1:9" x14ac:dyDescent="0.2">
      <c r="A121" s="103">
        <v>36696</v>
      </c>
      <c r="B121" s="104">
        <v>28086</v>
      </c>
      <c r="C121" s="104">
        <v>19462</v>
      </c>
      <c r="D121" s="104">
        <v>37193.094165126327</v>
      </c>
      <c r="E121" s="104"/>
      <c r="F121" s="103">
        <v>36696</v>
      </c>
      <c r="G121" s="104">
        <v>-31559</v>
      </c>
      <c r="H121" s="104">
        <v>-30791.500463674685</v>
      </c>
      <c r="I121" s="104">
        <v>-73198.237470306703</v>
      </c>
    </row>
    <row r="122" spans="1:9" x14ac:dyDescent="0.2">
      <c r="A122" s="103">
        <v>36697</v>
      </c>
      <c r="B122" s="104">
        <v>21034</v>
      </c>
      <c r="C122" s="104">
        <v>19487</v>
      </c>
      <c r="D122" s="104">
        <v>32133.333313601433</v>
      </c>
      <c r="E122" s="104"/>
      <c r="F122" s="103">
        <v>36697</v>
      </c>
      <c r="G122" s="104">
        <v>-2055</v>
      </c>
      <c r="H122" s="104">
        <v>22205.587681797177</v>
      </c>
      <c r="I122" s="104">
        <v>14995.435710864713</v>
      </c>
    </row>
    <row r="123" spans="1:9" x14ac:dyDescent="0.2">
      <c r="A123" s="103">
        <v>36698</v>
      </c>
      <c r="B123" s="104">
        <v>21487</v>
      </c>
      <c r="C123" s="104">
        <v>18706</v>
      </c>
      <c r="D123" s="104">
        <v>32137.405995043297</v>
      </c>
      <c r="E123" s="104"/>
      <c r="F123" s="103">
        <v>36698</v>
      </c>
      <c r="G123" s="104">
        <v>4982</v>
      </c>
      <c r="H123" s="104">
        <v>29970.883268685331</v>
      </c>
      <c r="I123" s="104">
        <v>32878.712281395921</v>
      </c>
    </row>
    <row r="124" spans="1:9" x14ac:dyDescent="0.2">
      <c r="A124" s="103">
        <v>36699</v>
      </c>
      <c r="B124" s="104">
        <v>39879</v>
      </c>
      <c r="C124" s="104">
        <v>22304</v>
      </c>
      <c r="D124" s="104">
        <v>48085.220590272613</v>
      </c>
      <c r="E124" s="104"/>
      <c r="F124" s="103">
        <v>36699</v>
      </c>
      <c r="G124" s="104">
        <v>5299</v>
      </c>
      <c r="H124" s="104">
        <v>6370.7931800846154</v>
      </c>
      <c r="I124" s="104">
        <v>13503.441076474703</v>
      </c>
    </row>
    <row r="125" spans="1:9" x14ac:dyDescent="0.2">
      <c r="A125" s="103">
        <v>36700</v>
      </c>
      <c r="B125" s="104">
        <v>42348</v>
      </c>
      <c r="C125" s="104">
        <v>21674</v>
      </c>
      <c r="D125" s="104">
        <v>49899.319386266579</v>
      </c>
      <c r="E125" s="104"/>
      <c r="F125" s="103">
        <v>36700</v>
      </c>
      <c r="G125" s="104">
        <v>-2956</v>
      </c>
      <c r="H125" s="104">
        <v>-20012.173139272367</v>
      </c>
      <c r="I125" s="104">
        <v>-17270.114240669704</v>
      </c>
    </row>
    <row r="126" spans="1:9" x14ac:dyDescent="0.2">
      <c r="A126" s="103">
        <v>36703</v>
      </c>
      <c r="B126" s="104">
        <v>31650</v>
      </c>
      <c r="C126" s="104">
        <v>26313</v>
      </c>
      <c r="D126" s="104">
        <v>43866.536997473646</v>
      </c>
      <c r="E126" s="104"/>
      <c r="F126" s="103">
        <v>36703</v>
      </c>
      <c r="G126" s="104">
        <v>1868</v>
      </c>
      <c r="H126" s="104">
        <v>11657.646141223748</v>
      </c>
      <c r="I126" s="104">
        <v>19199.784531106638</v>
      </c>
    </row>
    <row r="127" spans="1:9" x14ac:dyDescent="0.2">
      <c r="A127" s="103">
        <v>36704</v>
      </c>
      <c r="B127" s="104">
        <v>40014</v>
      </c>
      <c r="C127" s="104">
        <v>33483</v>
      </c>
      <c r="D127" s="104">
        <v>54446.870877474321</v>
      </c>
      <c r="E127" s="104"/>
      <c r="F127" s="103">
        <v>36704</v>
      </c>
      <c r="G127" s="104">
        <v>4594</v>
      </c>
      <c r="H127" s="104">
        <v>7747.6278937487077</v>
      </c>
      <c r="I127" s="104">
        <v>12914.288852496813</v>
      </c>
    </row>
    <row r="128" spans="1:9" x14ac:dyDescent="0.2">
      <c r="A128" s="103">
        <v>36705</v>
      </c>
      <c r="B128" s="104">
        <v>38841</v>
      </c>
      <c r="C128" s="104">
        <v>30928</v>
      </c>
      <c r="D128" s="104">
        <v>51986.303969240202</v>
      </c>
      <c r="E128" s="104"/>
      <c r="F128" s="103">
        <v>36705</v>
      </c>
      <c r="G128" s="104">
        <v>2848</v>
      </c>
      <c r="H128" s="104">
        <v>-4891.9163594093225</v>
      </c>
      <c r="I128" s="104">
        <v>4803.8797583736805</v>
      </c>
    </row>
    <row r="129" spans="1:9" x14ac:dyDescent="0.2">
      <c r="A129" s="103">
        <v>36706</v>
      </c>
      <c r="B129" s="104">
        <v>26873</v>
      </c>
      <c r="C129" s="104">
        <v>31224</v>
      </c>
      <c r="D129" s="104">
        <v>44134.518757997124</v>
      </c>
      <c r="E129" s="104"/>
      <c r="F129" s="103">
        <v>36706</v>
      </c>
      <c r="G129" s="104">
        <v>14031</v>
      </c>
      <c r="H129" s="104">
        <v>8757.1570238981712</v>
      </c>
      <c r="I129" s="104">
        <v>27532.114992572311</v>
      </c>
    </row>
    <row r="130" spans="1:9" x14ac:dyDescent="0.2">
      <c r="A130" s="103">
        <v>36707</v>
      </c>
      <c r="B130" s="104">
        <v>24291</v>
      </c>
      <c r="C130" s="104">
        <v>31637</v>
      </c>
      <c r="D130" s="104">
        <v>43260.449446668557</v>
      </c>
      <c r="E130" s="104"/>
      <c r="F130" s="103">
        <v>36707</v>
      </c>
      <c r="G130" s="104">
        <v>11101</v>
      </c>
      <c r="H130" s="104">
        <v>-3767.9147949926501</v>
      </c>
      <c r="I130" s="104">
        <v>17065.983052129406</v>
      </c>
    </row>
    <row r="131" spans="1:9" x14ac:dyDescent="0.2">
      <c r="A131" s="103">
        <v>36712</v>
      </c>
      <c r="B131" s="104">
        <v>27154</v>
      </c>
      <c r="C131" s="104">
        <v>23954</v>
      </c>
      <c r="D131" s="104">
        <v>39234.25596363884</v>
      </c>
      <c r="E131" s="104"/>
      <c r="F131" s="103">
        <v>36712</v>
      </c>
      <c r="G131" s="104">
        <v>-18982</v>
      </c>
      <c r="H131" s="104">
        <v>-10892.376232593611</v>
      </c>
      <c r="I131" s="104">
        <v>-39347.361523136104</v>
      </c>
    </row>
    <row r="132" spans="1:9" x14ac:dyDescent="0.2">
      <c r="A132" s="103">
        <v>36713</v>
      </c>
      <c r="B132" s="104">
        <v>19653</v>
      </c>
      <c r="C132" s="104">
        <v>23954</v>
      </c>
      <c r="D132" s="104">
        <v>34351.643119657754</v>
      </c>
      <c r="E132" s="104"/>
      <c r="F132" s="103">
        <v>36713</v>
      </c>
      <c r="G132" s="104">
        <v>-4760</v>
      </c>
      <c r="H132" s="104">
        <v>-1693.1898470407268</v>
      </c>
      <c r="I132" s="104">
        <v>-4091.6991441811174</v>
      </c>
    </row>
    <row r="133" spans="1:9" x14ac:dyDescent="0.2">
      <c r="A133" s="103">
        <v>36714</v>
      </c>
      <c r="B133" s="104">
        <v>21724</v>
      </c>
      <c r="C133" s="104">
        <v>24526</v>
      </c>
      <c r="D133" s="104">
        <v>36059.455597947257</v>
      </c>
      <c r="E133" s="104"/>
      <c r="F133" s="103">
        <v>36714</v>
      </c>
      <c r="G133" s="104">
        <v>5551</v>
      </c>
      <c r="H133" s="104">
        <v>10968.318146363723</v>
      </c>
      <c r="I133" s="104">
        <v>10679.414660709481</v>
      </c>
    </row>
    <row r="134" spans="1:9" x14ac:dyDescent="0.2">
      <c r="A134" s="103">
        <v>36717</v>
      </c>
      <c r="B134" s="104">
        <v>35095</v>
      </c>
      <c r="C134" s="104">
        <v>21541</v>
      </c>
      <c r="D134" s="104">
        <v>43876.147039369011</v>
      </c>
      <c r="E134" s="104"/>
      <c r="F134" s="103">
        <v>36717</v>
      </c>
      <c r="G134" s="104">
        <v>-1841</v>
      </c>
      <c r="H134" s="104">
        <v>-3299.758758463156</v>
      </c>
      <c r="I134" s="104">
        <v>-5922.1066085028106</v>
      </c>
    </row>
    <row r="135" spans="1:9" x14ac:dyDescent="0.2">
      <c r="A135" s="103">
        <v>36718</v>
      </c>
      <c r="B135" s="104">
        <v>40287</v>
      </c>
      <c r="C135" s="104">
        <v>22664</v>
      </c>
      <c r="D135" s="104">
        <v>48669.131962881052</v>
      </c>
      <c r="E135" s="104"/>
      <c r="F135" s="103">
        <v>36718</v>
      </c>
      <c r="G135" s="104">
        <v>-258</v>
      </c>
      <c r="H135" s="104">
        <v>8659.6052140556258</v>
      </c>
      <c r="I135" s="104">
        <v>4891.929440588925</v>
      </c>
    </row>
    <row r="136" spans="1:9" x14ac:dyDescent="0.2">
      <c r="A136" s="103">
        <v>36719</v>
      </c>
      <c r="B136" s="104">
        <v>34097</v>
      </c>
      <c r="C136" s="104">
        <v>23502</v>
      </c>
      <c r="D136" s="104">
        <v>44048.433037059673</v>
      </c>
      <c r="E136" s="104"/>
      <c r="F136" s="103">
        <v>36719</v>
      </c>
      <c r="G136" s="104">
        <v>-6176</v>
      </c>
      <c r="H136" s="104">
        <v>2962.7223678450473</v>
      </c>
      <c r="I136" s="104">
        <v>-6103.1755501318867</v>
      </c>
    </row>
    <row r="137" spans="1:9" x14ac:dyDescent="0.2">
      <c r="A137" s="103">
        <v>36720</v>
      </c>
      <c r="B137" s="104">
        <v>33245</v>
      </c>
      <c r="C137" s="104">
        <v>21987</v>
      </c>
      <c r="D137" s="104">
        <v>42601.359814216376</v>
      </c>
      <c r="E137" s="104"/>
      <c r="F137" s="103">
        <v>36720</v>
      </c>
      <c r="G137" s="104">
        <v>3979</v>
      </c>
      <c r="H137" s="104">
        <v>5881.2927975848133</v>
      </c>
      <c r="I137" s="104">
        <v>11016.483683097278</v>
      </c>
    </row>
    <row r="138" spans="1:9" x14ac:dyDescent="0.2">
      <c r="A138" s="103">
        <v>36721</v>
      </c>
      <c r="B138" s="104">
        <v>39324</v>
      </c>
      <c r="C138" s="104">
        <v>22544</v>
      </c>
      <c r="D138" s="104">
        <v>47750.698654787557</v>
      </c>
      <c r="E138" s="104"/>
      <c r="F138" s="103">
        <v>36721</v>
      </c>
      <c r="G138" s="104">
        <v>13325</v>
      </c>
      <c r="H138" s="104">
        <v>1543.1915864595405</v>
      </c>
      <c r="I138" s="104">
        <v>11531.806128010006</v>
      </c>
    </row>
    <row r="139" spans="1:9" x14ac:dyDescent="0.2">
      <c r="A139" s="103">
        <v>36724</v>
      </c>
      <c r="B139" s="104">
        <v>45845</v>
      </c>
      <c r="C139" s="104">
        <v>21487</v>
      </c>
      <c r="D139" s="104">
        <v>52799.724990006624</v>
      </c>
      <c r="E139" s="104"/>
      <c r="F139" s="103">
        <v>36724</v>
      </c>
      <c r="G139" s="104">
        <v>-9190</v>
      </c>
      <c r="H139" s="104">
        <v>-11543.799776923999</v>
      </c>
      <c r="I139" s="104">
        <v>-24662.779606148502</v>
      </c>
    </row>
    <row r="140" spans="1:9" x14ac:dyDescent="0.2">
      <c r="A140" s="103">
        <v>36725</v>
      </c>
      <c r="B140" s="104">
        <v>36006</v>
      </c>
      <c r="C140" s="104">
        <v>20013</v>
      </c>
      <c r="D140" s="104">
        <v>44044.974253827531</v>
      </c>
      <c r="E140" s="104"/>
      <c r="F140" s="103">
        <v>36725</v>
      </c>
      <c r="G140" s="104">
        <v>-8772</v>
      </c>
      <c r="H140" s="104">
        <v>171.5811195380781</v>
      </c>
      <c r="I140" s="104">
        <v>-11636.198230769549</v>
      </c>
    </row>
    <row r="141" spans="1:9" x14ac:dyDescent="0.2">
      <c r="A141" s="103">
        <v>36726</v>
      </c>
      <c r="B141" s="104">
        <v>30475</v>
      </c>
      <c r="C141" s="104">
        <v>22209</v>
      </c>
      <c r="D141" s="104">
        <v>40430.375981683996</v>
      </c>
      <c r="E141" s="104"/>
      <c r="F141" s="103">
        <v>36726</v>
      </c>
      <c r="G141" s="104">
        <v>-5477</v>
      </c>
      <c r="H141" s="104">
        <v>-15750.71971089034</v>
      </c>
      <c r="I141" s="104">
        <v>-15479.944571040322</v>
      </c>
    </row>
    <row r="142" spans="1:9" x14ac:dyDescent="0.2">
      <c r="A142" s="103">
        <v>36727</v>
      </c>
      <c r="B142" s="104">
        <v>21802</v>
      </c>
      <c r="C142" s="104">
        <v>22216</v>
      </c>
      <c r="D142" s="104">
        <v>34363.603274690649</v>
      </c>
      <c r="E142" s="104"/>
      <c r="F142" s="103">
        <v>36727</v>
      </c>
      <c r="G142" s="104">
        <v>-7703</v>
      </c>
      <c r="H142" s="104">
        <v>35.586000603960365</v>
      </c>
      <c r="I142" s="104">
        <v>-3487.8903378494788</v>
      </c>
    </row>
    <row r="143" spans="1:9" x14ac:dyDescent="0.2">
      <c r="A143" s="103">
        <v>36728</v>
      </c>
      <c r="B143" s="104">
        <v>40037</v>
      </c>
      <c r="C143" s="104">
        <v>22628</v>
      </c>
      <c r="D143" s="104">
        <v>48198.791177998748</v>
      </c>
      <c r="E143" s="104"/>
      <c r="F143" s="103">
        <v>36728</v>
      </c>
      <c r="G143" s="104">
        <v>8911</v>
      </c>
      <c r="H143" s="104">
        <v>6637.032127968082</v>
      </c>
      <c r="I143" s="104">
        <v>16592.571557445008</v>
      </c>
    </row>
    <row r="144" spans="1:9" x14ac:dyDescent="0.2">
      <c r="A144" s="103">
        <v>36731</v>
      </c>
      <c r="B144" s="104">
        <v>28073</v>
      </c>
      <c r="C144" s="104">
        <v>22628</v>
      </c>
      <c r="D144" s="104">
        <v>38907.454286040484</v>
      </c>
      <c r="E144" s="104"/>
      <c r="F144" s="103">
        <v>36731</v>
      </c>
      <c r="G144" s="104">
        <v>8170</v>
      </c>
      <c r="H144" s="104">
        <v>1539.8361011010213</v>
      </c>
      <c r="I144" s="104">
        <v>16926.697489328097</v>
      </c>
    </row>
    <row r="145" spans="1:9" x14ac:dyDescent="0.2">
      <c r="A145" s="103">
        <v>36732</v>
      </c>
      <c r="B145" s="104">
        <v>24366</v>
      </c>
      <c r="C145" s="104">
        <v>20251</v>
      </c>
      <c r="D145" s="104">
        <v>35039.014427068723</v>
      </c>
      <c r="E145" s="104"/>
      <c r="F145" s="103">
        <v>36732</v>
      </c>
      <c r="G145" s="104">
        <v>-9523</v>
      </c>
      <c r="H145" s="104">
        <v>-6878.2687009874098</v>
      </c>
      <c r="I145" s="104">
        <v>-18972.606398256259</v>
      </c>
    </row>
    <row r="146" spans="1:9" x14ac:dyDescent="0.2">
      <c r="A146" s="103">
        <v>36733</v>
      </c>
      <c r="B146" s="104">
        <v>12942</v>
      </c>
      <c r="C146" s="104">
        <v>21421</v>
      </c>
      <c r="D146" s="104">
        <v>29554.09453900305</v>
      </c>
      <c r="E146" s="104"/>
      <c r="F146" s="103">
        <v>36733</v>
      </c>
      <c r="G146" s="104">
        <v>-6805</v>
      </c>
      <c r="H146" s="104">
        <v>5066.0436291166207</v>
      </c>
      <c r="I146" s="104">
        <v>-10825.989023909542</v>
      </c>
    </row>
    <row r="147" spans="1:9" x14ac:dyDescent="0.2">
      <c r="A147" s="103">
        <v>36734</v>
      </c>
      <c r="B147" s="104">
        <v>26075</v>
      </c>
      <c r="C147" s="104">
        <v>22842</v>
      </c>
      <c r="D147" s="104">
        <v>37737.625773494678</v>
      </c>
      <c r="E147" s="104"/>
      <c r="F147" s="103">
        <v>36734</v>
      </c>
      <c r="G147" s="104">
        <v>-18855</v>
      </c>
      <c r="H147" s="104">
        <v>-1918.219180873434</v>
      </c>
      <c r="I147" s="104">
        <v>-28370.381482072364</v>
      </c>
    </row>
    <row r="148" spans="1:9" x14ac:dyDescent="0.2">
      <c r="A148" s="103">
        <v>36735</v>
      </c>
      <c r="B148" s="104">
        <v>33630</v>
      </c>
      <c r="C148" s="104">
        <v>22496</v>
      </c>
      <c r="D148" s="104">
        <v>43029.257232961041</v>
      </c>
      <c r="E148" s="104"/>
      <c r="F148" s="103">
        <v>36735</v>
      </c>
      <c r="G148" s="104">
        <v>17259</v>
      </c>
      <c r="H148" s="104">
        <v>-1301.0395398927897</v>
      </c>
      <c r="I148" s="104">
        <v>4927.7887534687525</v>
      </c>
    </row>
    <row r="149" spans="1:9" x14ac:dyDescent="0.2">
      <c r="A149" s="103">
        <v>36738</v>
      </c>
      <c r="B149" s="104">
        <v>33609.70386044179</v>
      </c>
      <c r="C149" s="104">
        <v>23963.831675638925</v>
      </c>
      <c r="D149" s="104">
        <v>44424.420663564015</v>
      </c>
      <c r="E149" s="104"/>
      <c r="F149" s="103">
        <v>36738</v>
      </c>
      <c r="G149" s="104">
        <v>-987</v>
      </c>
      <c r="H149" s="104">
        <v>-6911.0217190039284</v>
      </c>
      <c r="I149" s="104">
        <v>-20221.084353240851</v>
      </c>
    </row>
    <row r="150" spans="1:9" x14ac:dyDescent="0.2">
      <c r="A150" s="103">
        <v>36739</v>
      </c>
      <c r="B150" s="104">
        <v>35633.632513072575</v>
      </c>
      <c r="C150" s="104">
        <v>25203.589162491087</v>
      </c>
      <c r="D150" s="104">
        <v>46394.855546017694</v>
      </c>
      <c r="E150" s="104"/>
      <c r="F150" s="103">
        <v>36739</v>
      </c>
      <c r="G150" s="104">
        <v>-380</v>
      </c>
      <c r="H150" s="104">
        <v>21250.955469741621</v>
      </c>
      <c r="I150" s="104">
        <v>15556.884669905738</v>
      </c>
    </row>
    <row r="151" spans="1:9" x14ac:dyDescent="0.2">
      <c r="A151" s="103">
        <v>36740</v>
      </c>
      <c r="B151" s="104">
        <v>41323.036349481874</v>
      </c>
      <c r="C151" s="104">
        <v>27122.311536018897</v>
      </c>
      <c r="D151" s="104">
        <v>51983.412711413228</v>
      </c>
      <c r="E151" s="104"/>
      <c r="F151" s="103">
        <v>36740</v>
      </c>
      <c r="G151" s="104">
        <v>28350</v>
      </c>
      <c r="H151" s="104">
        <v>-2613.2248105982831</v>
      </c>
      <c r="I151" s="104">
        <v>32625.372995014401</v>
      </c>
    </row>
    <row r="152" spans="1:9" x14ac:dyDescent="0.2">
      <c r="A152" s="103">
        <v>36741</v>
      </c>
      <c r="B152" s="104">
        <v>39543.966849215918</v>
      </c>
      <c r="C152" s="104">
        <v>23119.639147270591</v>
      </c>
      <c r="D152" s="104">
        <v>48541.862432656715</v>
      </c>
      <c r="E152" s="104"/>
      <c r="F152" s="103">
        <v>36741</v>
      </c>
      <c r="G152" s="104">
        <v>20387</v>
      </c>
      <c r="H152" s="104">
        <v>1812.042890311478</v>
      </c>
      <c r="I152" s="104">
        <v>26107.331937135768</v>
      </c>
    </row>
    <row r="153" spans="1:9" x14ac:dyDescent="0.2">
      <c r="A153" s="103">
        <v>36742</v>
      </c>
      <c r="B153" s="104">
        <v>41649.915999999997</v>
      </c>
      <c r="C153" s="104">
        <v>21423.532244688773</v>
      </c>
      <c r="D153" s="104">
        <v>49506.464561596556</v>
      </c>
      <c r="E153" s="104"/>
      <c r="F153" s="103">
        <v>36742</v>
      </c>
      <c r="G153" s="104">
        <v>12473</v>
      </c>
      <c r="H153" s="104">
        <v>4984.8773838796596</v>
      </c>
      <c r="I153" s="104">
        <v>4626.733792672012</v>
      </c>
    </row>
    <row r="154" spans="1:9" x14ac:dyDescent="0.2">
      <c r="A154" s="103">
        <v>36745</v>
      </c>
      <c r="B154" s="104">
        <v>42572.90322</v>
      </c>
      <c r="C154" s="104">
        <v>25646.032624466014</v>
      </c>
      <c r="D154" s="104">
        <v>52309.785907555306</v>
      </c>
      <c r="E154" s="104"/>
      <c r="F154" s="103">
        <v>36745</v>
      </c>
      <c r="G154" s="104">
        <v>26318</v>
      </c>
      <c r="H154" s="104">
        <v>10286.233638807862</v>
      </c>
      <c r="I154" s="104">
        <v>30973.946118467975</v>
      </c>
    </row>
    <row r="155" spans="1:9" x14ac:dyDescent="0.2">
      <c r="A155" s="103">
        <v>36746</v>
      </c>
      <c r="B155" s="104">
        <v>39202.648229999999</v>
      </c>
      <c r="C155" s="104">
        <v>23653.55014255166</v>
      </c>
      <c r="D155" s="104">
        <v>48764.896898764433</v>
      </c>
      <c r="E155" s="104"/>
      <c r="F155" s="103">
        <v>36746</v>
      </c>
      <c r="G155" s="104">
        <v>9395</v>
      </c>
      <c r="H155" s="104">
        <v>5798.5423638096818</v>
      </c>
      <c r="I155" s="104">
        <v>10896.61707452311</v>
      </c>
    </row>
    <row r="156" spans="1:9" x14ac:dyDescent="0.2">
      <c r="A156" s="103">
        <v>36747</v>
      </c>
      <c r="B156" s="104">
        <v>38137.92858</v>
      </c>
      <c r="C156" s="104">
        <v>25213.665526762841</v>
      </c>
      <c r="D156" s="104">
        <v>49061.695792978462</v>
      </c>
      <c r="E156" s="104"/>
      <c r="F156" s="103">
        <v>36747</v>
      </c>
      <c r="G156" s="104">
        <v>3035</v>
      </c>
      <c r="H156" s="104">
        <v>6045.0754603024197</v>
      </c>
      <c r="I156" s="104">
        <v>7054.2802838771258</v>
      </c>
    </row>
    <row r="157" spans="1:9" x14ac:dyDescent="0.2">
      <c r="A157" s="103">
        <v>36748</v>
      </c>
      <c r="B157" s="104">
        <v>37446.275649999996</v>
      </c>
      <c r="C157" s="104">
        <v>25405.958643067392</v>
      </c>
      <c r="D157" s="104">
        <v>48724.906083731075</v>
      </c>
      <c r="E157" s="104"/>
      <c r="F157" s="103">
        <v>36748</v>
      </c>
      <c r="G157" s="104">
        <v>15696</v>
      </c>
      <c r="H157" s="104">
        <v>-1237.8160021968704</v>
      </c>
      <c r="I157" s="104">
        <v>16447.990684906017</v>
      </c>
    </row>
    <row r="158" spans="1:9" x14ac:dyDescent="0.2">
      <c r="A158" s="103">
        <v>36749</v>
      </c>
      <c r="B158" s="104">
        <v>39203.573850000001</v>
      </c>
      <c r="C158" s="104">
        <v>22830.225214304854</v>
      </c>
      <c r="D158" s="104">
        <v>48683.133162947546</v>
      </c>
      <c r="E158" s="104"/>
      <c r="F158" s="103">
        <v>36749</v>
      </c>
      <c r="G158" s="104">
        <v>24241</v>
      </c>
      <c r="H158" s="104">
        <v>-5536.6037412095984</v>
      </c>
      <c r="I158" s="104">
        <v>26487.85882375807</v>
      </c>
    </row>
    <row r="159" spans="1:9" x14ac:dyDescent="0.2">
      <c r="A159" s="103">
        <v>36752</v>
      </c>
      <c r="B159" s="104">
        <v>39954.777630000004</v>
      </c>
      <c r="C159" s="104">
        <v>21603.742247802562</v>
      </c>
      <c r="D159" s="104">
        <v>49103.895352294065</v>
      </c>
      <c r="E159" s="104"/>
      <c r="F159" s="103">
        <v>36752</v>
      </c>
      <c r="G159" s="104">
        <v>-6654</v>
      </c>
      <c r="H159" s="104">
        <v>-13424.49179489762</v>
      </c>
      <c r="I159" s="104">
        <v>-15327.238322865871</v>
      </c>
    </row>
    <row r="160" spans="1:9" x14ac:dyDescent="0.2">
      <c r="A160" s="103">
        <v>36753</v>
      </c>
      <c r="B160" s="104">
        <v>33144.461649999997</v>
      </c>
      <c r="C160" s="104">
        <v>23054.87575160374</v>
      </c>
      <c r="D160" s="104">
        <v>44269.788748741848</v>
      </c>
      <c r="E160" s="104"/>
      <c r="F160" s="103">
        <v>36753</v>
      </c>
      <c r="G160" s="104">
        <v>-20802</v>
      </c>
      <c r="H160" s="104">
        <v>-9171.4092785536286</v>
      </c>
      <c r="I160" s="104">
        <v>-25830.271377050234</v>
      </c>
    </row>
    <row r="161" spans="1:9" x14ac:dyDescent="0.2">
      <c r="A161" s="103">
        <v>36754</v>
      </c>
      <c r="B161" s="104">
        <v>31494.646530000002</v>
      </c>
      <c r="C161" s="104">
        <v>21379.031455507211</v>
      </c>
      <c r="D161" s="104">
        <v>42088.575361739007</v>
      </c>
      <c r="E161" s="104"/>
      <c r="F161" s="103">
        <v>36754</v>
      </c>
      <c r="G161" s="104">
        <v>-204</v>
      </c>
      <c r="H161" s="104">
        <v>10409.376318028761</v>
      </c>
      <c r="I161" s="104">
        <v>13113.221867368678</v>
      </c>
    </row>
    <row r="162" spans="1:9" x14ac:dyDescent="0.2">
      <c r="A162" s="103">
        <v>36755</v>
      </c>
      <c r="B162" s="104">
        <v>32031.675729999999</v>
      </c>
      <c r="C162" s="104">
        <v>21640.720170859135</v>
      </c>
      <c r="D162" s="104">
        <v>42437.930098709236</v>
      </c>
      <c r="E162" s="104"/>
      <c r="F162" s="103">
        <v>36755</v>
      </c>
      <c r="G162" s="104">
        <v>-8256</v>
      </c>
      <c r="H162" s="104">
        <v>20641.176536817795</v>
      </c>
      <c r="I162" s="104">
        <v>26240.137513349255</v>
      </c>
    </row>
    <row r="163" spans="1:9" x14ac:dyDescent="0.2">
      <c r="A163" s="103">
        <v>36756</v>
      </c>
      <c r="B163" s="104">
        <v>38110.903909999994</v>
      </c>
      <c r="C163" s="104">
        <v>20038.414373403237</v>
      </c>
      <c r="D163" s="104">
        <v>46756.474714165473</v>
      </c>
      <c r="E163" s="104"/>
      <c r="F163" s="103">
        <v>36756</v>
      </c>
      <c r="G163" s="104">
        <v>11398</v>
      </c>
      <c r="H163" s="104">
        <v>8051.340907967161</v>
      </c>
      <c r="I163" s="104">
        <v>21240.85344014869</v>
      </c>
    </row>
    <row r="164" spans="1:9" x14ac:dyDescent="0.2">
      <c r="A164" s="103">
        <v>36759</v>
      </c>
      <c r="B164" s="104">
        <v>44133.591229999998</v>
      </c>
      <c r="C164" s="104">
        <v>23025.619862727286</v>
      </c>
      <c r="D164" s="104">
        <v>53690.818424525409</v>
      </c>
      <c r="E164" s="104"/>
      <c r="F164" s="103">
        <v>36759</v>
      </c>
      <c r="G164" s="104">
        <v>91989</v>
      </c>
      <c r="H164" s="104">
        <v>31640.377540353002</v>
      </c>
      <c r="I164" s="104">
        <v>133094.40725716008</v>
      </c>
    </row>
    <row r="165" spans="1:9" x14ac:dyDescent="0.2">
      <c r="A165" s="103">
        <v>36760</v>
      </c>
      <c r="B165" s="104">
        <v>47357.729797560896</v>
      </c>
      <c r="C165" s="104">
        <v>24058.994152427822</v>
      </c>
      <c r="D165" s="104">
        <v>55978.624758021564</v>
      </c>
      <c r="E165" s="104"/>
      <c r="F165" s="103">
        <v>36760</v>
      </c>
      <c r="G165" s="104">
        <v>61328.017415082315</v>
      </c>
      <c r="H165" s="104">
        <v>2272.9817387831577</v>
      </c>
      <c r="I165" s="104">
        <v>58371.664923163858</v>
      </c>
    </row>
    <row r="166" spans="1:9" x14ac:dyDescent="0.2">
      <c r="A166" s="103">
        <v>36761</v>
      </c>
      <c r="B166" s="104">
        <v>42449.658083947754</v>
      </c>
      <c r="C166" s="104">
        <v>26769.511240731088</v>
      </c>
      <c r="D166" s="104">
        <v>53639.959729623588</v>
      </c>
      <c r="E166" s="104"/>
      <c r="F166" s="103">
        <v>36761</v>
      </c>
      <c r="G166" s="104">
        <v>27740.199274299997</v>
      </c>
      <c r="H166" s="104">
        <v>40803.190652641359</v>
      </c>
      <c r="I166" s="104">
        <v>90960.589594683974</v>
      </c>
    </row>
    <row r="167" spans="1:9" x14ac:dyDescent="0.2">
      <c r="A167" s="103">
        <v>36762</v>
      </c>
      <c r="B167" s="104">
        <v>42150.978931871316</v>
      </c>
      <c r="C167" s="104">
        <v>24979.074381264909</v>
      </c>
      <c r="D167" s="104">
        <v>52361.10686384156</v>
      </c>
      <c r="E167" s="104"/>
      <c r="F167" s="103">
        <v>36762</v>
      </c>
      <c r="G167" s="104">
        <v>127473.22175259999</v>
      </c>
      <c r="H167" s="104">
        <v>27488.880546294262</v>
      </c>
      <c r="I167" s="104">
        <v>164807.77366633981</v>
      </c>
    </row>
    <row r="168" spans="1:9" x14ac:dyDescent="0.2">
      <c r="A168" s="103">
        <v>36763</v>
      </c>
      <c r="B168" s="104">
        <v>41351.612399999998</v>
      </c>
      <c r="C168" s="104">
        <v>30381.406629999998</v>
      </c>
      <c r="D168" s="104">
        <v>54494.848143584415</v>
      </c>
      <c r="E168" s="104"/>
      <c r="F168" s="103">
        <v>36763</v>
      </c>
      <c r="G168" s="104">
        <v>176639.21440120004</v>
      </c>
      <c r="H168" s="104">
        <v>11660.611007469051</v>
      </c>
      <c r="I168" s="104">
        <v>194800.77526001036</v>
      </c>
    </row>
    <row r="169" spans="1:9" x14ac:dyDescent="0.2">
      <c r="A169" s="103">
        <v>36766</v>
      </c>
      <c r="B169" s="104">
        <v>49307.430840000001</v>
      </c>
      <c r="C169" s="104">
        <v>26759.99899</v>
      </c>
      <c r="D169" s="104">
        <v>58997.803534022874</v>
      </c>
      <c r="E169" s="104"/>
      <c r="F169" s="103">
        <v>36766</v>
      </c>
      <c r="G169" s="104">
        <v>71125.751254300005</v>
      </c>
      <c r="H169" s="104">
        <v>-26333.050317257799</v>
      </c>
      <c r="I169" s="104">
        <v>39133.232934398089</v>
      </c>
    </row>
    <row r="170" spans="1:9" x14ac:dyDescent="0.2">
      <c r="A170" s="103">
        <v>36767</v>
      </c>
      <c r="B170" s="104">
        <v>41986</v>
      </c>
      <c r="C170" s="104">
        <v>23759</v>
      </c>
      <c r="D170" s="104">
        <v>51540.607537183445</v>
      </c>
      <c r="E170" s="104"/>
      <c r="F170" s="103">
        <v>36767</v>
      </c>
      <c r="G170" s="104">
        <v>-15333.695115899996</v>
      </c>
      <c r="H170" s="104">
        <v>-59735.806013911766</v>
      </c>
      <c r="I170" s="104">
        <v>-66507.886001394363</v>
      </c>
    </row>
    <row r="171" spans="1:9" x14ac:dyDescent="0.2">
      <c r="A171" s="103">
        <v>36768</v>
      </c>
      <c r="B171" s="104">
        <v>43931.508719999998</v>
      </c>
      <c r="C171" s="104">
        <v>18615.33671</v>
      </c>
      <c r="D171" s="104">
        <v>50999.463326870042</v>
      </c>
      <c r="E171" s="104"/>
      <c r="F171" s="103">
        <v>36768</v>
      </c>
      <c r="G171" s="104">
        <v>-210884.09977310002</v>
      </c>
      <c r="H171" s="104">
        <v>-3317.2649590083024</v>
      </c>
      <c r="I171" s="104">
        <v>-211994.69379171019</v>
      </c>
    </row>
    <row r="172" spans="1:9" x14ac:dyDescent="0.2">
      <c r="A172" s="103">
        <v>36769</v>
      </c>
      <c r="B172" s="104">
        <v>57873.52936</v>
      </c>
      <c r="C172" s="104">
        <v>17810.983390000001</v>
      </c>
      <c r="D172" s="104">
        <v>63355.69372077797</v>
      </c>
      <c r="E172" s="104"/>
      <c r="F172" s="103">
        <v>36769</v>
      </c>
      <c r="G172" s="104">
        <v>49702.865725499993</v>
      </c>
      <c r="H172" s="104">
        <v>-7428.2082818257504</v>
      </c>
      <c r="I172" s="104">
        <v>49719.186263311436</v>
      </c>
    </row>
    <row r="173" spans="1:9" x14ac:dyDescent="0.2">
      <c r="A173" s="103">
        <v>36770</v>
      </c>
      <c r="B173" s="104">
        <v>52226.504719999997</v>
      </c>
      <c r="C173" s="104">
        <v>18119.175850000003</v>
      </c>
      <c r="D173" s="104">
        <v>58206.977146673562</v>
      </c>
      <c r="E173" s="104"/>
      <c r="F173" s="103">
        <v>36770</v>
      </c>
      <c r="G173" s="104">
        <v>-44051.902880199996</v>
      </c>
      <c r="H173" s="104">
        <v>3269.6403029067228</v>
      </c>
      <c r="I173" s="104">
        <v>-38281.244899525911</v>
      </c>
    </row>
    <row r="174" spans="1:9" x14ac:dyDescent="0.2">
      <c r="A174" s="103">
        <v>36774</v>
      </c>
      <c r="B174" s="104">
        <v>43472.44126</v>
      </c>
      <c r="C174" s="104">
        <v>18263.219390000002</v>
      </c>
      <c r="D174" s="104">
        <v>50659.516782187915</v>
      </c>
      <c r="E174" s="104"/>
      <c r="F174" s="103">
        <v>36774</v>
      </c>
      <c r="G174" s="104">
        <v>-63917.416513199998</v>
      </c>
      <c r="H174" s="104">
        <v>25824.59307918603</v>
      </c>
      <c r="I174" s="104">
        <v>-24326.670178744505</v>
      </c>
    </row>
    <row r="175" spans="1:9" x14ac:dyDescent="0.2">
      <c r="A175" s="103">
        <v>36775</v>
      </c>
      <c r="B175" s="104">
        <v>41621.742119999995</v>
      </c>
      <c r="C175" s="104">
        <v>18224.437870000002</v>
      </c>
      <c r="D175" s="104">
        <v>49332.202283783197</v>
      </c>
      <c r="E175" s="104"/>
      <c r="F175" s="103">
        <v>36775</v>
      </c>
      <c r="G175" s="104">
        <v>9119.3460883999996</v>
      </c>
      <c r="H175" s="104">
        <v>20341.092143101308</v>
      </c>
      <c r="I175" s="104">
        <v>43614.032008853748</v>
      </c>
    </row>
    <row r="176" spans="1:9" x14ac:dyDescent="0.2">
      <c r="A176" s="103">
        <v>36776</v>
      </c>
      <c r="B176" s="104">
        <v>39077.17787</v>
      </c>
      <c r="C176" s="104">
        <v>17760.936089999999</v>
      </c>
      <c r="D176" s="104">
        <v>47127.922229487325</v>
      </c>
      <c r="E176" s="104"/>
      <c r="F176" s="103">
        <v>36776</v>
      </c>
      <c r="G176" s="104">
        <v>792.1632757000059</v>
      </c>
      <c r="H176" s="104">
        <v>-2405.0457266233975</v>
      </c>
      <c r="I176" s="104">
        <v>-5452.9361129294866</v>
      </c>
    </row>
    <row r="177" spans="1:9" x14ac:dyDescent="0.2">
      <c r="A177" s="103">
        <v>36777</v>
      </c>
      <c r="B177" s="104">
        <v>42937.880039999996</v>
      </c>
      <c r="C177" s="104">
        <v>17482.342390000002</v>
      </c>
      <c r="D177" s="104">
        <v>51080.226035645552</v>
      </c>
      <c r="E177" s="104"/>
      <c r="F177" s="103">
        <v>36777</v>
      </c>
      <c r="G177" s="104">
        <v>13954.304608999999</v>
      </c>
      <c r="H177" s="104">
        <v>-10532.156863345999</v>
      </c>
      <c r="I177" s="104">
        <v>21463.597140246544</v>
      </c>
    </row>
    <row r="178" spans="1:9" x14ac:dyDescent="0.2">
      <c r="A178" s="103">
        <v>36780</v>
      </c>
      <c r="B178" s="104">
        <v>44179.540770000007</v>
      </c>
      <c r="C178" s="104">
        <v>17381.31611</v>
      </c>
      <c r="D178" s="104">
        <v>52510.200576818235</v>
      </c>
      <c r="E178" s="104"/>
      <c r="F178" s="103">
        <v>36780</v>
      </c>
      <c r="G178" s="104">
        <v>5557.3347470000108</v>
      </c>
      <c r="H178" s="104">
        <v>6572.6463967970203</v>
      </c>
      <c r="I178" s="104">
        <v>-1617.6168762398727</v>
      </c>
    </row>
    <row r="179" spans="1:9" x14ac:dyDescent="0.2">
      <c r="A179" s="103">
        <v>36781</v>
      </c>
      <c r="B179" s="104">
        <v>41601.208420000003</v>
      </c>
      <c r="C179" s="104">
        <v>17179.823670000002</v>
      </c>
      <c r="D179" s="104">
        <v>49686.360253325569</v>
      </c>
      <c r="E179" s="104"/>
      <c r="F179" s="103">
        <v>36781</v>
      </c>
      <c r="G179" s="104">
        <v>-22743.333429900002</v>
      </c>
      <c r="H179" s="104">
        <v>5151.0613505654392</v>
      </c>
      <c r="I179" s="104">
        <v>-25403.655187126602</v>
      </c>
    </row>
    <row r="180" spans="1:9" x14ac:dyDescent="0.2">
      <c r="A180" s="103">
        <v>36782</v>
      </c>
      <c r="B180" s="104">
        <v>36395.363389999999</v>
      </c>
      <c r="C180" s="104">
        <v>18753.522809999999</v>
      </c>
      <c r="D180" s="104">
        <v>46181.710771602695</v>
      </c>
      <c r="E180" s="104"/>
      <c r="F180" s="103">
        <v>36782</v>
      </c>
      <c r="G180" s="104">
        <v>-14826.2370218</v>
      </c>
      <c r="H180" s="104">
        <v>5229.2315322036757</v>
      </c>
      <c r="I180" s="104">
        <v>-2606.6461341804957</v>
      </c>
    </row>
    <row r="181" spans="1:9" x14ac:dyDescent="0.2">
      <c r="A181" s="103">
        <v>36783</v>
      </c>
      <c r="B181" s="104">
        <v>42362.060960000003</v>
      </c>
      <c r="C181" s="104">
        <v>23874.352579999999</v>
      </c>
      <c r="D181" s="104">
        <v>52822.359420227011</v>
      </c>
      <c r="E181" s="104"/>
      <c r="F181" s="103">
        <v>36783</v>
      </c>
      <c r="G181" s="104">
        <v>-4936.4223171000003</v>
      </c>
      <c r="H181" s="104">
        <v>16399.032139434388</v>
      </c>
      <c r="I181" s="104">
        <v>22369.053198064899</v>
      </c>
    </row>
    <row r="182" spans="1:9" x14ac:dyDescent="0.2">
      <c r="A182" s="103">
        <v>36784</v>
      </c>
      <c r="B182" s="104">
        <v>37181.405599999998</v>
      </c>
      <c r="C182" s="104">
        <v>22450.449820000002</v>
      </c>
      <c r="D182" s="104">
        <v>48497.581148012934</v>
      </c>
      <c r="E182" s="104"/>
      <c r="F182" s="103">
        <v>36784</v>
      </c>
      <c r="G182" s="104">
        <v>-41991.378649999999</v>
      </c>
      <c r="H182" s="104">
        <v>5116.7921358446602</v>
      </c>
      <c r="I182" s="104">
        <v>-50260.29468973264</v>
      </c>
    </row>
    <row r="183" spans="1:9" x14ac:dyDescent="0.2">
      <c r="A183" s="103">
        <v>36787</v>
      </c>
      <c r="B183" s="104">
        <v>34082.770130000004</v>
      </c>
      <c r="C183" s="104">
        <v>19946.104079999997</v>
      </c>
      <c r="D183" s="104">
        <v>44648.548426894908</v>
      </c>
      <c r="E183" s="104"/>
      <c r="F183" s="103">
        <v>36787</v>
      </c>
      <c r="G183" s="104">
        <v>13128.6422592</v>
      </c>
      <c r="H183" s="104">
        <v>-3980.49788473423</v>
      </c>
      <c r="I183" s="104">
        <v>8763.89634868967</v>
      </c>
    </row>
    <row r="184" spans="1:9" x14ac:dyDescent="0.2">
      <c r="A184" s="103">
        <v>36788</v>
      </c>
      <c r="B184" s="104">
        <v>33099.29378</v>
      </c>
      <c r="C184" s="104">
        <v>19869.374370000001</v>
      </c>
      <c r="D184" s="104">
        <v>43783.929616722613</v>
      </c>
      <c r="E184" s="104"/>
      <c r="F184" s="103">
        <v>36788</v>
      </c>
      <c r="G184" s="104">
        <v>19366.001243500003</v>
      </c>
      <c r="H184" s="104">
        <v>14154.231192296858</v>
      </c>
      <c r="I184" s="104">
        <v>67429.527072444907</v>
      </c>
    </row>
    <row r="185" spans="1:9" x14ac:dyDescent="0.2">
      <c r="A185" s="103">
        <v>36789</v>
      </c>
      <c r="B185" s="104">
        <v>34605.398990000002</v>
      </c>
      <c r="C185" s="104">
        <v>18787.542600000001</v>
      </c>
      <c r="D185" s="104">
        <v>45086.146207758531</v>
      </c>
      <c r="E185" s="104"/>
      <c r="F185" s="103">
        <v>36789</v>
      </c>
      <c r="G185" s="104">
        <v>-7800.6990206999999</v>
      </c>
      <c r="H185" s="104">
        <v>-20477.881457004059</v>
      </c>
      <c r="I185" s="104">
        <v>-25615.8942531471</v>
      </c>
    </row>
    <row r="186" spans="1:9" x14ac:dyDescent="0.2">
      <c r="A186" s="103">
        <v>36790</v>
      </c>
      <c r="B186" s="104">
        <v>35644.541939999996</v>
      </c>
      <c r="C186" s="104">
        <v>18368.033960000001</v>
      </c>
      <c r="D186" s="104">
        <v>44881.094794493736</v>
      </c>
      <c r="E186" s="104"/>
      <c r="F186" s="103">
        <v>36790</v>
      </c>
      <c r="G186" s="104">
        <v>2053.4414771000102</v>
      </c>
      <c r="H186" s="104">
        <v>-2305.5212502973754</v>
      </c>
      <c r="I186" s="104">
        <v>-1889.8735410771494</v>
      </c>
    </row>
    <row r="187" spans="1:9" x14ac:dyDescent="0.2">
      <c r="A187" s="103">
        <v>36791</v>
      </c>
      <c r="B187" s="104">
        <v>39024.328280000002</v>
      </c>
      <c r="C187" s="104">
        <v>18460.221160000001</v>
      </c>
      <c r="D187" s="104">
        <v>47027.615310789435</v>
      </c>
      <c r="E187" s="104"/>
      <c r="F187" s="103">
        <v>36791</v>
      </c>
      <c r="G187" s="104">
        <v>-17970.761141199997</v>
      </c>
      <c r="H187" s="104">
        <v>-7925.1690738956895</v>
      </c>
      <c r="I187" s="104">
        <v>-22260.805618660237</v>
      </c>
    </row>
    <row r="188" spans="1:9" x14ac:dyDescent="0.2">
      <c r="A188" s="103">
        <v>36794</v>
      </c>
      <c r="B188" s="104">
        <v>37039.452020000004</v>
      </c>
      <c r="C188" s="104">
        <v>19302.041300000001</v>
      </c>
      <c r="D188" s="104">
        <v>46036.162639383576</v>
      </c>
      <c r="E188" s="104"/>
      <c r="F188" s="103">
        <v>36794</v>
      </c>
      <c r="G188" s="104">
        <v>20681.866457599997</v>
      </c>
      <c r="H188" s="104">
        <v>18897.863014680912</v>
      </c>
      <c r="I188" s="104">
        <v>35327.955957444174</v>
      </c>
    </row>
    <row r="189" spans="1:9" x14ac:dyDescent="0.2">
      <c r="A189" s="103">
        <v>36795</v>
      </c>
      <c r="B189" s="104">
        <v>43652.350270000003</v>
      </c>
      <c r="C189" s="104">
        <v>20590.696660000001</v>
      </c>
      <c r="D189" s="104">
        <v>52124.473725131968</v>
      </c>
      <c r="E189" s="104"/>
      <c r="F189" s="103">
        <v>36795</v>
      </c>
      <c r="G189" s="104">
        <v>-1200.9480884</v>
      </c>
      <c r="H189" s="104">
        <v>621.14668830006008</v>
      </c>
      <c r="I189" s="104">
        <v>9293.2970273280916</v>
      </c>
    </row>
    <row r="190" spans="1:9" x14ac:dyDescent="0.2">
      <c r="A190" s="103">
        <v>36796</v>
      </c>
      <c r="B190" s="104">
        <v>39874.017249999997</v>
      </c>
      <c r="C190" s="104">
        <v>20965.94586</v>
      </c>
      <c r="D190" s="104">
        <v>49102.922111178275</v>
      </c>
      <c r="E190" s="104"/>
      <c r="F190" s="103">
        <v>36796</v>
      </c>
      <c r="G190" s="104">
        <v>-6411.8809884000002</v>
      </c>
      <c r="H190" s="104">
        <v>1932.0952273014127</v>
      </c>
      <c r="I190" s="104">
        <v>-5710.5261744351501</v>
      </c>
    </row>
    <row r="191" spans="1:9" x14ac:dyDescent="0.2">
      <c r="A191" s="103">
        <v>36797</v>
      </c>
      <c r="B191" s="104">
        <v>40809.267180000003</v>
      </c>
      <c r="C191" s="104">
        <v>21774.472280000002</v>
      </c>
      <c r="D191" s="104">
        <v>50310.14872460132</v>
      </c>
      <c r="E191" s="104"/>
      <c r="F191" s="103">
        <v>36797</v>
      </c>
      <c r="G191" s="104">
        <v>-14422.7253315</v>
      </c>
      <c r="H191" s="104">
        <v>-21245.056540201567</v>
      </c>
      <c r="I191" s="104">
        <v>-34698.709636008905</v>
      </c>
    </row>
    <row r="192" spans="1:9" x14ac:dyDescent="0.2">
      <c r="A192" s="103">
        <v>36798</v>
      </c>
      <c r="B192" s="104">
        <v>27737.962019999999</v>
      </c>
      <c r="C192" s="104">
        <v>23100.48806</v>
      </c>
      <c r="D192" s="104">
        <v>41088.393677357199</v>
      </c>
      <c r="E192" s="104"/>
      <c r="F192" s="103">
        <v>36798</v>
      </c>
      <c r="G192" s="104">
        <v>-35459.721545799999</v>
      </c>
      <c r="H192" s="104">
        <v>3561.7183245028955</v>
      </c>
      <c r="I192" s="104">
        <v>-17257.766460354866</v>
      </c>
    </row>
    <row r="193" spans="1:9" x14ac:dyDescent="0.2">
      <c r="A193" s="103">
        <v>36801</v>
      </c>
      <c r="B193" s="104">
        <v>33858.565179999998</v>
      </c>
      <c r="C193" s="104">
        <v>23773.66963</v>
      </c>
      <c r="D193" s="104">
        <v>45913.330302490052</v>
      </c>
      <c r="E193" s="104"/>
      <c r="F193" s="103">
        <v>36801</v>
      </c>
      <c r="G193" s="104">
        <v>13303.260931699999</v>
      </c>
      <c r="H193" s="104">
        <v>14289.728747183692</v>
      </c>
      <c r="I193" s="104">
        <v>33260.445102367812</v>
      </c>
    </row>
    <row r="194" spans="1:9" x14ac:dyDescent="0.2">
      <c r="A194" s="103">
        <v>36802</v>
      </c>
      <c r="B194" s="104">
        <v>33159.756890000004</v>
      </c>
      <c r="C194" s="104">
        <v>24242.879629999999</v>
      </c>
      <c r="D194" s="104">
        <v>45606.385382384069</v>
      </c>
      <c r="E194" s="104"/>
      <c r="F194" s="103">
        <v>36802</v>
      </c>
      <c r="G194" s="104">
        <v>2036.5931611999999</v>
      </c>
      <c r="H194" s="104">
        <v>-6391.7557708471504</v>
      </c>
      <c r="I194" s="104">
        <v>1433.448910339037</v>
      </c>
    </row>
    <row r="195" spans="1:9" x14ac:dyDescent="0.2">
      <c r="A195" s="103">
        <v>36803</v>
      </c>
      <c r="B195" s="104">
        <v>37681.161189999999</v>
      </c>
      <c r="C195" s="104">
        <v>25237.889090000001</v>
      </c>
      <c r="D195" s="104">
        <v>49251.934916458085</v>
      </c>
      <c r="E195" s="104"/>
      <c r="F195" s="103">
        <v>36803</v>
      </c>
      <c r="G195" s="104">
        <v>-20324.823751299999</v>
      </c>
      <c r="H195" s="104">
        <v>-5267.6051836750603</v>
      </c>
      <c r="I195" s="104">
        <v>-17747.725866107507</v>
      </c>
    </row>
    <row r="196" spans="1:9" x14ac:dyDescent="0.2">
      <c r="A196" s="103">
        <v>36804</v>
      </c>
      <c r="B196" s="104">
        <v>40462</v>
      </c>
      <c r="C196" s="104">
        <v>24547</v>
      </c>
      <c r="D196" s="104">
        <v>50979.256359817569</v>
      </c>
      <c r="E196" s="104"/>
      <c r="F196" s="103">
        <v>36804</v>
      </c>
      <c r="G196" s="104">
        <v>-3890.18162850001</v>
      </c>
      <c r="H196" s="104">
        <v>-17500.320616661229</v>
      </c>
      <c r="I196" s="104">
        <v>-29098.197433735262</v>
      </c>
    </row>
    <row r="197" spans="1:9" x14ac:dyDescent="0.2">
      <c r="A197" s="103">
        <v>36805</v>
      </c>
      <c r="B197" s="104">
        <v>34098</v>
      </c>
      <c r="C197" s="104">
        <v>27421</v>
      </c>
      <c r="D197" s="104">
        <v>47560.593099750135</v>
      </c>
      <c r="E197" s="104"/>
      <c r="F197" s="103">
        <v>36805</v>
      </c>
      <c r="G197" s="104">
        <v>-10199.2091093</v>
      </c>
      <c r="H197" s="104">
        <v>-15316.532601855599</v>
      </c>
      <c r="I197" s="104">
        <v>-29148.223113895114</v>
      </c>
    </row>
    <row r="198" spans="1:9" x14ac:dyDescent="0.2">
      <c r="A198" s="103">
        <v>36808</v>
      </c>
      <c r="B198" s="104">
        <v>43476</v>
      </c>
      <c r="C198" s="104">
        <v>24785</v>
      </c>
      <c r="D198" s="104">
        <v>53619.044694958895</v>
      </c>
      <c r="E198" s="104"/>
      <c r="F198" s="103">
        <v>36808</v>
      </c>
      <c r="G198" s="104">
        <v>7396.0595469999998</v>
      </c>
      <c r="H198" s="104">
        <v>3602.3066010493803</v>
      </c>
      <c r="I198" s="104">
        <v>25828.235080998005</v>
      </c>
    </row>
    <row r="199" spans="1:9" x14ac:dyDescent="0.2">
      <c r="A199" s="103">
        <v>36809</v>
      </c>
      <c r="B199" s="104">
        <v>44251</v>
      </c>
      <c r="C199" s="104">
        <v>24842</v>
      </c>
      <c r="D199" s="104">
        <v>53951.635563715769</v>
      </c>
      <c r="E199" s="104"/>
      <c r="F199" s="103">
        <v>36809</v>
      </c>
      <c r="G199" s="104">
        <v>-9818.1566469000009</v>
      </c>
      <c r="H199" s="104">
        <v>-7961.9518301501494</v>
      </c>
      <c r="I199" s="104">
        <v>12999.592078297734</v>
      </c>
    </row>
    <row r="200" spans="1:9" x14ac:dyDescent="0.2">
      <c r="A200" s="103">
        <v>36810</v>
      </c>
      <c r="B200" s="104">
        <v>38394</v>
      </c>
      <c r="C200" s="104">
        <v>25326</v>
      </c>
      <c r="D200" s="104">
        <v>49699.800039839196</v>
      </c>
      <c r="E200" s="104"/>
      <c r="F200" s="103">
        <v>36810</v>
      </c>
      <c r="G200" s="104">
        <v>25705.0822716</v>
      </c>
      <c r="H200" s="104">
        <v>1667.330913736158</v>
      </c>
      <c r="I200" s="104">
        <v>37202.15665743468</v>
      </c>
    </row>
    <row r="201" spans="1:9" x14ac:dyDescent="0.2">
      <c r="A201" s="103">
        <v>36811</v>
      </c>
      <c r="B201" s="104">
        <v>34705</v>
      </c>
      <c r="C201" s="104">
        <v>25038</v>
      </c>
      <c r="D201" s="104">
        <v>46686.699840532739</v>
      </c>
      <c r="E201" s="104"/>
      <c r="F201" s="103">
        <v>36811</v>
      </c>
      <c r="G201" s="104">
        <v>26020.510986600002</v>
      </c>
      <c r="H201" s="104">
        <v>24480.903290129751</v>
      </c>
      <c r="I201" s="104">
        <v>68073.241403711683</v>
      </c>
    </row>
    <row r="202" spans="1:9" x14ac:dyDescent="0.2">
      <c r="A202" s="103">
        <v>36812</v>
      </c>
      <c r="B202" s="104">
        <v>59858</v>
      </c>
      <c r="C202" s="104">
        <v>24945</v>
      </c>
      <c r="D202" s="104">
        <v>67418.115851750117</v>
      </c>
      <c r="E202" s="104"/>
      <c r="F202" s="103">
        <v>36812</v>
      </c>
      <c r="G202" s="104">
        <v>-8673.2200025999991</v>
      </c>
      <c r="H202" s="104">
        <v>-5266.9167956962101</v>
      </c>
      <c r="I202" s="104">
        <v>-25262.554919124541</v>
      </c>
    </row>
    <row r="203" spans="1:9" x14ac:dyDescent="0.2">
      <c r="A203" s="103">
        <v>36815</v>
      </c>
      <c r="B203" s="104">
        <v>48090</v>
      </c>
      <c r="C203" s="104">
        <v>25171</v>
      </c>
      <c r="D203" s="104">
        <v>57221.686142580591</v>
      </c>
      <c r="E203" s="104"/>
      <c r="F203" s="103">
        <v>36815</v>
      </c>
      <c r="G203" s="104">
        <v>-26376.1029461</v>
      </c>
      <c r="H203" s="104">
        <v>-8184.16071206985</v>
      </c>
      <c r="I203" s="104">
        <v>-49210.82755551835</v>
      </c>
    </row>
    <row r="204" spans="1:9" x14ac:dyDescent="0.2">
      <c r="A204" s="103">
        <v>36816</v>
      </c>
      <c r="B204" s="104">
        <v>38694</v>
      </c>
      <c r="C204" s="104">
        <v>24074</v>
      </c>
      <c r="D204" s="104">
        <v>49122.614405180022</v>
      </c>
      <c r="E204" s="104"/>
      <c r="F204" s="103">
        <v>36816</v>
      </c>
      <c r="G204" s="104">
        <v>2173.6892182000097</v>
      </c>
      <c r="H204" s="104">
        <v>-6705.1914900678694</v>
      </c>
      <c r="I204" s="104">
        <v>-6871.8342159885578</v>
      </c>
    </row>
    <row r="205" spans="1:9" x14ac:dyDescent="0.2">
      <c r="A205" s="103">
        <v>36817</v>
      </c>
      <c r="B205" s="104">
        <v>37320</v>
      </c>
      <c r="C205" s="104">
        <v>24813</v>
      </c>
      <c r="D205" s="104">
        <v>48371.653693046304</v>
      </c>
      <c r="E205" s="104"/>
      <c r="F205" s="103">
        <v>36817</v>
      </c>
      <c r="G205" s="104">
        <v>-20839.360563300001</v>
      </c>
      <c r="H205" s="104">
        <v>4145.8376564276705</v>
      </c>
      <c r="I205" s="104">
        <v>-18589.524029025859</v>
      </c>
    </row>
    <row r="206" spans="1:9" x14ac:dyDescent="0.2">
      <c r="A206" s="103">
        <v>36818</v>
      </c>
      <c r="B206" s="104">
        <v>27970</v>
      </c>
      <c r="C206" s="104">
        <v>24385</v>
      </c>
      <c r="D206" s="104">
        <v>41584.450555466043</v>
      </c>
      <c r="E206" s="104"/>
      <c r="F206" s="103">
        <v>36818</v>
      </c>
      <c r="G206" s="104">
        <v>-9016.2896763000008</v>
      </c>
      <c r="H206" s="104">
        <v>-16320.735847859829</v>
      </c>
      <c r="I206" s="104">
        <v>-23347.619845098579</v>
      </c>
    </row>
    <row r="207" spans="1:9" x14ac:dyDescent="0.2">
      <c r="A207" s="103">
        <v>36819</v>
      </c>
      <c r="B207" s="104">
        <v>26125</v>
      </c>
      <c r="C207" s="104">
        <v>24822</v>
      </c>
      <c r="D207" s="104">
        <v>41840.079899541299</v>
      </c>
      <c r="E207" s="104"/>
      <c r="F207" s="103">
        <v>36819</v>
      </c>
      <c r="G207" s="104">
        <v>7935.3149482000008</v>
      </c>
      <c r="H207" s="104">
        <v>-14985.658300358611</v>
      </c>
      <c r="I207" s="104">
        <v>-1396.6657582986113</v>
      </c>
    </row>
    <row r="208" spans="1:9" x14ac:dyDescent="0.2">
      <c r="A208" s="103">
        <v>36822</v>
      </c>
      <c r="B208" s="104">
        <v>29215</v>
      </c>
      <c r="C208" s="104">
        <v>24768</v>
      </c>
      <c r="D208" s="104">
        <v>43266.347904578215</v>
      </c>
      <c r="E208" s="104"/>
      <c r="F208" s="103">
        <v>36822</v>
      </c>
      <c r="G208" s="104">
        <v>-1899.3969574</v>
      </c>
      <c r="H208" s="104">
        <v>-2210.6749744175058</v>
      </c>
      <c r="I208" s="104">
        <v>-10209.918567325625</v>
      </c>
    </row>
    <row r="209" spans="1:9" x14ac:dyDescent="0.2">
      <c r="A209" s="103">
        <v>36823</v>
      </c>
      <c r="B209" s="104">
        <v>25518</v>
      </c>
      <c r="C209" s="104">
        <v>23778</v>
      </c>
      <c r="D209" s="104">
        <v>39166.258080138316</v>
      </c>
      <c r="E209" s="104"/>
      <c r="F209" s="103">
        <v>36823</v>
      </c>
      <c r="G209" s="104">
        <v>-18372.237416699998</v>
      </c>
      <c r="H209" s="104">
        <v>-894.00294437984985</v>
      </c>
      <c r="I209" s="104">
        <v>-25292.261372273224</v>
      </c>
    </row>
    <row r="210" spans="1:9" x14ac:dyDescent="0.2">
      <c r="A210" s="103">
        <v>36824</v>
      </c>
      <c r="B210" s="104">
        <v>19315</v>
      </c>
      <c r="C210" s="104">
        <v>23933</v>
      </c>
      <c r="D210" s="104">
        <v>35453.788387138549</v>
      </c>
      <c r="E210" s="104"/>
      <c r="F210" s="103">
        <v>36824</v>
      </c>
      <c r="G210" s="104">
        <v>-10359.9018452</v>
      </c>
      <c r="H210" s="104">
        <v>-2817.4087435165402</v>
      </c>
      <c r="I210" s="104">
        <v>-30120.51866084211</v>
      </c>
    </row>
    <row r="211" spans="1:9" x14ac:dyDescent="0.2">
      <c r="A211" s="103">
        <v>36825</v>
      </c>
      <c r="B211" s="104">
        <v>18619</v>
      </c>
      <c r="C211" s="104">
        <v>23915</v>
      </c>
      <c r="D211" s="104">
        <v>35299.370263504701</v>
      </c>
      <c r="E211" s="104"/>
      <c r="F211" s="103">
        <v>36825</v>
      </c>
      <c r="G211" s="104">
        <v>-1102.7588522000001</v>
      </c>
      <c r="H211" s="104">
        <v>-98.060778463950385</v>
      </c>
      <c r="I211" s="104">
        <v>2076.5944826745344</v>
      </c>
    </row>
    <row r="212" spans="1:9" x14ac:dyDescent="0.2">
      <c r="A212" s="103">
        <v>36826</v>
      </c>
      <c r="B212" s="104">
        <v>25904</v>
      </c>
      <c r="C212" s="104">
        <v>24256</v>
      </c>
      <c r="D212" s="104">
        <v>39445.094828127869</v>
      </c>
      <c r="E212" s="104"/>
      <c r="F212" s="103">
        <v>36826</v>
      </c>
      <c r="G212" s="104">
        <v>-13808.953233099999</v>
      </c>
      <c r="H212" s="104">
        <v>-22730.040017495219</v>
      </c>
      <c r="I212" s="104">
        <v>-46403.288606262657</v>
      </c>
    </row>
    <row r="213" spans="1:9" x14ac:dyDescent="0.2">
      <c r="A213" s="103">
        <v>36829</v>
      </c>
      <c r="B213" s="104">
        <v>26543</v>
      </c>
      <c r="C213" s="104">
        <v>26161</v>
      </c>
      <c r="D213" s="104">
        <v>41369.797666897044</v>
      </c>
      <c r="E213" s="104"/>
      <c r="F213" s="103">
        <v>36829</v>
      </c>
      <c r="G213" s="104">
        <v>-31583.174176999997</v>
      </c>
      <c r="H213" s="104">
        <v>5140.6178845980103</v>
      </c>
      <c r="I213" s="104">
        <v>-20620.629496898207</v>
      </c>
    </row>
    <row r="214" spans="1:9" x14ac:dyDescent="0.2">
      <c r="A214" s="103">
        <v>36830</v>
      </c>
      <c r="B214" s="104">
        <v>18857</v>
      </c>
      <c r="C214" s="104">
        <v>22574</v>
      </c>
      <c r="D214" s="104">
        <v>34420.629308599222</v>
      </c>
      <c r="E214" s="104"/>
      <c r="F214" s="103">
        <v>36830</v>
      </c>
      <c r="G214" s="104">
        <v>-1173.1758494000001</v>
      </c>
      <c r="H214" s="104">
        <v>444.80976756167041</v>
      </c>
      <c r="I214" s="104">
        <v>-26.387423456517674</v>
      </c>
    </row>
    <row r="215" spans="1:9" x14ac:dyDescent="0.2">
      <c r="A215" s="103">
        <v>36831</v>
      </c>
      <c r="B215" s="104">
        <v>31397</v>
      </c>
      <c r="C215" s="104">
        <v>22005</v>
      </c>
      <c r="D215" s="104">
        <v>42254.823263149498</v>
      </c>
      <c r="E215" s="104"/>
      <c r="F215" s="103">
        <v>36831</v>
      </c>
      <c r="G215" s="104">
        <v>7406.2049999999999</v>
      </c>
      <c r="H215" s="104">
        <v>-3139.5540000000001</v>
      </c>
      <c r="I215" s="104">
        <v>-2403.4543725000003</v>
      </c>
    </row>
    <row r="216" spans="1:9" x14ac:dyDescent="0.2">
      <c r="A216" s="103">
        <v>36832</v>
      </c>
      <c r="B216" s="104">
        <v>34884</v>
      </c>
      <c r="C216" s="104">
        <v>20843</v>
      </c>
      <c r="D216" s="104">
        <v>44239.809029877149</v>
      </c>
      <c r="E216" s="104"/>
      <c r="F216" s="103">
        <v>36832</v>
      </c>
      <c r="G216" s="104">
        <v>-3853.5970000000002</v>
      </c>
      <c r="H216" s="104">
        <v>12064.775</v>
      </c>
      <c r="I216" s="104">
        <v>3985.6579999999999</v>
      </c>
    </row>
    <row r="217" spans="1:9" x14ac:dyDescent="0.2">
      <c r="A217" s="103">
        <v>36833</v>
      </c>
      <c r="B217" s="104">
        <v>27295</v>
      </c>
      <c r="C217" s="104">
        <v>20235</v>
      </c>
      <c r="D217" s="104">
        <v>38466.150379262028</v>
      </c>
      <c r="E217" s="104"/>
      <c r="F217" s="103">
        <v>36833</v>
      </c>
      <c r="G217" s="104">
        <v>20411.37</v>
      </c>
      <c r="H217" s="104">
        <v>5055.6949999999997</v>
      </c>
      <c r="I217" s="104">
        <v>34403.508000000002</v>
      </c>
    </row>
    <row r="218" spans="1:9" x14ac:dyDescent="0.2">
      <c r="A218" s="103">
        <v>36836</v>
      </c>
      <c r="B218" s="104">
        <v>35709</v>
      </c>
      <c r="C218" s="104">
        <v>19745</v>
      </c>
      <c r="D218" s="104">
        <v>44732.120897627916</v>
      </c>
      <c r="E218" s="104"/>
      <c r="F218" s="103">
        <v>36836</v>
      </c>
      <c r="G218" s="104">
        <v>-8936.2000000000007</v>
      </c>
      <c r="H218" s="104">
        <v>7222.62</v>
      </c>
      <c r="I218" s="104">
        <v>-5729.91</v>
      </c>
    </row>
    <row r="219" spans="1:9" x14ac:dyDescent="0.2">
      <c r="A219" s="103">
        <v>36837</v>
      </c>
      <c r="B219" s="104">
        <v>11852</v>
      </c>
      <c r="C219" s="104">
        <v>21710</v>
      </c>
      <c r="D219" s="104">
        <v>30116.857820828522</v>
      </c>
      <c r="E219" s="104"/>
      <c r="F219" s="103">
        <v>36837</v>
      </c>
      <c r="G219" s="104">
        <v>18532.323</v>
      </c>
      <c r="H219" s="104">
        <v>-4500.192</v>
      </c>
      <c r="I219" s="104">
        <v>11908.94</v>
      </c>
    </row>
    <row r="220" spans="1:9" x14ac:dyDescent="0.2">
      <c r="A220" s="103">
        <v>36838</v>
      </c>
      <c r="B220" s="104">
        <v>13286</v>
      </c>
      <c r="C220" s="104">
        <v>22768</v>
      </c>
      <c r="D220" s="104">
        <v>31574.936769532887</v>
      </c>
      <c r="E220" s="104"/>
      <c r="F220" s="103">
        <v>36838</v>
      </c>
      <c r="G220" s="104">
        <v>5893.0110000000004</v>
      </c>
      <c r="H220" s="104">
        <v>9093.8209999999999</v>
      </c>
      <c r="I220" s="104">
        <v>12756.814</v>
      </c>
    </row>
    <row r="221" spans="1:9" x14ac:dyDescent="0.2">
      <c r="A221" s="103">
        <v>36839</v>
      </c>
      <c r="B221" s="104">
        <v>25267</v>
      </c>
      <c r="C221" s="104">
        <v>23097</v>
      </c>
      <c r="D221" s="104">
        <v>38653.587103915721</v>
      </c>
      <c r="E221" s="104"/>
      <c r="F221" s="103">
        <v>36839</v>
      </c>
      <c r="G221" s="104">
        <v>22822.075000000001</v>
      </c>
      <c r="H221" s="104">
        <v>-410.54</v>
      </c>
      <c r="I221" s="104">
        <v>27624.100999999999</v>
      </c>
    </row>
    <row r="222" spans="1:9" x14ac:dyDescent="0.2">
      <c r="A222" s="103">
        <v>36840</v>
      </c>
      <c r="B222" s="104">
        <v>21941</v>
      </c>
      <c r="C222" s="104">
        <v>22973</v>
      </c>
      <c r="D222" s="104">
        <v>36254.339781604074</v>
      </c>
      <c r="E222" s="104"/>
      <c r="F222" s="103">
        <v>36840</v>
      </c>
      <c r="G222" s="104">
        <v>3795.404</v>
      </c>
      <c r="H222" s="104">
        <v>-4107.7520000000004</v>
      </c>
      <c r="I222" s="104">
        <v>-2687.7190000000001</v>
      </c>
    </row>
    <row r="223" spans="1:9" x14ac:dyDescent="0.2">
      <c r="A223" s="103">
        <v>36843</v>
      </c>
      <c r="B223" s="104">
        <v>23790</v>
      </c>
      <c r="C223" s="104">
        <v>23480</v>
      </c>
      <c r="D223" s="104">
        <v>37774.71622659792</v>
      </c>
      <c r="E223" s="104"/>
      <c r="F223" s="103">
        <v>36843</v>
      </c>
      <c r="G223" s="104">
        <v>20719.088</v>
      </c>
      <c r="H223" s="104">
        <v>10426.474</v>
      </c>
      <c r="I223" s="104">
        <v>26968.929</v>
      </c>
    </row>
    <row r="224" spans="1:9" x14ac:dyDescent="0.2">
      <c r="A224" s="103">
        <v>36844</v>
      </c>
      <c r="B224" s="104">
        <v>20359</v>
      </c>
      <c r="C224" s="104">
        <v>23712</v>
      </c>
      <c r="D224" s="104">
        <v>36510.133812408851</v>
      </c>
      <c r="E224" s="104"/>
      <c r="F224" s="103">
        <v>36844</v>
      </c>
      <c r="G224" s="104">
        <v>34481.563999999998</v>
      </c>
      <c r="H224" s="104">
        <v>6769.0010000000002</v>
      </c>
      <c r="I224" s="104">
        <v>99710.885999999999</v>
      </c>
    </row>
    <row r="225" spans="1:9" x14ac:dyDescent="0.2">
      <c r="A225" s="103">
        <v>36845</v>
      </c>
      <c r="B225" s="104">
        <v>36904</v>
      </c>
      <c r="C225" s="104">
        <v>19769</v>
      </c>
      <c r="D225" s="104">
        <v>45468.812201332024</v>
      </c>
      <c r="E225" s="104"/>
      <c r="F225" s="103">
        <v>36845</v>
      </c>
      <c r="G225" s="104">
        <v>9192.7929999999997</v>
      </c>
      <c r="H225" s="104">
        <v>6576.4459999999999</v>
      </c>
      <c r="I225" s="104">
        <v>23902.377</v>
      </c>
    </row>
    <row r="226" spans="1:9" x14ac:dyDescent="0.2">
      <c r="A226" s="103">
        <v>36846</v>
      </c>
      <c r="B226" s="104">
        <v>31053</v>
      </c>
      <c r="C226" s="104">
        <v>22083</v>
      </c>
      <c r="D226" s="104">
        <v>41969.25485399997</v>
      </c>
      <c r="E226" s="104"/>
      <c r="F226" s="103">
        <v>36846</v>
      </c>
      <c r="G226" s="104">
        <v>-52030.707999999999</v>
      </c>
      <c r="H226" s="104">
        <v>-11567.228999999999</v>
      </c>
      <c r="I226" s="104">
        <v>-86015.131999999998</v>
      </c>
    </row>
    <row r="227" spans="1:9" x14ac:dyDescent="0.2">
      <c r="A227" s="103">
        <v>36847</v>
      </c>
      <c r="B227" s="104">
        <v>29045</v>
      </c>
      <c r="C227" s="104">
        <v>21911</v>
      </c>
      <c r="D227" s="104">
        <v>40641.03779432804</v>
      </c>
      <c r="E227" s="104"/>
      <c r="F227" s="103">
        <v>36847</v>
      </c>
      <c r="G227" s="104">
        <v>49586.216808199999</v>
      </c>
      <c r="H227" s="104">
        <v>14617.56141770966</v>
      </c>
      <c r="I227" s="104">
        <v>76966.642966626401</v>
      </c>
    </row>
    <row r="228" spans="1:9" x14ac:dyDescent="0.2">
      <c r="A228" s="103">
        <v>36850</v>
      </c>
      <c r="B228" s="104">
        <v>39957</v>
      </c>
      <c r="C228" s="104">
        <v>21104</v>
      </c>
      <c r="D228" s="104">
        <v>48227.561466447791</v>
      </c>
      <c r="E228" s="104"/>
      <c r="F228" s="103">
        <v>36850</v>
      </c>
      <c r="G228" s="104">
        <v>64039.003498000005</v>
      </c>
      <c r="H228" s="104">
        <v>37214.474538532384</v>
      </c>
      <c r="I228" s="104">
        <v>115520.07029950331</v>
      </c>
    </row>
    <row r="229" spans="1:9" x14ac:dyDescent="0.2">
      <c r="A229" s="103">
        <v>36851</v>
      </c>
      <c r="B229" s="104">
        <v>43300</v>
      </c>
      <c r="C229" s="104">
        <v>22205</v>
      </c>
      <c r="D229" s="104">
        <v>51827.935392025793</v>
      </c>
      <c r="E229" s="104"/>
      <c r="F229" s="103">
        <v>36851</v>
      </c>
      <c r="G229" s="104">
        <v>101192.29723649999</v>
      </c>
      <c r="H229" s="104">
        <v>21228.742493762238</v>
      </c>
      <c r="I229" s="104">
        <v>129623.14049597578</v>
      </c>
    </row>
    <row r="230" spans="1:9" x14ac:dyDescent="0.2">
      <c r="A230" s="103">
        <v>36852</v>
      </c>
      <c r="B230" s="104">
        <v>54936</v>
      </c>
      <c r="C230" s="104">
        <v>23560</v>
      </c>
      <c r="D230" s="104">
        <v>62393.728683257905</v>
      </c>
      <c r="E230" s="104"/>
      <c r="F230" s="103">
        <v>36852</v>
      </c>
      <c r="G230" s="104">
        <v>-23548.867290000002</v>
      </c>
      <c r="H230" s="104">
        <v>-15785.541502398919</v>
      </c>
      <c r="I230" s="104">
        <v>-46088.860488423627</v>
      </c>
    </row>
    <row r="231" spans="1:9" x14ac:dyDescent="0.2">
      <c r="A231" s="103">
        <v>36857</v>
      </c>
      <c r="B231" s="104">
        <v>36409</v>
      </c>
      <c r="C231" s="104">
        <v>21755</v>
      </c>
      <c r="D231" s="104">
        <v>45922.770190832351</v>
      </c>
      <c r="E231" s="104"/>
      <c r="F231" s="103">
        <v>36857</v>
      </c>
      <c r="G231" s="104">
        <v>92704.368805800012</v>
      </c>
      <c r="H231" s="104">
        <v>16442.494223524831</v>
      </c>
      <c r="I231" s="104">
        <v>128476.73723369325</v>
      </c>
    </row>
    <row r="232" spans="1:9" x14ac:dyDescent="0.2">
      <c r="A232" s="103">
        <v>36858</v>
      </c>
      <c r="B232" s="104">
        <v>34486</v>
      </c>
      <c r="C232" s="104">
        <v>22324</v>
      </c>
      <c r="D232" s="104">
        <v>44922.305595327583</v>
      </c>
      <c r="E232" s="104"/>
      <c r="F232" s="103">
        <v>36858</v>
      </c>
      <c r="G232" s="104">
        <v>84340.579163900009</v>
      </c>
      <c r="H232" s="104">
        <v>-2077.7246970234</v>
      </c>
      <c r="I232" s="104">
        <v>75732.572865546506</v>
      </c>
    </row>
    <row r="233" spans="1:9" x14ac:dyDescent="0.2">
      <c r="A233" s="103">
        <v>36859</v>
      </c>
      <c r="B233" s="104">
        <v>50408</v>
      </c>
      <c r="C233" s="104">
        <v>22916</v>
      </c>
      <c r="D233" s="104">
        <v>58242.257511191994</v>
      </c>
      <c r="E233" s="104"/>
      <c r="F233" s="103">
        <v>36859</v>
      </c>
      <c r="G233" s="104">
        <v>37437.218350700008</v>
      </c>
      <c r="H233" s="104">
        <v>17955.997298630289</v>
      </c>
      <c r="I233" s="104">
        <v>78287.545122526251</v>
      </c>
    </row>
    <row r="234" spans="1:9" x14ac:dyDescent="0.2">
      <c r="A234" s="103">
        <v>36860</v>
      </c>
      <c r="B234" s="104">
        <v>51578</v>
      </c>
      <c r="C234" s="104">
        <v>28649</v>
      </c>
      <c r="D234" s="104">
        <v>62120.375948637011</v>
      </c>
      <c r="E234" s="104"/>
      <c r="F234" s="103">
        <v>36860</v>
      </c>
      <c r="G234" s="104">
        <v>35261.263637700002</v>
      </c>
      <c r="H234" s="104">
        <v>2818.6493068809996</v>
      </c>
      <c r="I234" s="104">
        <v>46912.874148089068</v>
      </c>
    </row>
    <row r="235" spans="1:9" x14ac:dyDescent="0.2">
      <c r="A235" s="103">
        <v>36861</v>
      </c>
      <c r="B235" s="104">
        <v>42509</v>
      </c>
      <c r="C235" s="104">
        <v>25509</v>
      </c>
      <c r="D235" s="104">
        <v>53200.765671181842</v>
      </c>
      <c r="E235" s="104"/>
      <c r="F235" s="103">
        <v>36861</v>
      </c>
      <c r="G235" s="104">
        <v>-18588.039240600003</v>
      </c>
      <c r="H235" s="104">
        <v>14991.717731130431</v>
      </c>
      <c r="I235" s="104">
        <v>-11096.230402264144</v>
      </c>
    </row>
    <row r="236" spans="1:9" x14ac:dyDescent="0.2">
      <c r="A236" s="103">
        <v>36864</v>
      </c>
      <c r="B236" s="104">
        <v>72699</v>
      </c>
      <c r="C236" s="104">
        <v>33194</v>
      </c>
      <c r="D236" s="104">
        <v>82189.157046413369</v>
      </c>
      <c r="E236" s="104"/>
      <c r="F236" s="103">
        <v>36864</v>
      </c>
      <c r="G236" s="104">
        <v>238542.19374000002</v>
      </c>
      <c r="H236" s="104">
        <v>222375.23897865097</v>
      </c>
      <c r="I236" s="104">
        <v>484833.54789907398</v>
      </c>
    </row>
    <row r="237" spans="1:9" x14ac:dyDescent="0.2">
      <c r="A237" s="103">
        <v>36865</v>
      </c>
      <c r="B237" s="104">
        <v>71131</v>
      </c>
      <c r="C237" s="104">
        <v>51387</v>
      </c>
      <c r="D237" s="104">
        <v>89868.398572579448</v>
      </c>
      <c r="E237" s="104"/>
      <c r="F237" s="103">
        <v>36865</v>
      </c>
      <c r="G237" s="104">
        <v>107831.45412790001</v>
      </c>
      <c r="H237" s="104">
        <v>-15628.126231726505</v>
      </c>
      <c r="I237" s="104">
        <v>107528.39153608943</v>
      </c>
    </row>
    <row r="238" spans="1:9" x14ac:dyDescent="0.2">
      <c r="A238" s="103">
        <v>36866</v>
      </c>
      <c r="B238" s="104">
        <v>87247</v>
      </c>
      <c r="C238" s="104">
        <v>44639</v>
      </c>
      <c r="D238" s="104">
        <v>100256.91985593812</v>
      </c>
      <c r="E238" s="104"/>
      <c r="F238" s="103">
        <v>36866</v>
      </c>
      <c r="G238" s="104">
        <v>5358.4532111999806</v>
      </c>
      <c r="H238" s="104">
        <v>-19239.2669058879</v>
      </c>
      <c r="I238" s="104">
        <v>-13949.032253241052</v>
      </c>
    </row>
    <row r="239" spans="1:9" x14ac:dyDescent="0.2">
      <c r="A239" s="103">
        <v>36867</v>
      </c>
      <c r="B239" s="104">
        <v>101073</v>
      </c>
      <c r="C239" s="104">
        <v>45574</v>
      </c>
      <c r="D239" s="104">
        <v>112722.64246813947</v>
      </c>
      <c r="E239" s="104"/>
      <c r="F239" s="103">
        <v>36867</v>
      </c>
      <c r="G239" s="104">
        <v>45228</v>
      </c>
      <c r="H239" s="104">
        <v>-76736</v>
      </c>
      <c r="I239" s="104">
        <v>-43901.756000000001</v>
      </c>
    </row>
    <row r="240" spans="1:9" x14ac:dyDescent="0.2">
      <c r="A240" s="103">
        <v>36868</v>
      </c>
      <c r="B240" s="104">
        <v>94735</v>
      </c>
      <c r="C240" s="104">
        <v>43472</v>
      </c>
      <c r="D240" s="104">
        <v>106172.04801641531</v>
      </c>
      <c r="E240" s="104"/>
      <c r="F240" s="103">
        <v>36868</v>
      </c>
      <c r="G240" s="104">
        <v>122707</v>
      </c>
      <c r="H240" s="104">
        <v>1491</v>
      </c>
      <c r="I240" s="104">
        <v>89695.664999999994</v>
      </c>
    </row>
    <row r="241" spans="1:12" x14ac:dyDescent="0.2">
      <c r="A241" s="103">
        <v>36871</v>
      </c>
      <c r="B241" s="104">
        <v>149662</v>
      </c>
      <c r="C241" s="104">
        <v>37571</v>
      </c>
      <c r="D241" s="104">
        <v>155633.45824082944</v>
      </c>
      <c r="E241" s="104"/>
      <c r="F241" s="103">
        <v>36871</v>
      </c>
      <c r="G241" s="104">
        <v>-163223</v>
      </c>
      <c r="H241" s="104">
        <v>-5878</v>
      </c>
      <c r="I241" s="104">
        <v>-176087</v>
      </c>
    </row>
    <row r="242" spans="1:12" x14ac:dyDescent="0.2">
      <c r="A242" s="103">
        <v>36872</v>
      </c>
      <c r="B242" s="104">
        <v>98291</v>
      </c>
      <c r="C242" s="104">
        <v>33410</v>
      </c>
      <c r="D242" s="104">
        <v>105498.45150048412</v>
      </c>
      <c r="E242" s="104"/>
      <c r="F242" s="103">
        <v>36872</v>
      </c>
      <c r="G242" s="104">
        <v>-411608.90991420002</v>
      </c>
      <c r="H242" s="104">
        <v>-103916.56803795107</v>
      </c>
      <c r="I242" s="104">
        <v>-550852.93173343211</v>
      </c>
    </row>
    <row r="243" spans="1:12" x14ac:dyDescent="0.2">
      <c r="A243" s="103">
        <v>36873</v>
      </c>
      <c r="B243" s="104">
        <v>55198</v>
      </c>
      <c r="C243" s="104">
        <v>52902</v>
      </c>
      <c r="D243" s="104">
        <v>78666.230772803654</v>
      </c>
      <c r="E243" s="104"/>
      <c r="F243" s="103">
        <v>36873</v>
      </c>
      <c r="G243" s="104">
        <v>-114756.5078814</v>
      </c>
      <c r="H243" s="104">
        <v>-59678.172391955901</v>
      </c>
      <c r="I243" s="104">
        <v>-203716.66093409585</v>
      </c>
    </row>
    <row r="244" spans="1:12" x14ac:dyDescent="0.2">
      <c r="A244" s="103">
        <v>36874</v>
      </c>
      <c r="B244" s="104">
        <v>62656</v>
      </c>
      <c r="C244" s="104">
        <v>41242</v>
      </c>
      <c r="D244" s="104">
        <v>77201.460996538139</v>
      </c>
      <c r="E244" s="104"/>
      <c r="F244" s="103">
        <v>36874</v>
      </c>
      <c r="G244" s="104">
        <v>16739.315464399999</v>
      </c>
      <c r="H244" s="104">
        <v>5587.2130279351104</v>
      </c>
      <c r="I244" s="104">
        <v>6203.1540468922249</v>
      </c>
    </row>
    <row r="245" spans="1:12" x14ac:dyDescent="0.2">
      <c r="A245" s="103">
        <v>36875</v>
      </c>
      <c r="B245" s="104">
        <v>63931</v>
      </c>
      <c r="C245" s="104">
        <v>39865</v>
      </c>
      <c r="D245" s="104">
        <v>77683.629472366956</v>
      </c>
      <c r="E245" s="104"/>
      <c r="F245" s="103">
        <v>36875</v>
      </c>
      <c r="G245" s="104">
        <v>80464.409218399902</v>
      </c>
      <c r="H245" s="104">
        <v>26614.131336268551</v>
      </c>
      <c r="I245" s="104">
        <v>110334.3823903521</v>
      </c>
    </row>
    <row r="246" spans="1:12" x14ac:dyDescent="0.2">
      <c r="A246" s="103">
        <v>36878</v>
      </c>
      <c r="B246" s="104">
        <v>82867</v>
      </c>
      <c r="C246" s="104">
        <v>41225</v>
      </c>
      <c r="D246" s="104">
        <v>94606.396934879624</v>
      </c>
      <c r="E246" s="104"/>
      <c r="F246" s="103">
        <v>36878</v>
      </c>
      <c r="G246" s="104">
        <v>69956.059874068495</v>
      </c>
      <c r="H246" s="104">
        <v>38819.237211740809</v>
      </c>
      <c r="I246" s="104">
        <v>144857.07519154</v>
      </c>
    </row>
    <row r="247" spans="1:12" x14ac:dyDescent="0.2">
      <c r="A247" s="103">
        <v>36879</v>
      </c>
      <c r="B247" s="104">
        <v>81539</v>
      </c>
      <c r="C247" s="104">
        <v>38415</v>
      </c>
      <c r="D247" s="104">
        <v>92127.461888407634</v>
      </c>
      <c r="E247" s="104"/>
      <c r="F247" s="103">
        <v>36879</v>
      </c>
      <c r="G247" s="104">
        <v>68358.800300263407</v>
      </c>
      <c r="H247" s="104">
        <v>9123.4581553847293</v>
      </c>
      <c r="I247" s="104">
        <v>77732.414911005821</v>
      </c>
    </row>
    <row r="248" spans="1:12" x14ac:dyDescent="0.2">
      <c r="A248" s="103">
        <v>36880</v>
      </c>
      <c r="B248" s="104">
        <v>97924</v>
      </c>
      <c r="C248" s="104">
        <v>40169</v>
      </c>
      <c r="D248" s="104">
        <v>107649.81846245725</v>
      </c>
      <c r="E248" s="104"/>
      <c r="F248" s="103">
        <v>36880</v>
      </c>
      <c r="G248" s="104">
        <v>68947.381609357893</v>
      </c>
      <c r="H248" s="104">
        <v>24692.62238943519</v>
      </c>
      <c r="I248" s="104">
        <v>96840.422110133659</v>
      </c>
    </row>
    <row r="249" spans="1:12" x14ac:dyDescent="0.2">
      <c r="A249" s="103">
        <v>36881</v>
      </c>
      <c r="B249" s="104">
        <v>111199</v>
      </c>
      <c r="C249" s="104">
        <v>39359</v>
      </c>
      <c r="D249" s="104">
        <v>119556.34246663789</v>
      </c>
      <c r="E249" s="104"/>
      <c r="F249" s="103">
        <v>36881</v>
      </c>
      <c r="G249" s="104">
        <v>97340.585173290398</v>
      </c>
      <c r="H249" s="104">
        <v>19540.237268461471</v>
      </c>
      <c r="I249" s="104">
        <v>126638.93945064131</v>
      </c>
    </row>
    <row r="250" spans="1:12" x14ac:dyDescent="0.2">
      <c r="A250" s="103">
        <v>36882</v>
      </c>
      <c r="B250" s="104">
        <v>95752</v>
      </c>
      <c r="C250" s="104">
        <v>38171</v>
      </c>
      <c r="D250" s="104">
        <v>104864.44876601412</v>
      </c>
      <c r="E250" s="104"/>
      <c r="F250" s="103">
        <v>36882</v>
      </c>
      <c r="G250" s="104">
        <v>10095.1300549809</v>
      </c>
      <c r="H250" s="104">
        <v>-3795.5036365196802</v>
      </c>
      <c r="I250" s="104">
        <v>17446.935363241606</v>
      </c>
    </row>
    <row r="251" spans="1:12" x14ac:dyDescent="0.2">
      <c r="A251" s="103">
        <v>36887</v>
      </c>
      <c r="B251" s="104">
        <v>35053</v>
      </c>
      <c r="C251" s="104">
        <v>34949</v>
      </c>
      <c r="D251" s="104">
        <v>53455.483544721581</v>
      </c>
      <c r="E251" s="104"/>
      <c r="F251" s="103">
        <v>36887</v>
      </c>
      <c r="G251" s="104">
        <v>-29657.497601003899</v>
      </c>
      <c r="H251" s="104">
        <v>-17652.148105527391</v>
      </c>
      <c r="I251" s="104">
        <v>-43762.15062014763</v>
      </c>
    </row>
    <row r="252" spans="1:12" x14ac:dyDescent="0.2">
      <c r="A252" s="103">
        <v>36888</v>
      </c>
      <c r="B252" s="104">
        <v>31009</v>
      </c>
      <c r="C252" s="104">
        <v>43657</v>
      </c>
      <c r="D252" s="104">
        <v>57483.150922683424</v>
      </c>
      <c r="E252" s="104"/>
      <c r="F252" s="103">
        <v>36888</v>
      </c>
      <c r="G252" s="104">
        <v>-7227.2498074581399</v>
      </c>
      <c r="H252" s="104">
        <v>-109679.64978054304</v>
      </c>
      <c r="I252" s="104">
        <v>-110155.61342833936</v>
      </c>
    </row>
    <row r="253" spans="1:12" x14ac:dyDescent="0.2">
      <c r="A253" s="103">
        <v>36889</v>
      </c>
      <c r="B253" s="104">
        <v>33497</v>
      </c>
      <c r="C253" s="104">
        <v>31595</v>
      </c>
      <c r="D253" s="104">
        <v>50493.698022624565</v>
      </c>
      <c r="E253" s="104"/>
      <c r="F253" s="103">
        <v>36889</v>
      </c>
      <c r="G253" s="104">
        <v>-5785.2389988131799</v>
      </c>
      <c r="H253" s="104">
        <v>4989.6543457033804</v>
      </c>
      <c r="I253" s="104">
        <v>19706.845150257628</v>
      </c>
    </row>
    <row r="254" spans="1:12" x14ac:dyDescent="0.2">
      <c r="A254" s="103">
        <v>36893</v>
      </c>
      <c r="B254" s="104">
        <v>51098</v>
      </c>
      <c r="C254" s="104">
        <v>32484</v>
      </c>
      <c r="D254" s="104">
        <v>73443</v>
      </c>
      <c r="E254" s="104"/>
      <c r="F254" s="103">
        <v>36893</v>
      </c>
      <c r="G254" s="104">
        <v>4398.4508299787294</v>
      </c>
      <c r="H254" s="104">
        <v>-73168.668628483196</v>
      </c>
      <c r="I254" s="104">
        <v>-81790</v>
      </c>
      <c r="J254" s="104">
        <v>15000</v>
      </c>
      <c r="K254" s="104">
        <f t="shared" ref="K254:K317" si="0">J254-G254</f>
        <v>10601.54917002127</v>
      </c>
      <c r="L254" s="105"/>
    </row>
    <row r="255" spans="1:12" x14ac:dyDescent="0.2">
      <c r="A255" s="103">
        <v>36894</v>
      </c>
      <c r="B255" s="104">
        <v>50797</v>
      </c>
      <c r="C255" s="104">
        <v>28989</v>
      </c>
      <c r="D255" s="104">
        <v>70582</v>
      </c>
      <c r="E255" s="104"/>
      <c r="F255" s="103">
        <v>36894</v>
      </c>
      <c r="G255" s="104">
        <v>-28033.641052108298</v>
      </c>
      <c r="H255" s="104">
        <v>-6833.7703582870299</v>
      </c>
      <c r="I255" s="104">
        <v>-84370</v>
      </c>
      <c r="J255" s="104">
        <v>-26000</v>
      </c>
      <c r="K255" s="104">
        <f t="shared" si="0"/>
        <v>2033.641052108298</v>
      </c>
      <c r="L255" s="105"/>
    </row>
    <row r="256" spans="1:12" x14ac:dyDescent="0.2">
      <c r="A256" s="103">
        <v>36895</v>
      </c>
      <c r="B256" s="104">
        <v>36470</v>
      </c>
      <c r="C256" s="104">
        <v>30299</v>
      </c>
      <c r="D256" s="104">
        <v>61136</v>
      </c>
      <c r="E256" s="104"/>
      <c r="F256" s="103">
        <v>36895</v>
      </c>
      <c r="G256" s="104">
        <v>4777.0507069724399</v>
      </c>
      <c r="H256" s="104">
        <v>28577.982140463697</v>
      </c>
      <c r="I256" s="104">
        <v>45950</v>
      </c>
      <c r="J256" s="104">
        <v>37000</v>
      </c>
      <c r="K256" s="104">
        <f t="shared" si="0"/>
        <v>32222.949293027559</v>
      </c>
      <c r="L256" s="105"/>
    </row>
    <row r="257" spans="1:12" x14ac:dyDescent="0.2">
      <c r="A257" s="103">
        <v>36896</v>
      </c>
      <c r="B257" s="104">
        <v>44140</v>
      </c>
      <c r="C257" s="104">
        <v>35532</v>
      </c>
      <c r="D257" s="104">
        <v>70961</v>
      </c>
      <c r="E257" s="104"/>
      <c r="F257" s="103">
        <v>36896</v>
      </c>
      <c r="G257" s="104">
        <v>36628.902936453305</v>
      </c>
      <c r="H257" s="104">
        <v>25485.362111536</v>
      </c>
      <c r="I257" s="104">
        <v>82610</v>
      </c>
      <c r="J257" s="104">
        <v>44000</v>
      </c>
      <c r="K257" s="104">
        <f t="shared" si="0"/>
        <v>7371.0970635466947</v>
      </c>
      <c r="L257" s="105"/>
    </row>
    <row r="258" spans="1:12" x14ac:dyDescent="0.2">
      <c r="A258" s="103">
        <v>36899</v>
      </c>
      <c r="B258" s="104">
        <v>67053</v>
      </c>
      <c r="C258" s="104">
        <v>43904</v>
      </c>
      <c r="D258" s="104">
        <v>97955</v>
      </c>
      <c r="E258" s="104"/>
      <c r="F258" s="103">
        <v>36899</v>
      </c>
      <c r="G258" s="104">
        <v>-74158.62806825609</v>
      </c>
      <c r="H258" s="104">
        <v>19508.067587119098</v>
      </c>
      <c r="I258" s="104">
        <v>-64870</v>
      </c>
      <c r="J258" s="104">
        <v>-78000</v>
      </c>
      <c r="K258" s="104">
        <f t="shared" si="0"/>
        <v>-3841.37193174391</v>
      </c>
      <c r="L258" s="105"/>
    </row>
    <row r="259" spans="1:12" x14ac:dyDescent="0.2">
      <c r="A259" s="103">
        <v>36900</v>
      </c>
      <c r="B259" s="104">
        <v>64686</v>
      </c>
      <c r="C259" s="104">
        <v>39467</v>
      </c>
      <c r="D259" s="104">
        <v>92067</v>
      </c>
      <c r="E259" s="104"/>
      <c r="F259" s="103">
        <v>36900</v>
      </c>
      <c r="G259" s="104">
        <v>7967.4555871622997</v>
      </c>
      <c r="H259" s="104">
        <v>14447.441369056301</v>
      </c>
      <c r="I259" s="104">
        <v>56550</v>
      </c>
      <c r="J259" s="104">
        <v>5000</v>
      </c>
      <c r="K259" s="104">
        <f t="shared" si="0"/>
        <v>-2967.4555871622997</v>
      </c>
      <c r="L259" s="105"/>
    </row>
    <row r="260" spans="1:12" x14ac:dyDescent="0.2">
      <c r="A260" s="103">
        <v>36901</v>
      </c>
      <c r="B260" s="104">
        <v>53693</v>
      </c>
      <c r="C260" s="104">
        <v>42369</v>
      </c>
      <c r="D260" s="104">
        <v>83426</v>
      </c>
      <c r="E260" s="104"/>
      <c r="F260" s="103">
        <v>36901</v>
      </c>
      <c r="G260" s="104">
        <v>-55873.289724646595</v>
      </c>
      <c r="H260" s="104">
        <v>12342</v>
      </c>
      <c r="I260" s="104">
        <v>-96260</v>
      </c>
      <c r="J260" s="104">
        <v>-52000</v>
      </c>
      <c r="K260" s="104">
        <f t="shared" si="0"/>
        <v>3873.2897246465945</v>
      </c>
      <c r="L260" s="105"/>
    </row>
    <row r="261" spans="1:12" x14ac:dyDescent="0.2">
      <c r="A261" s="103">
        <v>36902</v>
      </c>
      <c r="B261" s="104">
        <v>42431</v>
      </c>
      <c r="C261" s="104">
        <v>44181</v>
      </c>
      <c r="D261" s="104">
        <v>77004</v>
      </c>
      <c r="E261" s="104"/>
      <c r="F261" s="103">
        <v>36902</v>
      </c>
      <c r="G261" s="104">
        <v>-6927.8406564589704</v>
      </c>
      <c r="H261" s="104">
        <v>-5136</v>
      </c>
      <c r="I261" s="104">
        <v>-63600</v>
      </c>
      <c r="J261" s="104">
        <v>-11000</v>
      </c>
      <c r="K261" s="104">
        <f t="shared" si="0"/>
        <v>-4072.1593435410296</v>
      </c>
      <c r="L261" s="105"/>
    </row>
    <row r="262" spans="1:12" x14ac:dyDescent="0.2">
      <c r="A262" s="103">
        <v>36903</v>
      </c>
      <c r="B262" s="104">
        <v>29773</v>
      </c>
      <c r="C262" s="104">
        <v>38165</v>
      </c>
      <c r="D262" s="104">
        <v>59871</v>
      </c>
      <c r="E262" s="104"/>
      <c r="F262" s="103">
        <v>36903</v>
      </c>
      <c r="G262" s="104">
        <v>-17503.313047474599</v>
      </c>
      <c r="H262" s="104">
        <v>-5901.95762361576</v>
      </c>
      <c r="I262" s="104">
        <v>-51420</v>
      </c>
      <c r="J262" s="104">
        <v>-10000</v>
      </c>
      <c r="K262" s="104">
        <f t="shared" si="0"/>
        <v>7503.3130474745994</v>
      </c>
      <c r="L262" s="105"/>
    </row>
    <row r="263" spans="1:12" x14ac:dyDescent="0.2">
      <c r="A263" s="103">
        <v>36907</v>
      </c>
      <c r="B263" s="104">
        <v>32042</v>
      </c>
      <c r="C263" s="104">
        <v>37625</v>
      </c>
      <c r="D263" s="104">
        <v>61125</v>
      </c>
      <c r="E263" s="104"/>
      <c r="F263" s="103">
        <v>36907</v>
      </c>
      <c r="G263" s="104">
        <v>7675.7338846762896</v>
      </c>
      <c r="H263" s="104">
        <v>-6544.0987444911807</v>
      </c>
      <c r="I263" s="104">
        <v>19220</v>
      </c>
      <c r="J263" s="104">
        <v>67000</v>
      </c>
      <c r="K263" s="104">
        <f t="shared" si="0"/>
        <v>59324.266115323713</v>
      </c>
      <c r="L263" s="105"/>
    </row>
    <row r="264" spans="1:12" x14ac:dyDescent="0.2">
      <c r="A264" s="103">
        <v>36908</v>
      </c>
      <c r="B264" s="104">
        <v>14169</v>
      </c>
      <c r="C264" s="104">
        <v>36554</v>
      </c>
      <c r="D264" s="104">
        <v>48948</v>
      </c>
      <c r="E264" s="104"/>
      <c r="F264" s="103">
        <v>36908</v>
      </c>
      <c r="G264" s="104">
        <v>2411.5821130785798</v>
      </c>
      <c r="H264" s="104">
        <v>-23056.002835365998</v>
      </c>
      <c r="I264" s="104">
        <v>-7760</v>
      </c>
      <c r="J264" s="104">
        <v>9000</v>
      </c>
      <c r="K264" s="104">
        <f t="shared" si="0"/>
        <v>6588.4178869214202</v>
      </c>
      <c r="L264" s="105"/>
    </row>
    <row r="265" spans="1:12" x14ac:dyDescent="0.2">
      <c r="A265" s="103">
        <v>36909</v>
      </c>
      <c r="B265" s="104">
        <v>13132</v>
      </c>
      <c r="C265" s="104">
        <v>33854</v>
      </c>
      <c r="D265" s="104">
        <v>42559</v>
      </c>
      <c r="E265" s="104"/>
      <c r="F265" s="103">
        <v>36909</v>
      </c>
      <c r="G265" s="104">
        <v>50181.165463861704</v>
      </c>
      <c r="H265" s="104">
        <v>30367.6825899256</v>
      </c>
      <c r="I265" s="104">
        <v>129940</v>
      </c>
      <c r="J265" s="104">
        <v>52000</v>
      </c>
      <c r="K265" s="104">
        <f t="shared" si="0"/>
        <v>1818.8345361382962</v>
      </c>
      <c r="L265" s="105"/>
    </row>
    <row r="266" spans="1:12" x14ac:dyDescent="0.2">
      <c r="A266" s="103">
        <v>36910</v>
      </c>
      <c r="B266" s="104">
        <v>16776</v>
      </c>
      <c r="C266" s="104">
        <v>34737</v>
      </c>
      <c r="D266" s="104">
        <v>49081</v>
      </c>
      <c r="E266" s="104"/>
      <c r="F266" s="103">
        <v>36910</v>
      </c>
      <c r="G266" s="104">
        <v>77050.99145948849</v>
      </c>
      <c r="H266" s="104">
        <v>4142.8587910473498</v>
      </c>
      <c r="I266" s="104">
        <v>69510</v>
      </c>
      <c r="J266" s="104">
        <v>90000</v>
      </c>
      <c r="K266" s="104">
        <f t="shared" si="0"/>
        <v>12949.00854051151</v>
      </c>
      <c r="L266" s="105"/>
    </row>
    <row r="267" spans="1:12" x14ac:dyDescent="0.2">
      <c r="A267" s="103">
        <v>36913</v>
      </c>
      <c r="B267" s="104">
        <v>26059</v>
      </c>
      <c r="C267" s="104">
        <v>35210</v>
      </c>
      <c r="D267" s="104">
        <v>57434</v>
      </c>
      <c r="E267" s="104"/>
      <c r="F267" s="103">
        <v>36913</v>
      </c>
      <c r="G267" s="104">
        <v>960.79009443495204</v>
      </c>
      <c r="H267" s="104">
        <v>27600.291776182101</v>
      </c>
      <c r="I267" s="104">
        <v>93790</v>
      </c>
      <c r="J267" s="104">
        <v>-16000</v>
      </c>
      <c r="K267" s="104">
        <f t="shared" si="0"/>
        <v>-16960.790094434953</v>
      </c>
      <c r="L267" s="105"/>
    </row>
    <row r="268" spans="1:12" x14ac:dyDescent="0.2">
      <c r="A268" s="103">
        <v>36914</v>
      </c>
      <c r="B268" s="104">
        <v>33552</v>
      </c>
      <c r="C268" s="104">
        <v>37125</v>
      </c>
      <c r="D268" s="104">
        <v>61820</v>
      </c>
      <c r="E268" s="104"/>
      <c r="F268" s="103">
        <v>36914</v>
      </c>
      <c r="G268" s="104">
        <v>-23556.574516790402</v>
      </c>
      <c r="H268" s="104">
        <v>811.55797446123108</v>
      </c>
      <c r="I268" s="104">
        <v>2130</v>
      </c>
      <c r="J268" s="104">
        <v>-26000</v>
      </c>
      <c r="K268" s="104">
        <f t="shared" si="0"/>
        <v>-2443.4254832095976</v>
      </c>
      <c r="L268" s="105"/>
    </row>
    <row r="269" spans="1:12" x14ac:dyDescent="0.2">
      <c r="A269" s="103">
        <v>36915</v>
      </c>
      <c r="B269" s="104">
        <v>39354</v>
      </c>
      <c r="C269" s="104">
        <v>34143</v>
      </c>
      <c r="D269" s="104">
        <v>67108</v>
      </c>
      <c r="E269" s="104"/>
      <c r="F269" s="103">
        <v>36915</v>
      </c>
      <c r="G269" s="104">
        <v>16087.840810598898</v>
      </c>
      <c r="H269" s="104">
        <v>11421.547192052602</v>
      </c>
      <c r="I269" s="104">
        <v>4200</v>
      </c>
      <c r="J269" s="104">
        <v>25000</v>
      </c>
      <c r="K269" s="104">
        <f t="shared" si="0"/>
        <v>8912.1591894011017</v>
      </c>
      <c r="L269" s="105"/>
    </row>
    <row r="270" spans="1:12" x14ac:dyDescent="0.2">
      <c r="A270" s="103">
        <v>36916</v>
      </c>
      <c r="B270" s="104">
        <v>40254</v>
      </c>
      <c r="C270" s="104">
        <v>35027</v>
      </c>
      <c r="D270" s="104">
        <v>70296</v>
      </c>
      <c r="E270" s="104"/>
      <c r="F270" s="103">
        <v>36916</v>
      </c>
      <c r="G270" s="104">
        <v>-13106.602185662801</v>
      </c>
      <c r="H270" s="104">
        <v>2625.1050959228296</v>
      </c>
      <c r="I270" s="104">
        <v>-14270</v>
      </c>
      <c r="J270" s="104">
        <v>-7000</v>
      </c>
      <c r="K270" s="104">
        <f t="shared" si="0"/>
        <v>6106.6021856628013</v>
      </c>
      <c r="L270" s="105"/>
    </row>
    <row r="271" spans="1:12" x14ac:dyDescent="0.2">
      <c r="A271" s="103">
        <v>36917</v>
      </c>
      <c r="B271" s="104">
        <v>29314</v>
      </c>
      <c r="C271" s="104">
        <v>33885</v>
      </c>
      <c r="D271" s="104">
        <v>57923</v>
      </c>
      <c r="E271" s="104"/>
      <c r="F271" s="103">
        <v>36917</v>
      </c>
      <c r="G271" s="104">
        <v>-19825.106389555302</v>
      </c>
      <c r="H271" s="104">
        <v>10819.739133259402</v>
      </c>
      <c r="I271" s="104">
        <v>-11370</v>
      </c>
      <c r="J271" s="104">
        <v>-15000</v>
      </c>
      <c r="K271" s="104">
        <f t="shared" si="0"/>
        <v>4825.1063895553016</v>
      </c>
      <c r="L271" s="105"/>
    </row>
    <row r="272" spans="1:12" x14ac:dyDescent="0.2">
      <c r="A272" s="103">
        <v>36920</v>
      </c>
      <c r="B272" s="104">
        <v>32497</v>
      </c>
      <c r="C272" s="104">
        <v>29628</v>
      </c>
      <c r="D272" s="104">
        <v>51122</v>
      </c>
      <c r="E272" s="104"/>
      <c r="F272" s="103">
        <v>36920</v>
      </c>
      <c r="G272" s="104">
        <v>-78802.5445248795</v>
      </c>
      <c r="H272" s="104">
        <v>-1046.5806399119699</v>
      </c>
      <c r="I272" s="104">
        <v>-62270</v>
      </c>
      <c r="J272" s="104">
        <v>-26000</v>
      </c>
      <c r="K272" s="104">
        <f t="shared" si="0"/>
        <v>52802.5445248795</v>
      </c>
      <c r="L272" s="105"/>
    </row>
    <row r="273" spans="1:12" x14ac:dyDescent="0.2">
      <c r="A273" s="103">
        <v>36921</v>
      </c>
      <c r="B273" s="104">
        <v>39991</v>
      </c>
      <c r="C273" s="104">
        <v>40503</v>
      </c>
      <c r="D273" s="104">
        <v>66656</v>
      </c>
      <c r="E273" s="104"/>
      <c r="F273" s="103">
        <v>36921</v>
      </c>
      <c r="G273" s="104">
        <v>18817.658421620501</v>
      </c>
      <c r="H273" s="104">
        <v>7981.4702278067798</v>
      </c>
      <c r="I273" s="104">
        <v>92860</v>
      </c>
      <c r="J273" s="104">
        <v>14000</v>
      </c>
      <c r="K273" s="104">
        <f t="shared" si="0"/>
        <v>-4817.658421620501</v>
      </c>
      <c r="L273" s="105"/>
    </row>
    <row r="274" spans="1:12" x14ac:dyDescent="0.2">
      <c r="A274" s="103">
        <v>36922</v>
      </c>
      <c r="B274" s="104">
        <v>39705</v>
      </c>
      <c r="C274" s="104">
        <v>41747</v>
      </c>
      <c r="D274" s="104">
        <v>65136</v>
      </c>
      <c r="E274" s="104"/>
      <c r="F274" s="103">
        <v>36922</v>
      </c>
      <c r="G274" s="104">
        <v>86704.249377401095</v>
      </c>
      <c r="H274" s="104">
        <v>16468.850684916801</v>
      </c>
      <c r="I274" s="104">
        <v>114010</v>
      </c>
      <c r="J274" s="104">
        <v>72000</v>
      </c>
      <c r="K274" s="104">
        <f t="shared" si="0"/>
        <v>-14704.249377401095</v>
      </c>
      <c r="L274" s="105"/>
    </row>
    <row r="275" spans="1:12" x14ac:dyDescent="0.2">
      <c r="A275" s="103">
        <v>36923</v>
      </c>
      <c r="B275" s="104">
        <v>46958</v>
      </c>
      <c r="C275" s="104">
        <v>43977</v>
      </c>
      <c r="D275" s="104">
        <v>75550</v>
      </c>
      <c r="E275" s="104"/>
      <c r="F275" s="103">
        <v>36923</v>
      </c>
      <c r="G275" s="104">
        <v>799.32656976002806</v>
      </c>
      <c r="H275" s="104">
        <v>22679.0466924256</v>
      </c>
      <c r="I275" s="104">
        <v>55140</v>
      </c>
      <c r="J275" s="104">
        <v>26000</v>
      </c>
      <c r="K275" s="104">
        <f t="shared" si="0"/>
        <v>25200.673430239971</v>
      </c>
      <c r="L275" s="105"/>
    </row>
    <row r="276" spans="1:12" x14ac:dyDescent="0.2">
      <c r="A276" s="103">
        <v>36924</v>
      </c>
      <c r="B276" s="104">
        <v>64323</v>
      </c>
      <c r="C276" s="104">
        <v>42787</v>
      </c>
      <c r="D276" s="104">
        <v>89704</v>
      </c>
      <c r="E276" s="104"/>
      <c r="F276" s="103">
        <v>36924</v>
      </c>
      <c r="G276" s="104">
        <v>-10274.2510727436</v>
      </c>
      <c r="H276" s="104">
        <v>-32064.428448104602</v>
      </c>
      <c r="I276" s="104">
        <v>-58940</v>
      </c>
      <c r="J276" s="104">
        <v>3000</v>
      </c>
      <c r="K276" s="104">
        <f t="shared" si="0"/>
        <v>13274.2510727436</v>
      </c>
      <c r="L276" s="105"/>
    </row>
    <row r="277" spans="1:12" x14ac:dyDescent="0.2">
      <c r="A277" s="103">
        <v>36927</v>
      </c>
      <c r="B277" s="104">
        <v>45958</v>
      </c>
      <c r="C277" s="104">
        <v>46497</v>
      </c>
      <c r="D277" s="104">
        <v>74431</v>
      </c>
      <c r="E277" s="104"/>
      <c r="F277" s="103">
        <v>36927</v>
      </c>
      <c r="G277" s="104">
        <v>-33423.166685071301</v>
      </c>
      <c r="H277" s="104">
        <v>-29462.426033937998</v>
      </c>
      <c r="I277" s="104">
        <v>-63940</v>
      </c>
      <c r="J277" s="104">
        <v>-36000</v>
      </c>
      <c r="K277" s="104">
        <f t="shared" si="0"/>
        <v>-2576.8333149286991</v>
      </c>
      <c r="L277" s="105"/>
    </row>
    <row r="278" spans="1:12" x14ac:dyDescent="0.2">
      <c r="A278" s="103">
        <v>36928</v>
      </c>
      <c r="B278" s="104">
        <v>42994</v>
      </c>
      <c r="C278" s="104">
        <v>47400</v>
      </c>
      <c r="D278" s="104">
        <v>72009</v>
      </c>
      <c r="E278" s="104"/>
      <c r="F278" s="103">
        <v>36928</v>
      </c>
      <c r="G278" s="104">
        <v>-3350.4470881365901</v>
      </c>
      <c r="H278" s="104">
        <v>-10092.289581665502</v>
      </c>
      <c r="I278" s="104">
        <v>-17860</v>
      </c>
      <c r="J278" s="104">
        <v>15000</v>
      </c>
      <c r="K278" s="104">
        <f t="shared" si="0"/>
        <v>18350.447088136589</v>
      </c>
      <c r="L278" s="105"/>
    </row>
    <row r="279" spans="1:12" x14ac:dyDescent="0.2">
      <c r="A279" s="103">
        <v>36929</v>
      </c>
      <c r="B279" s="104">
        <v>60589</v>
      </c>
      <c r="C279" s="104">
        <v>43894</v>
      </c>
      <c r="D279" s="104">
        <v>83966</v>
      </c>
      <c r="E279" s="104"/>
      <c r="F279" s="103">
        <v>36929</v>
      </c>
      <c r="G279" s="104">
        <v>19400.394773265398</v>
      </c>
      <c r="H279" s="104">
        <v>-89983.414201549313</v>
      </c>
      <c r="I279" s="104">
        <v>-84420</v>
      </c>
      <c r="J279" s="104">
        <v>29000</v>
      </c>
      <c r="K279" s="104">
        <f t="shared" si="0"/>
        <v>9599.6052267346022</v>
      </c>
      <c r="L279" s="105"/>
    </row>
    <row r="280" spans="1:12" x14ac:dyDescent="0.2">
      <c r="A280" s="103">
        <v>36930</v>
      </c>
      <c r="B280" s="104">
        <v>75773</v>
      </c>
      <c r="C280" s="104">
        <v>36568</v>
      </c>
      <c r="D280" s="104">
        <v>98104</v>
      </c>
      <c r="E280" s="104"/>
      <c r="F280" s="103">
        <v>36930</v>
      </c>
      <c r="G280" s="104">
        <v>-29817.7951117415</v>
      </c>
      <c r="H280" s="104">
        <v>14158.0886532847</v>
      </c>
      <c r="I280" s="104">
        <v>-27790</v>
      </c>
      <c r="J280" s="104">
        <v>-53000</v>
      </c>
      <c r="K280" s="104">
        <f t="shared" si="0"/>
        <v>-23182.2048882585</v>
      </c>
      <c r="L280" s="105"/>
    </row>
    <row r="281" spans="1:12" x14ac:dyDescent="0.2">
      <c r="A281" s="103">
        <v>36931</v>
      </c>
      <c r="B281" s="104">
        <v>73331</v>
      </c>
      <c r="C281" s="104">
        <v>36366</v>
      </c>
      <c r="D281" s="104">
        <v>92270</v>
      </c>
      <c r="E281" s="104"/>
      <c r="F281" s="103">
        <v>36931</v>
      </c>
      <c r="G281" s="104">
        <v>3044.9626742904297</v>
      </c>
      <c r="H281" s="104">
        <v>6437.8896660984401</v>
      </c>
      <c r="I281" s="104">
        <v>6320</v>
      </c>
      <c r="J281" s="104">
        <v>13000</v>
      </c>
      <c r="K281" s="104">
        <f t="shared" si="0"/>
        <v>9955.0373257095707</v>
      </c>
      <c r="L281" s="105"/>
    </row>
    <row r="282" spans="1:12" x14ac:dyDescent="0.2">
      <c r="A282" s="103">
        <v>36934</v>
      </c>
      <c r="B282" s="104">
        <v>70528</v>
      </c>
      <c r="C282" s="104">
        <v>37989</v>
      </c>
      <c r="D282" s="104">
        <v>94057</v>
      </c>
      <c r="E282" s="104"/>
      <c r="F282" s="103">
        <v>36934</v>
      </c>
      <c r="G282" s="104">
        <v>7205.02137113957</v>
      </c>
      <c r="H282" s="104">
        <v>-7432.1649353298299</v>
      </c>
      <c r="I282" s="104">
        <v>-600</v>
      </c>
      <c r="J282" s="104">
        <v>10000</v>
      </c>
      <c r="K282" s="104">
        <f t="shared" si="0"/>
        <v>2794.97862886043</v>
      </c>
      <c r="L282" s="105"/>
    </row>
    <row r="283" spans="1:12" x14ac:dyDescent="0.2">
      <c r="A283" s="103">
        <v>36935</v>
      </c>
      <c r="B283" s="104">
        <v>68460</v>
      </c>
      <c r="C283" s="104">
        <v>36212</v>
      </c>
      <c r="D283" s="104">
        <v>93414</v>
      </c>
      <c r="E283" s="104"/>
      <c r="F283" s="103">
        <v>36935</v>
      </c>
      <c r="G283" s="104">
        <v>65550.458063130602</v>
      </c>
      <c r="H283" s="104">
        <v>10329.344279324499</v>
      </c>
      <c r="I283" s="104">
        <v>65160</v>
      </c>
      <c r="J283" s="104">
        <v>69000</v>
      </c>
      <c r="K283" s="104">
        <f t="shared" si="0"/>
        <v>3449.5419368693983</v>
      </c>
      <c r="L283" s="105"/>
    </row>
    <row r="284" spans="1:12" x14ac:dyDescent="0.2">
      <c r="A284" s="103">
        <v>36936</v>
      </c>
      <c r="B284" s="104">
        <v>59870</v>
      </c>
      <c r="C284" s="104">
        <v>35516</v>
      </c>
      <c r="D284" s="104">
        <v>88034</v>
      </c>
      <c r="E284" s="104"/>
      <c r="F284" s="103">
        <v>36936</v>
      </c>
      <c r="G284" s="104">
        <v>-27584.604412934797</v>
      </c>
      <c r="H284" s="104">
        <v>11215.3203738264</v>
      </c>
      <c r="I284" s="104">
        <v>-31070</v>
      </c>
      <c r="J284" s="104">
        <v>-19000</v>
      </c>
      <c r="K284" s="104">
        <f t="shared" si="0"/>
        <v>8584.6044129347974</v>
      </c>
      <c r="L284" s="105"/>
    </row>
    <row r="285" spans="1:12" x14ac:dyDescent="0.2">
      <c r="A285" s="103">
        <v>36937</v>
      </c>
      <c r="B285" s="104">
        <v>54794</v>
      </c>
      <c r="C285" s="104">
        <v>27893</v>
      </c>
      <c r="D285" s="104">
        <v>72944</v>
      </c>
      <c r="E285" s="104"/>
      <c r="F285" s="103">
        <v>36937</v>
      </c>
      <c r="G285" s="104">
        <v>13188.7430400009</v>
      </c>
      <c r="H285" s="104">
        <v>-9132.1396340970987</v>
      </c>
      <c r="I285" s="104">
        <v>25740</v>
      </c>
      <c r="J285" s="104">
        <v>8000</v>
      </c>
      <c r="K285" s="104">
        <f t="shared" si="0"/>
        <v>-5188.7430400008998</v>
      </c>
      <c r="L285" s="105"/>
    </row>
    <row r="286" spans="1:12" x14ac:dyDescent="0.2">
      <c r="A286" s="103">
        <v>36938</v>
      </c>
      <c r="B286" s="104">
        <v>51121</v>
      </c>
      <c r="C286" s="104">
        <v>32054</v>
      </c>
      <c r="D286" s="104">
        <v>72186</v>
      </c>
      <c r="E286" s="104"/>
      <c r="F286" s="103">
        <v>36938</v>
      </c>
      <c r="G286" s="104">
        <v>19314.458951766599</v>
      </c>
      <c r="H286" s="104">
        <v>5235.8926690097196</v>
      </c>
      <c r="I286" s="104">
        <v>33530</v>
      </c>
      <c r="J286" s="104">
        <v>13000</v>
      </c>
      <c r="K286" s="104">
        <f t="shared" si="0"/>
        <v>-6314.4589517665991</v>
      </c>
      <c r="L286" s="105"/>
    </row>
    <row r="287" spans="1:12" x14ac:dyDescent="0.2">
      <c r="A287" s="103">
        <v>36942</v>
      </c>
      <c r="B287" s="104">
        <v>40034</v>
      </c>
      <c r="C287" s="104">
        <v>32700</v>
      </c>
      <c r="D287" s="104">
        <v>62262</v>
      </c>
      <c r="E287" s="104"/>
      <c r="F287" s="103">
        <v>36942</v>
      </c>
      <c r="G287" s="104">
        <v>-4943.8932891700697</v>
      </c>
      <c r="H287" s="104">
        <v>-20479.7469341494</v>
      </c>
      <c r="I287" s="104">
        <v>-7330</v>
      </c>
      <c r="J287" s="104">
        <v>2000</v>
      </c>
      <c r="K287" s="104">
        <f t="shared" si="0"/>
        <v>6943.8932891700697</v>
      </c>
      <c r="L287" s="105"/>
    </row>
    <row r="288" spans="1:12" x14ac:dyDescent="0.2">
      <c r="A288" s="103">
        <v>36943</v>
      </c>
      <c r="B288" s="104">
        <v>25721</v>
      </c>
      <c r="C288" s="104">
        <v>25561</v>
      </c>
      <c r="D288" s="104">
        <v>43590</v>
      </c>
      <c r="E288" s="104"/>
      <c r="F288" s="103">
        <v>36943</v>
      </c>
      <c r="G288" s="104">
        <v>12588.314920088698</v>
      </c>
      <c r="H288" s="104">
        <v>-6688.990107261131</v>
      </c>
      <c r="I288" s="104">
        <v>3280</v>
      </c>
      <c r="J288" s="104">
        <v>4000</v>
      </c>
      <c r="K288" s="104">
        <f t="shared" si="0"/>
        <v>-8588.3149200886983</v>
      </c>
      <c r="L288" s="105"/>
    </row>
    <row r="289" spans="1:12" x14ac:dyDescent="0.2">
      <c r="A289" s="103">
        <v>36944</v>
      </c>
      <c r="B289" s="104">
        <v>21008</v>
      </c>
      <c r="C289" s="104">
        <v>28397</v>
      </c>
      <c r="D289" s="104">
        <v>42366</v>
      </c>
      <c r="E289" s="104"/>
      <c r="F289" s="103">
        <v>36944</v>
      </c>
      <c r="G289" s="104">
        <v>-41594.835692468601</v>
      </c>
      <c r="H289" s="104">
        <v>-12054.2810687616</v>
      </c>
      <c r="I289" s="104">
        <v>-58140</v>
      </c>
      <c r="J289" s="104">
        <v>-45000</v>
      </c>
      <c r="K289" s="104">
        <f t="shared" si="0"/>
        <v>-3405.1643075313987</v>
      </c>
      <c r="L289" s="105"/>
    </row>
    <row r="290" spans="1:12" x14ac:dyDescent="0.2">
      <c r="A290" s="103">
        <v>36945</v>
      </c>
      <c r="B290" s="104">
        <v>22042</v>
      </c>
      <c r="C290" s="104">
        <v>30569</v>
      </c>
      <c r="D290" s="104">
        <v>43460</v>
      </c>
      <c r="E290" s="104"/>
      <c r="F290" s="103">
        <v>36945</v>
      </c>
      <c r="G290" s="104">
        <v>-10246.267782258701</v>
      </c>
      <c r="H290" s="104">
        <v>5476.6514397157598</v>
      </c>
      <c r="I290" s="104">
        <v>-5340</v>
      </c>
      <c r="J290" s="104">
        <v>13000</v>
      </c>
      <c r="K290" s="104">
        <f t="shared" si="0"/>
        <v>23246.267782258699</v>
      </c>
      <c r="L290" s="105"/>
    </row>
    <row r="291" spans="1:12" x14ac:dyDescent="0.2">
      <c r="A291" s="103">
        <v>36948</v>
      </c>
      <c r="B291" s="104">
        <v>21997</v>
      </c>
      <c r="C291" s="104">
        <v>27693</v>
      </c>
      <c r="D291" s="104">
        <v>44766</v>
      </c>
      <c r="E291" s="104"/>
      <c r="F291" s="103">
        <v>36948</v>
      </c>
      <c r="G291" s="104">
        <v>-8505.7925990791991</v>
      </c>
      <c r="H291" s="104">
        <v>-10573.846828256801</v>
      </c>
      <c r="I291" s="104">
        <v>-30040</v>
      </c>
      <c r="J291" s="104">
        <v>13000</v>
      </c>
      <c r="K291" s="104">
        <f t="shared" si="0"/>
        <v>21505.792599079199</v>
      </c>
      <c r="L291" s="105"/>
    </row>
    <row r="292" spans="1:12" x14ac:dyDescent="0.2">
      <c r="A292" s="103">
        <v>36949</v>
      </c>
      <c r="B292" s="104">
        <v>29852</v>
      </c>
      <c r="C292" s="104">
        <v>29508</v>
      </c>
      <c r="D292" s="104">
        <v>51292</v>
      </c>
      <c r="E292" s="104"/>
      <c r="F292" s="103">
        <v>36949</v>
      </c>
      <c r="G292" s="104">
        <v>1882.1180310583502</v>
      </c>
      <c r="H292" s="104">
        <v>4088.7823222298703</v>
      </c>
      <c r="I292" s="104">
        <v>7560</v>
      </c>
      <c r="J292" s="104">
        <v>14000</v>
      </c>
      <c r="K292" s="104">
        <f t="shared" si="0"/>
        <v>12117.88196894165</v>
      </c>
      <c r="L292" s="105"/>
    </row>
    <row r="293" spans="1:12" x14ac:dyDescent="0.2">
      <c r="A293" s="103">
        <v>36950</v>
      </c>
      <c r="B293" s="104">
        <v>44708</v>
      </c>
      <c r="C293" s="104">
        <v>32778</v>
      </c>
      <c r="D293" s="104">
        <v>64846</v>
      </c>
      <c r="E293" s="104"/>
      <c r="F293" s="103">
        <v>36950</v>
      </c>
      <c r="G293" s="104">
        <v>-29598.321147438797</v>
      </c>
      <c r="H293" s="104">
        <v>-2327.2084255089499</v>
      </c>
      <c r="I293" s="104">
        <v>-36100</v>
      </c>
      <c r="J293" s="104">
        <v>-13000</v>
      </c>
      <c r="K293" s="104">
        <f t="shared" si="0"/>
        <v>16598.321147438797</v>
      </c>
      <c r="L293" s="105"/>
    </row>
    <row r="294" spans="1:12" x14ac:dyDescent="0.2">
      <c r="A294" s="103">
        <v>36951</v>
      </c>
      <c r="B294" s="104">
        <v>44082</v>
      </c>
      <c r="C294" s="104">
        <v>30922</v>
      </c>
      <c r="D294" s="104">
        <v>60077</v>
      </c>
      <c r="E294" s="104"/>
      <c r="F294" s="103">
        <v>36951</v>
      </c>
      <c r="G294" s="104">
        <v>-16981.0125256336</v>
      </c>
      <c r="H294" s="104">
        <v>14373.5852646603</v>
      </c>
      <c r="I294" s="104">
        <v>3820</v>
      </c>
      <c r="J294" s="104">
        <v>-14000</v>
      </c>
      <c r="K294" s="104">
        <f t="shared" si="0"/>
        <v>2981.0125256335996</v>
      </c>
      <c r="L294" s="105"/>
    </row>
    <row r="295" spans="1:12" x14ac:dyDescent="0.2">
      <c r="A295" s="103">
        <v>36952</v>
      </c>
      <c r="B295" s="104">
        <v>41597</v>
      </c>
      <c r="C295" s="104">
        <v>29257</v>
      </c>
      <c r="D295" s="104">
        <v>58564</v>
      </c>
      <c r="E295" s="104"/>
      <c r="F295" s="103">
        <v>36952</v>
      </c>
      <c r="G295" s="104">
        <v>8063.93804858764</v>
      </c>
      <c r="H295" s="104">
        <v>6154.6576529397307</v>
      </c>
      <c r="I295" s="104">
        <v>16400</v>
      </c>
      <c r="J295" s="104">
        <v>8000</v>
      </c>
      <c r="K295" s="104">
        <f t="shared" si="0"/>
        <v>-63.938048587639969</v>
      </c>
      <c r="L295" s="105"/>
    </row>
    <row r="296" spans="1:12" x14ac:dyDescent="0.2">
      <c r="A296" s="103">
        <v>36955</v>
      </c>
      <c r="B296" s="104">
        <v>45206</v>
      </c>
      <c r="C296" s="104">
        <v>27024</v>
      </c>
      <c r="D296" s="104">
        <v>59612</v>
      </c>
      <c r="E296" s="104"/>
      <c r="F296" s="103">
        <v>36955</v>
      </c>
      <c r="G296" s="104">
        <v>17080.299576035701</v>
      </c>
      <c r="H296" s="104">
        <v>41718.391088737699</v>
      </c>
      <c r="I296" s="104">
        <v>56290</v>
      </c>
      <c r="J296" s="104">
        <v>14000</v>
      </c>
      <c r="K296" s="104">
        <f t="shared" si="0"/>
        <v>-3080.2995760357007</v>
      </c>
      <c r="L296" s="105"/>
    </row>
    <row r="297" spans="1:12" x14ac:dyDescent="0.2">
      <c r="A297" s="103">
        <v>36956</v>
      </c>
      <c r="B297" s="104">
        <v>40433</v>
      </c>
      <c r="C297" s="104">
        <v>28299</v>
      </c>
      <c r="D297" s="104">
        <v>57280</v>
      </c>
      <c r="E297" s="104"/>
      <c r="F297" s="103">
        <v>36956</v>
      </c>
      <c r="G297" s="104">
        <v>-1097.4256477885399</v>
      </c>
      <c r="H297" s="104">
        <v>-2427.4594961902799</v>
      </c>
      <c r="I297" s="104">
        <v>-3210</v>
      </c>
      <c r="J297" s="104">
        <v>-23000</v>
      </c>
      <c r="K297" s="104">
        <f t="shared" si="0"/>
        <v>-21902.574352211461</v>
      </c>
      <c r="L297" s="105"/>
    </row>
    <row r="298" spans="1:12" x14ac:dyDescent="0.2">
      <c r="A298" s="103">
        <v>36957</v>
      </c>
      <c r="B298" s="104">
        <v>38278</v>
      </c>
      <c r="C298" s="104">
        <v>31626</v>
      </c>
      <c r="D298" s="104">
        <v>57562</v>
      </c>
      <c r="E298" s="104"/>
      <c r="F298" s="103">
        <v>36957</v>
      </c>
      <c r="G298" s="104">
        <v>3008.7970769753201</v>
      </c>
      <c r="H298" s="104">
        <v>-5791.6074632068303</v>
      </c>
      <c r="I298" s="104">
        <v>-9760</v>
      </c>
      <c r="J298" s="104">
        <v>24000</v>
      </c>
      <c r="K298" s="104">
        <f t="shared" si="0"/>
        <v>20991.202923024681</v>
      </c>
      <c r="L298" s="105"/>
    </row>
    <row r="299" spans="1:12" x14ac:dyDescent="0.2">
      <c r="A299" s="103">
        <v>36958</v>
      </c>
      <c r="B299" s="104">
        <v>26853</v>
      </c>
      <c r="C299" s="104">
        <v>28400</v>
      </c>
      <c r="D299" s="104">
        <v>47245</v>
      </c>
      <c r="E299" s="104"/>
      <c r="F299" s="103">
        <v>36958</v>
      </c>
      <c r="G299" s="104">
        <v>-13090.209431407802</v>
      </c>
      <c r="H299" s="104">
        <v>-1646.33854278634</v>
      </c>
      <c r="I299" s="104">
        <v>-31310</v>
      </c>
      <c r="J299" s="104">
        <v>7000</v>
      </c>
      <c r="K299" s="104">
        <f t="shared" si="0"/>
        <v>20090.209431407802</v>
      </c>
      <c r="L299" s="105"/>
    </row>
    <row r="300" spans="1:12" x14ac:dyDescent="0.2">
      <c r="A300" s="103">
        <v>36959</v>
      </c>
      <c r="B300" s="104">
        <v>35732</v>
      </c>
      <c r="C300" s="104">
        <v>24548</v>
      </c>
      <c r="D300" s="104">
        <v>49112</v>
      </c>
      <c r="E300" s="104"/>
      <c r="F300" s="103">
        <v>36959</v>
      </c>
      <c r="G300" s="104">
        <v>26827.021226787903</v>
      </c>
      <c r="H300" s="104">
        <v>-8565.7898180561187</v>
      </c>
      <c r="I300" s="104">
        <v>2580</v>
      </c>
      <c r="J300" s="104">
        <v>41000</v>
      </c>
      <c r="K300" s="104">
        <f t="shared" si="0"/>
        <v>14172.978773212097</v>
      </c>
      <c r="L300" s="105"/>
    </row>
    <row r="301" spans="1:12" x14ac:dyDescent="0.2">
      <c r="A301" s="103">
        <v>36962</v>
      </c>
      <c r="B301" s="104">
        <v>36581</v>
      </c>
      <c r="C301" s="104">
        <v>24574</v>
      </c>
      <c r="D301" s="104">
        <v>47784</v>
      </c>
      <c r="E301" s="104"/>
      <c r="F301" s="103">
        <v>36962</v>
      </c>
      <c r="G301" s="104">
        <v>32005.8417927964</v>
      </c>
      <c r="H301" s="104">
        <v>-22160.506558308</v>
      </c>
      <c r="I301" s="104">
        <v>3540</v>
      </c>
      <c r="J301" s="104">
        <v>23000</v>
      </c>
      <c r="K301" s="104">
        <f t="shared" si="0"/>
        <v>-9005.8417927964001</v>
      </c>
      <c r="L301" s="105"/>
    </row>
    <row r="302" spans="1:12" x14ac:dyDescent="0.2">
      <c r="A302" s="103">
        <v>36963</v>
      </c>
      <c r="B302" s="104">
        <v>37160</v>
      </c>
      <c r="C302" s="104">
        <v>26387</v>
      </c>
      <c r="D302" s="104">
        <v>48378</v>
      </c>
      <c r="E302" s="104"/>
      <c r="F302" s="103">
        <v>36963</v>
      </c>
      <c r="G302" s="104">
        <v>-6818.6185743373298</v>
      </c>
      <c r="H302" s="104">
        <v>-20513.994968880401</v>
      </c>
      <c r="I302" s="104">
        <v>-34930</v>
      </c>
      <c r="J302" s="104">
        <v>-16000</v>
      </c>
      <c r="K302" s="104">
        <f t="shared" si="0"/>
        <v>-9181.3814256626702</v>
      </c>
      <c r="L302" s="105"/>
    </row>
    <row r="303" spans="1:12" x14ac:dyDescent="0.2">
      <c r="A303" s="103">
        <v>36964</v>
      </c>
      <c r="B303" s="104">
        <v>37968</v>
      </c>
      <c r="C303" s="104">
        <v>24393</v>
      </c>
      <c r="D303" s="104">
        <v>47948</v>
      </c>
      <c r="E303" s="104"/>
      <c r="F303" s="103">
        <v>36964</v>
      </c>
      <c r="G303" s="104">
        <v>-7075.3371356694506</v>
      </c>
      <c r="H303" s="104">
        <v>-9264.9051082923888</v>
      </c>
      <c r="I303" s="104">
        <v>-18470</v>
      </c>
      <c r="J303" s="104">
        <v>-10000</v>
      </c>
      <c r="K303" s="104">
        <f t="shared" si="0"/>
        <v>-2924.6628643305494</v>
      </c>
      <c r="L303" s="105"/>
    </row>
    <row r="304" spans="1:12" x14ac:dyDescent="0.2">
      <c r="A304" s="103">
        <v>36965</v>
      </c>
      <c r="B304" s="104">
        <v>33911</v>
      </c>
      <c r="C304" s="104">
        <v>29345</v>
      </c>
      <c r="D304" s="104">
        <v>51767</v>
      </c>
      <c r="E304" s="104"/>
      <c r="F304" s="103">
        <v>36965</v>
      </c>
      <c r="G304" s="104">
        <v>-9795.4606633599706</v>
      </c>
      <c r="H304" s="104">
        <v>15412.460984142799</v>
      </c>
      <c r="I304" s="104">
        <v>16060</v>
      </c>
      <c r="J304" s="104">
        <v>10000</v>
      </c>
      <c r="K304" s="104">
        <f t="shared" si="0"/>
        <v>19795.460663359969</v>
      </c>
      <c r="L304" s="105"/>
    </row>
    <row r="305" spans="1:12" x14ac:dyDescent="0.2">
      <c r="A305" s="103">
        <v>36966</v>
      </c>
      <c r="B305" s="104">
        <v>29029</v>
      </c>
      <c r="C305" s="104">
        <v>26044</v>
      </c>
      <c r="D305" s="104">
        <v>44213</v>
      </c>
      <c r="E305" s="104"/>
      <c r="F305" s="103">
        <v>36966</v>
      </c>
      <c r="G305" s="104">
        <v>5885.1542292027798</v>
      </c>
      <c r="H305" s="104">
        <v>7696.6699269542896</v>
      </c>
      <c r="I305" s="104">
        <v>84340</v>
      </c>
      <c r="J305" s="104">
        <v>11000</v>
      </c>
      <c r="K305" s="104">
        <f t="shared" si="0"/>
        <v>5114.8457707972202</v>
      </c>
      <c r="L305" s="105"/>
    </row>
    <row r="306" spans="1:12" x14ac:dyDescent="0.2">
      <c r="A306" s="103">
        <v>36969</v>
      </c>
      <c r="B306" s="104">
        <v>25426</v>
      </c>
      <c r="C306" s="104">
        <v>23968</v>
      </c>
      <c r="D306" s="104">
        <v>39933</v>
      </c>
      <c r="E306" s="104"/>
      <c r="F306" s="103">
        <v>36969</v>
      </c>
      <c r="G306" s="104">
        <v>24042.455165992098</v>
      </c>
      <c r="H306" s="104">
        <v>26095.884089901203</v>
      </c>
      <c r="I306" s="104">
        <v>62020</v>
      </c>
      <c r="J306" s="104">
        <v>38000</v>
      </c>
      <c r="K306" s="104">
        <f t="shared" si="0"/>
        <v>13957.544834007902</v>
      </c>
      <c r="L306" s="105"/>
    </row>
    <row r="307" spans="1:12" x14ac:dyDescent="0.2">
      <c r="A307" s="103">
        <v>36970</v>
      </c>
      <c r="B307" s="104">
        <v>14346</v>
      </c>
      <c r="C307" s="104">
        <v>28567</v>
      </c>
      <c r="D307" s="104">
        <v>36632</v>
      </c>
      <c r="E307" s="104"/>
      <c r="F307" s="103">
        <v>36970</v>
      </c>
      <c r="G307" s="104">
        <v>53196.425901375304</v>
      </c>
      <c r="H307" s="104">
        <v>-3181.9517157202595</v>
      </c>
      <c r="I307" s="104">
        <v>48990</v>
      </c>
      <c r="J307" s="104">
        <v>45000</v>
      </c>
      <c r="K307" s="104">
        <f t="shared" si="0"/>
        <v>-8196.4259013753035</v>
      </c>
      <c r="L307" s="105"/>
    </row>
    <row r="308" spans="1:12" x14ac:dyDescent="0.2">
      <c r="A308" s="103">
        <v>36971</v>
      </c>
      <c r="B308" s="104">
        <v>21302</v>
      </c>
      <c r="C308" s="104">
        <v>31801</v>
      </c>
      <c r="D308" s="104">
        <v>41339</v>
      </c>
      <c r="E308" s="104"/>
      <c r="F308" s="103">
        <v>36971</v>
      </c>
      <c r="G308" s="104">
        <v>42381.875077649202</v>
      </c>
      <c r="H308" s="104">
        <v>-2207.3984395116299</v>
      </c>
      <c r="I308" s="104">
        <v>32860</v>
      </c>
      <c r="J308" s="104">
        <v>12000</v>
      </c>
      <c r="K308" s="104">
        <f t="shared" si="0"/>
        <v>-30381.875077649202</v>
      </c>
      <c r="L308" s="105"/>
    </row>
    <row r="309" spans="1:12" x14ac:dyDescent="0.2">
      <c r="A309" s="103">
        <v>36972</v>
      </c>
      <c r="B309" s="104">
        <v>25269</v>
      </c>
      <c r="C309" s="104">
        <v>28424</v>
      </c>
      <c r="D309" s="104">
        <v>43079</v>
      </c>
      <c r="E309" s="104"/>
      <c r="F309" s="103">
        <v>36972</v>
      </c>
      <c r="G309" s="104">
        <v>-7952.2034733832907</v>
      </c>
      <c r="H309" s="104">
        <v>-6915.39595777675</v>
      </c>
      <c r="I309" s="104">
        <v>-11380</v>
      </c>
      <c r="J309" s="104">
        <v>-10000</v>
      </c>
      <c r="K309" s="104">
        <f t="shared" si="0"/>
        <v>-2047.7965266167093</v>
      </c>
      <c r="L309" s="105"/>
    </row>
    <row r="310" spans="1:12" x14ac:dyDescent="0.2">
      <c r="A310" s="103">
        <v>36973</v>
      </c>
      <c r="B310" s="104">
        <v>24983</v>
      </c>
      <c r="C310" s="104">
        <v>31641</v>
      </c>
      <c r="D310" s="104">
        <v>46181</v>
      </c>
      <c r="E310" s="104"/>
      <c r="F310" s="103">
        <v>36973</v>
      </c>
      <c r="G310" s="104">
        <v>8798.1677924496107</v>
      </c>
      <c r="H310" s="104">
        <v>-1067.83275063223</v>
      </c>
      <c r="I310" s="104">
        <v>10160</v>
      </c>
      <c r="J310" s="104">
        <v>15000</v>
      </c>
      <c r="K310" s="104">
        <f t="shared" si="0"/>
        <v>6201.8322075503893</v>
      </c>
      <c r="L310" s="105"/>
    </row>
    <row r="311" spans="1:12" x14ac:dyDescent="0.2">
      <c r="A311" s="103">
        <v>36976</v>
      </c>
      <c r="B311" s="104">
        <v>33866</v>
      </c>
      <c r="C311" s="104">
        <v>30848</v>
      </c>
      <c r="D311" s="104">
        <v>53398</v>
      </c>
      <c r="E311" s="104"/>
      <c r="F311" s="103">
        <v>36976</v>
      </c>
      <c r="G311" s="104">
        <v>28773.006576117703</v>
      </c>
      <c r="H311" s="104">
        <v>-3921.7740972302299</v>
      </c>
      <c r="I311" s="104">
        <v>27280</v>
      </c>
      <c r="J311" s="104">
        <v>20000</v>
      </c>
      <c r="K311" s="104">
        <f t="shared" si="0"/>
        <v>-8773.0065761177029</v>
      </c>
      <c r="L311" s="105"/>
    </row>
    <row r="312" spans="1:12" x14ac:dyDescent="0.2">
      <c r="A312" s="103">
        <v>36977</v>
      </c>
      <c r="B312" s="104">
        <v>33266</v>
      </c>
      <c r="C312" s="104">
        <v>30356</v>
      </c>
      <c r="D312" s="104">
        <v>51547</v>
      </c>
      <c r="E312" s="104"/>
      <c r="F312" s="103">
        <v>36977</v>
      </c>
      <c r="G312" s="104">
        <v>-85193.497306942896</v>
      </c>
      <c r="H312" s="104">
        <v>9742.9996035806198</v>
      </c>
      <c r="I312" s="104">
        <v>-27130</v>
      </c>
      <c r="J312" s="104">
        <v>-27000</v>
      </c>
      <c r="K312" s="104">
        <f t="shared" si="0"/>
        <v>58193.497306942896</v>
      </c>
      <c r="L312" s="105"/>
    </row>
    <row r="313" spans="1:12" x14ac:dyDescent="0.2">
      <c r="A313" s="103">
        <v>36978</v>
      </c>
      <c r="B313" s="104">
        <v>24077</v>
      </c>
      <c r="C313" s="104">
        <v>29905</v>
      </c>
      <c r="D313" s="104">
        <v>43151</v>
      </c>
      <c r="E313" s="104"/>
      <c r="F313" s="103">
        <v>36978</v>
      </c>
      <c r="G313" s="104">
        <v>145864.48537510503</v>
      </c>
      <c r="H313" s="104">
        <v>-2065.65745603183</v>
      </c>
      <c r="I313" s="104">
        <v>122160</v>
      </c>
      <c r="J313" s="104">
        <v>67000</v>
      </c>
      <c r="K313" s="104">
        <f t="shared" si="0"/>
        <v>-78864.485375105025</v>
      </c>
      <c r="L313" s="105"/>
    </row>
    <row r="314" spans="1:12" x14ac:dyDescent="0.2">
      <c r="A314" s="103">
        <v>36979</v>
      </c>
      <c r="B314" s="104">
        <v>31732</v>
      </c>
      <c r="C314" s="104">
        <v>32396</v>
      </c>
      <c r="D314" s="104">
        <v>50080</v>
      </c>
      <c r="E314" s="104"/>
      <c r="F314" s="103">
        <v>36979</v>
      </c>
      <c r="G314" s="104">
        <v>21087.394705055704</v>
      </c>
      <c r="H314" s="104">
        <v>-7242.2029105613801</v>
      </c>
      <c r="I314" s="104">
        <v>38830</v>
      </c>
      <c r="J314" s="104">
        <v>34000</v>
      </c>
      <c r="K314" s="104">
        <f t="shared" si="0"/>
        <v>12912.605294944296</v>
      </c>
      <c r="L314" s="105"/>
    </row>
    <row r="315" spans="1:12" x14ac:dyDescent="0.2">
      <c r="A315" s="103">
        <v>36980</v>
      </c>
      <c r="B315" s="104">
        <v>39175</v>
      </c>
      <c r="C315" s="104">
        <v>35622</v>
      </c>
      <c r="D315" s="104">
        <v>55981</v>
      </c>
      <c r="E315" s="104"/>
      <c r="F315" s="103">
        <v>36980</v>
      </c>
      <c r="G315" s="104">
        <v>109618.103161347</v>
      </c>
      <c r="H315" s="104">
        <v>3891.44824365976</v>
      </c>
      <c r="I315" s="104">
        <v>104600</v>
      </c>
      <c r="J315" s="104">
        <v>0</v>
      </c>
      <c r="K315" s="104">
        <f t="shared" si="0"/>
        <v>-109618.103161347</v>
      </c>
      <c r="L315" s="105"/>
    </row>
    <row r="316" spans="1:12" x14ac:dyDescent="0.2">
      <c r="A316" s="103">
        <v>36983</v>
      </c>
      <c r="B316" s="104">
        <v>45987</v>
      </c>
      <c r="C316" s="104">
        <v>35432</v>
      </c>
      <c r="D316" s="104">
        <v>62589</v>
      </c>
      <c r="E316" s="104"/>
      <c r="F316" s="103">
        <v>36983</v>
      </c>
      <c r="G316" s="104">
        <v>60939.940301435803</v>
      </c>
      <c r="H316" s="104">
        <v>791.16696942756494</v>
      </c>
      <c r="I316" s="104">
        <v>65270</v>
      </c>
      <c r="J316" s="104">
        <v>65000</v>
      </c>
      <c r="K316" s="104">
        <f t="shared" si="0"/>
        <v>4060.0596985641969</v>
      </c>
      <c r="L316" s="105"/>
    </row>
    <row r="317" spans="1:12" x14ac:dyDescent="0.2">
      <c r="A317" s="103">
        <v>36984</v>
      </c>
      <c r="B317" s="104">
        <v>43895</v>
      </c>
      <c r="C317" s="104">
        <v>38854</v>
      </c>
      <c r="D317" s="104">
        <v>61081</v>
      </c>
      <c r="E317" s="104"/>
      <c r="F317" s="103">
        <v>36984</v>
      </c>
      <c r="G317" s="104">
        <v>20417.974529772498</v>
      </c>
      <c r="H317" s="104">
        <v>4904.5439664920295</v>
      </c>
      <c r="I317" s="104">
        <v>23940</v>
      </c>
      <c r="J317" s="104">
        <v>55000</v>
      </c>
      <c r="K317" s="104">
        <f t="shared" si="0"/>
        <v>34582.025470227498</v>
      </c>
      <c r="L317" s="105"/>
    </row>
    <row r="318" spans="1:12" x14ac:dyDescent="0.2">
      <c r="A318" s="103">
        <v>36985</v>
      </c>
      <c r="B318" s="104">
        <v>46323</v>
      </c>
      <c r="C318" s="104">
        <v>40426</v>
      </c>
      <c r="D318" s="104">
        <v>63269</v>
      </c>
      <c r="E318" s="104"/>
      <c r="F318" s="103">
        <v>36985</v>
      </c>
      <c r="G318" s="104">
        <v>97036.424464467098</v>
      </c>
      <c r="H318" s="104">
        <v>-245.97904375754302</v>
      </c>
      <c r="I318" s="104">
        <v>104240</v>
      </c>
      <c r="J318" s="104">
        <v>78000</v>
      </c>
      <c r="K318" s="104">
        <f t="shared" ref="K318:K381" si="1">J318-G318</f>
        <v>-19036.424464467098</v>
      </c>
      <c r="L318" s="105"/>
    </row>
    <row r="319" spans="1:12" x14ac:dyDescent="0.2">
      <c r="A319" s="103">
        <v>36986</v>
      </c>
      <c r="B319" s="104">
        <v>41915</v>
      </c>
      <c r="C319" s="104">
        <v>41740</v>
      </c>
      <c r="D319" s="104">
        <v>74887</v>
      </c>
      <c r="E319" s="104"/>
      <c r="F319" s="103">
        <v>36986</v>
      </c>
      <c r="G319" s="104">
        <v>-64507.550044922893</v>
      </c>
      <c r="H319" s="104">
        <v>6872.1671110226398</v>
      </c>
      <c r="I319" s="104">
        <v>-60760</v>
      </c>
      <c r="J319" s="104">
        <v>-41000</v>
      </c>
      <c r="K319" s="104">
        <f t="shared" si="1"/>
        <v>23507.550044922893</v>
      </c>
      <c r="L319" s="105"/>
    </row>
    <row r="320" spans="1:12" x14ac:dyDescent="0.2">
      <c r="A320" s="103">
        <v>36987</v>
      </c>
      <c r="B320" s="104">
        <v>40269</v>
      </c>
      <c r="C320" s="104">
        <v>42248</v>
      </c>
      <c r="D320" s="104">
        <v>59399</v>
      </c>
      <c r="E320" s="104"/>
      <c r="F320" s="103">
        <v>36987</v>
      </c>
      <c r="G320" s="104">
        <v>-46180.901500777902</v>
      </c>
      <c r="H320" s="104">
        <v>-2228.5947903225901</v>
      </c>
      <c r="I320" s="104">
        <v>-52750</v>
      </c>
      <c r="J320" s="104">
        <v>-42000</v>
      </c>
      <c r="K320" s="104">
        <f t="shared" si="1"/>
        <v>4180.9015007779017</v>
      </c>
      <c r="L320" s="105"/>
    </row>
    <row r="321" spans="1:12" x14ac:dyDescent="0.2">
      <c r="A321" s="103">
        <v>36990</v>
      </c>
      <c r="B321" s="104">
        <v>30234</v>
      </c>
      <c r="C321" s="104">
        <v>40411</v>
      </c>
      <c r="D321" s="104">
        <v>50678</v>
      </c>
      <c r="E321" s="104"/>
      <c r="F321" s="103">
        <v>36990</v>
      </c>
      <c r="G321" s="104">
        <v>-199707.13114140401</v>
      </c>
      <c r="H321" s="104">
        <v>10359.615969811801</v>
      </c>
      <c r="I321" s="104">
        <v>-195700</v>
      </c>
      <c r="J321" s="104">
        <v>-216000</v>
      </c>
      <c r="K321" s="104">
        <f t="shared" si="1"/>
        <v>-16292.86885859599</v>
      </c>
      <c r="L321" s="105"/>
    </row>
    <row r="322" spans="1:12" x14ac:dyDescent="0.2">
      <c r="A322" s="103">
        <v>36991</v>
      </c>
      <c r="B322" s="104">
        <v>30616</v>
      </c>
      <c r="C322" s="104">
        <v>44334</v>
      </c>
      <c r="D322" s="104">
        <v>53777</v>
      </c>
      <c r="E322" s="104"/>
      <c r="F322" s="103">
        <v>36991</v>
      </c>
      <c r="G322" s="104">
        <v>81676.182225163109</v>
      </c>
      <c r="H322" s="104">
        <v>5853.8644699430997</v>
      </c>
      <c r="I322" s="104">
        <v>98020</v>
      </c>
      <c r="J322" s="104">
        <v>103000</v>
      </c>
      <c r="K322" s="104">
        <f t="shared" si="1"/>
        <v>21323.817774836891</v>
      </c>
      <c r="L322" s="105"/>
    </row>
    <row r="323" spans="1:12" x14ac:dyDescent="0.2">
      <c r="A323" s="103">
        <v>36992</v>
      </c>
      <c r="B323" s="104">
        <v>30205</v>
      </c>
      <c r="C323" s="104">
        <v>41808</v>
      </c>
      <c r="D323" s="104">
        <v>49032</v>
      </c>
      <c r="E323" s="104"/>
      <c r="F323" s="103">
        <v>36992</v>
      </c>
      <c r="G323" s="104">
        <v>-67957.108721954108</v>
      </c>
      <c r="H323" s="104">
        <v>-6075.5962455343506</v>
      </c>
      <c r="I323" s="104">
        <v>-77240</v>
      </c>
      <c r="J323" s="104">
        <v>-65000</v>
      </c>
      <c r="K323" s="104">
        <f t="shared" si="1"/>
        <v>2957.1087219541078</v>
      </c>
      <c r="L323" s="105"/>
    </row>
    <row r="324" spans="1:12" x14ac:dyDescent="0.2">
      <c r="A324" s="103">
        <v>36993</v>
      </c>
      <c r="B324" s="104">
        <v>24647</v>
      </c>
      <c r="C324" s="104">
        <v>38017</v>
      </c>
      <c r="D324" s="104">
        <v>45269</v>
      </c>
      <c r="E324" s="104"/>
      <c r="F324" s="103">
        <v>36993</v>
      </c>
      <c r="G324" s="104">
        <v>-49195.859594426001</v>
      </c>
      <c r="H324" s="104">
        <v>7100.3151730664104</v>
      </c>
      <c r="I324" s="104">
        <v>-40520</v>
      </c>
      <c r="J324" s="104">
        <v>-58000</v>
      </c>
      <c r="K324" s="104">
        <f t="shared" si="1"/>
        <v>-8804.1404055739986</v>
      </c>
      <c r="L324" s="105"/>
    </row>
    <row r="325" spans="1:12" x14ac:dyDescent="0.2">
      <c r="A325" s="103">
        <v>36997</v>
      </c>
      <c r="B325" s="104">
        <v>31811</v>
      </c>
      <c r="C325" s="104">
        <v>24220</v>
      </c>
      <c r="D325" s="104">
        <v>45133</v>
      </c>
      <c r="E325" s="104"/>
      <c r="F325" s="103">
        <v>36997</v>
      </c>
      <c r="G325" s="104">
        <v>-8442.5510861786988</v>
      </c>
      <c r="H325" s="104">
        <v>-10406.609426724701</v>
      </c>
      <c r="I325" s="104">
        <v>-23270</v>
      </c>
      <c r="J325" s="104">
        <v>-10000</v>
      </c>
      <c r="K325" s="104">
        <f t="shared" si="1"/>
        <v>-1557.4489138213012</v>
      </c>
      <c r="L325" s="105"/>
    </row>
    <row r="326" spans="1:12" x14ac:dyDescent="0.2">
      <c r="A326" s="103">
        <v>36998</v>
      </c>
      <c r="B326" s="104">
        <v>32218</v>
      </c>
      <c r="C326" s="104">
        <v>37310</v>
      </c>
      <c r="D326" s="104">
        <v>47733</v>
      </c>
      <c r="E326" s="104"/>
      <c r="F326" s="103">
        <v>36998</v>
      </c>
      <c r="G326" s="104">
        <v>3401.42290598707</v>
      </c>
      <c r="H326" s="104">
        <v>-18955.753202201104</v>
      </c>
      <c r="I326" s="104">
        <v>-28570</v>
      </c>
      <c r="J326" s="104">
        <v>7000</v>
      </c>
      <c r="K326" s="104">
        <f t="shared" si="1"/>
        <v>3598.57709401293</v>
      </c>
      <c r="L326" s="105"/>
    </row>
    <row r="327" spans="1:12" x14ac:dyDescent="0.2">
      <c r="A327" s="103">
        <v>36999</v>
      </c>
      <c r="B327" s="104">
        <v>46052</v>
      </c>
      <c r="C327" s="104">
        <v>41924</v>
      </c>
      <c r="D327" s="104">
        <v>67844</v>
      </c>
      <c r="E327" s="104"/>
      <c r="F327" s="103">
        <v>36999</v>
      </c>
      <c r="G327" s="104">
        <v>488.53769416419198</v>
      </c>
      <c r="H327" s="104">
        <v>19084.0017953358</v>
      </c>
      <c r="I327" s="104">
        <v>21060</v>
      </c>
      <c r="J327" s="104">
        <v>5000</v>
      </c>
      <c r="K327" s="104">
        <f t="shared" si="1"/>
        <v>4511.4623058358084</v>
      </c>
      <c r="L327" s="105"/>
    </row>
    <row r="328" spans="1:12" x14ac:dyDescent="0.2">
      <c r="A328" s="103">
        <v>37000</v>
      </c>
      <c r="B328" s="104">
        <v>53146</v>
      </c>
      <c r="C328" s="104">
        <v>44041</v>
      </c>
      <c r="D328" s="104">
        <v>85214</v>
      </c>
      <c r="E328" s="104"/>
      <c r="F328" s="103">
        <v>37000</v>
      </c>
      <c r="G328" s="104">
        <v>-5085.8237063795896</v>
      </c>
      <c r="H328" s="104">
        <v>-5802.2904925565399</v>
      </c>
      <c r="I328" s="104">
        <v>-10660</v>
      </c>
      <c r="J328" s="104">
        <v>55000</v>
      </c>
      <c r="K328" s="104">
        <f t="shared" si="1"/>
        <v>60085.82370637959</v>
      </c>
      <c r="L328" s="105"/>
    </row>
    <row r="329" spans="1:12" x14ac:dyDescent="0.2">
      <c r="A329" s="103">
        <v>37001</v>
      </c>
      <c r="B329" s="104">
        <v>102182</v>
      </c>
      <c r="C329" s="104">
        <v>41091</v>
      </c>
      <c r="D329" s="104">
        <v>119574</v>
      </c>
      <c r="E329" s="104"/>
      <c r="F329" s="103">
        <v>37001</v>
      </c>
      <c r="G329" s="104">
        <v>-49449.985289819902</v>
      </c>
      <c r="H329" s="104">
        <v>-6733.6513696354004</v>
      </c>
      <c r="I329" s="104">
        <v>-48760</v>
      </c>
      <c r="J329" s="104">
        <v>-50000</v>
      </c>
      <c r="K329" s="104">
        <f t="shared" si="1"/>
        <v>-550.01471018009761</v>
      </c>
      <c r="L329" s="105"/>
    </row>
    <row r="330" spans="1:12" x14ac:dyDescent="0.2">
      <c r="A330" s="103">
        <v>37004</v>
      </c>
      <c r="B330" s="104">
        <v>99978</v>
      </c>
      <c r="C330" s="104">
        <v>43169</v>
      </c>
      <c r="D330" s="104">
        <v>112968</v>
      </c>
      <c r="E330" s="104"/>
      <c r="F330" s="103">
        <v>37004</v>
      </c>
      <c r="G330" s="104">
        <v>3878.0335805537798</v>
      </c>
      <c r="H330" s="104">
        <v>17496.186230954201</v>
      </c>
      <c r="I330" s="104">
        <v>14290</v>
      </c>
      <c r="J330" s="104">
        <v>23000</v>
      </c>
      <c r="K330" s="104">
        <f t="shared" si="1"/>
        <v>19121.96641944622</v>
      </c>
      <c r="L330" s="105"/>
    </row>
    <row r="331" spans="1:12" x14ac:dyDescent="0.2">
      <c r="A331" s="103">
        <v>37005</v>
      </c>
      <c r="B331" s="104">
        <v>102480</v>
      </c>
      <c r="C331" s="104">
        <v>51051</v>
      </c>
      <c r="D331" s="104">
        <v>121148</v>
      </c>
      <c r="E331" s="104"/>
      <c r="F331" s="103">
        <v>37005</v>
      </c>
      <c r="G331" s="104">
        <v>-8694.8583226769188</v>
      </c>
      <c r="H331" s="104">
        <v>20342.144938398</v>
      </c>
      <c r="I331" s="104">
        <v>5440</v>
      </c>
      <c r="J331" s="104">
        <v>-16000</v>
      </c>
      <c r="K331" s="104">
        <f t="shared" si="1"/>
        <v>-7305.1416773230812</v>
      </c>
      <c r="L331" s="105"/>
    </row>
    <row r="332" spans="1:12" x14ac:dyDescent="0.2">
      <c r="A332" s="103">
        <v>37006</v>
      </c>
      <c r="B332" s="104">
        <v>91897</v>
      </c>
      <c r="C332" s="104">
        <v>50253</v>
      </c>
      <c r="D332" s="104">
        <v>118048</v>
      </c>
      <c r="E332" s="104"/>
      <c r="F332" s="103">
        <v>37006</v>
      </c>
      <c r="G332" s="104">
        <v>-143783.395368595</v>
      </c>
      <c r="H332" s="104">
        <v>-1781.8274883244999</v>
      </c>
      <c r="I332" s="104">
        <v>-146410</v>
      </c>
      <c r="J332" s="104">
        <v>-146000</v>
      </c>
      <c r="K332" s="104">
        <f t="shared" si="1"/>
        <v>-2216.6046314050036</v>
      </c>
      <c r="L332" s="105"/>
    </row>
    <row r="333" spans="1:12" x14ac:dyDescent="0.2">
      <c r="A333" s="103">
        <v>37007</v>
      </c>
      <c r="B333" s="104">
        <v>77203</v>
      </c>
      <c r="C333" s="104">
        <v>52242</v>
      </c>
      <c r="D333" s="104">
        <v>91966</v>
      </c>
      <c r="E333" s="104"/>
      <c r="F333" s="103">
        <v>37007</v>
      </c>
      <c r="G333" s="104">
        <v>32444.821673924798</v>
      </c>
      <c r="H333" s="104">
        <v>1122.50301861659</v>
      </c>
      <c r="I333" s="104">
        <v>32230</v>
      </c>
      <c r="J333" s="104">
        <v>60000</v>
      </c>
      <c r="K333" s="104">
        <f t="shared" si="1"/>
        <v>27555.178326075202</v>
      </c>
      <c r="L333" s="105"/>
    </row>
    <row r="334" spans="1:12" x14ac:dyDescent="0.2">
      <c r="A334" s="103">
        <v>37008</v>
      </c>
      <c r="B334" s="104">
        <v>77455</v>
      </c>
      <c r="C334" s="104">
        <v>51703</v>
      </c>
      <c r="D334" s="104">
        <v>92397</v>
      </c>
      <c r="E334" s="104"/>
      <c r="F334" s="103">
        <v>37008</v>
      </c>
      <c r="G334" s="104">
        <v>64157.548646868898</v>
      </c>
      <c r="H334" s="104">
        <v>10076.087656588801</v>
      </c>
      <c r="I334" s="104">
        <v>71110</v>
      </c>
      <c r="J334" s="104">
        <v>77000</v>
      </c>
      <c r="K334" s="104">
        <f t="shared" si="1"/>
        <v>12842.451353131102</v>
      </c>
      <c r="L334" s="105"/>
    </row>
    <row r="335" spans="1:12" x14ac:dyDescent="0.2">
      <c r="A335" s="103">
        <v>37011</v>
      </c>
      <c r="B335" s="104">
        <v>80496</v>
      </c>
      <c r="C335" s="104">
        <v>49546</v>
      </c>
      <c r="D335" s="104">
        <v>94237</v>
      </c>
      <c r="E335" s="104"/>
      <c r="F335" s="103">
        <v>37011</v>
      </c>
      <c r="G335" s="104">
        <v>-21319.663219285798</v>
      </c>
      <c r="H335" s="104">
        <v>10218.226408499801</v>
      </c>
      <c r="I335" s="104">
        <v>-24390</v>
      </c>
      <c r="J335" s="104">
        <v>-16000</v>
      </c>
      <c r="K335" s="104">
        <f t="shared" si="1"/>
        <v>5319.6632192857978</v>
      </c>
      <c r="L335" s="105"/>
    </row>
    <row r="336" spans="1:12" x14ac:dyDescent="0.2">
      <c r="A336" s="103">
        <v>37012</v>
      </c>
      <c r="B336" s="104">
        <v>84067</v>
      </c>
      <c r="C336" s="104">
        <v>47994</v>
      </c>
      <c r="D336" s="104">
        <v>98306</v>
      </c>
      <c r="E336" s="104"/>
      <c r="F336" s="103">
        <v>37012</v>
      </c>
      <c r="G336" s="104">
        <v>-27168.644216891698</v>
      </c>
      <c r="H336" s="104">
        <v>5537.4149869552903</v>
      </c>
      <c r="I336" s="104">
        <v>-16630</v>
      </c>
      <c r="J336" s="104">
        <v>-30000</v>
      </c>
      <c r="K336" s="104">
        <f t="shared" si="1"/>
        <v>-2831.3557831083017</v>
      </c>
    </row>
    <row r="337" spans="1:11" x14ac:dyDescent="0.2">
      <c r="A337" s="103">
        <v>37013</v>
      </c>
      <c r="B337" s="104">
        <v>82752</v>
      </c>
      <c r="C337" s="104">
        <v>52017</v>
      </c>
      <c r="D337" s="104">
        <v>108300</v>
      </c>
      <c r="E337" s="104"/>
      <c r="F337" s="103">
        <v>37013</v>
      </c>
      <c r="G337" s="104">
        <v>-2155.3441510758398</v>
      </c>
      <c r="H337" s="104">
        <v>25506.613755673498</v>
      </c>
      <c r="I337" s="104">
        <v>30210</v>
      </c>
      <c r="J337" s="104">
        <v>5000</v>
      </c>
      <c r="K337" s="104">
        <f t="shared" si="1"/>
        <v>7155.3441510758403</v>
      </c>
    </row>
    <row r="338" spans="1:11" x14ac:dyDescent="0.2">
      <c r="A338" s="103">
        <v>37014</v>
      </c>
      <c r="B338" s="104">
        <v>83041</v>
      </c>
      <c r="C338" s="104">
        <v>47570</v>
      </c>
      <c r="D338" s="104">
        <v>106185</v>
      </c>
      <c r="E338" s="104"/>
      <c r="F338" s="103">
        <v>37014</v>
      </c>
      <c r="G338" s="104">
        <v>-19129.5888071671</v>
      </c>
      <c r="H338" s="104">
        <v>2112.3478298692498</v>
      </c>
      <c r="I338" s="104">
        <v>-18160</v>
      </c>
      <c r="J338" s="104">
        <v>-21000</v>
      </c>
      <c r="K338" s="104">
        <f t="shared" si="1"/>
        <v>-1870.4111928329003</v>
      </c>
    </row>
    <row r="339" spans="1:11" x14ac:dyDescent="0.2">
      <c r="A339" s="103">
        <v>37015</v>
      </c>
      <c r="B339" s="104">
        <v>81488</v>
      </c>
      <c r="C339" s="104">
        <v>48879</v>
      </c>
      <c r="D339" s="104">
        <v>105846</v>
      </c>
      <c r="E339" s="104"/>
      <c r="F339" s="103">
        <v>37015</v>
      </c>
      <c r="G339" s="104">
        <v>30974.687039953998</v>
      </c>
      <c r="H339" s="104">
        <v>-10037.963462016</v>
      </c>
      <c r="I339" s="104">
        <v>19510</v>
      </c>
      <c r="J339" s="104">
        <v>31000</v>
      </c>
      <c r="K339" s="104">
        <f t="shared" si="1"/>
        <v>25.312960046001535</v>
      </c>
    </row>
    <row r="340" spans="1:11" x14ac:dyDescent="0.2">
      <c r="A340" s="103">
        <v>37018</v>
      </c>
      <c r="B340" s="104">
        <v>79777</v>
      </c>
      <c r="C340" s="104">
        <v>38330</v>
      </c>
      <c r="D340" s="104">
        <v>94501</v>
      </c>
      <c r="E340" s="104"/>
      <c r="F340" s="103">
        <v>37018</v>
      </c>
      <c r="G340" s="104">
        <v>41947.248453776701</v>
      </c>
      <c r="H340" s="104">
        <v>20609.524869549601</v>
      </c>
      <c r="I340" s="104">
        <v>69010</v>
      </c>
      <c r="J340" s="104">
        <v>48000</v>
      </c>
      <c r="K340" s="104">
        <f t="shared" si="1"/>
        <v>6052.7515462232986</v>
      </c>
    </row>
    <row r="341" spans="1:11" x14ac:dyDescent="0.2">
      <c r="A341" s="103">
        <v>37019</v>
      </c>
      <c r="B341" s="104">
        <v>81229</v>
      </c>
      <c r="C341" s="104">
        <v>35337</v>
      </c>
      <c r="D341" s="104">
        <v>93418</v>
      </c>
      <c r="E341" s="104"/>
      <c r="F341" s="103">
        <v>37019</v>
      </c>
      <c r="G341" s="104">
        <v>-85746.883852088489</v>
      </c>
      <c r="H341" s="104">
        <v>-17103.761539315499</v>
      </c>
      <c r="I341" s="104">
        <v>-102140</v>
      </c>
      <c r="J341" s="104">
        <v>-76000</v>
      </c>
      <c r="K341" s="104">
        <f t="shared" si="1"/>
        <v>9746.8838520884892</v>
      </c>
    </row>
    <row r="342" spans="1:11" x14ac:dyDescent="0.2">
      <c r="A342" s="103">
        <v>37020</v>
      </c>
      <c r="B342" s="104">
        <v>76610</v>
      </c>
      <c r="C342" s="104">
        <v>35548</v>
      </c>
      <c r="D342" s="104">
        <v>89638</v>
      </c>
      <c r="E342" s="104"/>
      <c r="F342" s="103">
        <v>37020</v>
      </c>
      <c r="G342" s="104">
        <v>49497.768494142896</v>
      </c>
      <c r="H342" s="104">
        <v>13336.8158545478</v>
      </c>
      <c r="I342" s="104">
        <v>64460</v>
      </c>
      <c r="J342" s="104">
        <v>57000</v>
      </c>
      <c r="K342" s="104">
        <f t="shared" si="1"/>
        <v>7502.2315058571039</v>
      </c>
    </row>
    <row r="343" spans="1:11" x14ac:dyDescent="0.2">
      <c r="A343" s="103">
        <v>37021</v>
      </c>
      <c r="B343" s="104">
        <v>93443</v>
      </c>
      <c r="C343" s="104">
        <v>34394</v>
      </c>
      <c r="D343" s="104">
        <v>106564</v>
      </c>
      <c r="E343" s="104"/>
      <c r="F343" s="103">
        <v>37021</v>
      </c>
      <c r="G343" s="104">
        <v>-29056.213095187901</v>
      </c>
      <c r="H343" s="104">
        <v>-5174.144545208761</v>
      </c>
      <c r="I343" s="104">
        <v>-30390</v>
      </c>
      <c r="J343" s="104">
        <v>-34000</v>
      </c>
      <c r="K343" s="104">
        <f t="shared" si="1"/>
        <v>-4943.7869048120992</v>
      </c>
    </row>
    <row r="344" spans="1:11" x14ac:dyDescent="0.2">
      <c r="A344" s="103">
        <v>37022</v>
      </c>
      <c r="B344" s="104">
        <v>86614</v>
      </c>
      <c r="C344" s="104">
        <v>37209</v>
      </c>
      <c r="D344" s="104">
        <v>103998</v>
      </c>
      <c r="E344" s="104"/>
      <c r="F344" s="103">
        <v>37022</v>
      </c>
      <c r="G344" s="104">
        <v>-87745.828656107289</v>
      </c>
      <c r="H344" s="104">
        <v>1995.8614412542399</v>
      </c>
      <c r="I344" s="104">
        <v>-79220</v>
      </c>
      <c r="J344" s="104">
        <v>-92000</v>
      </c>
      <c r="K344" s="104">
        <f t="shared" si="1"/>
        <v>-4254.1713438927109</v>
      </c>
    </row>
    <row r="345" spans="1:11" x14ac:dyDescent="0.2">
      <c r="A345" s="103">
        <v>37025</v>
      </c>
      <c r="B345" s="104">
        <v>89223</v>
      </c>
      <c r="C345" s="104">
        <v>35719</v>
      </c>
      <c r="D345" s="104">
        <v>106632</v>
      </c>
      <c r="E345" s="104"/>
      <c r="F345" s="103">
        <v>37025</v>
      </c>
      <c r="G345" s="104">
        <v>-66512.370583839103</v>
      </c>
      <c r="H345" s="104">
        <v>7120.0099568836004</v>
      </c>
      <c r="I345" s="104">
        <v>-48230</v>
      </c>
      <c r="J345" s="104">
        <v>-81000</v>
      </c>
      <c r="K345" s="104">
        <f t="shared" si="1"/>
        <v>-14487.629416160897</v>
      </c>
    </row>
    <row r="346" spans="1:11" x14ac:dyDescent="0.2">
      <c r="A346" s="103">
        <v>37026</v>
      </c>
      <c r="B346" s="104">
        <v>94425</v>
      </c>
      <c r="C346" s="104">
        <v>34313</v>
      </c>
      <c r="D346" s="104">
        <v>105997</v>
      </c>
      <c r="E346" s="104"/>
      <c r="F346" s="103">
        <v>37026</v>
      </c>
      <c r="G346" s="104">
        <v>-34117.317898061105</v>
      </c>
      <c r="H346" s="104">
        <v>1411.6340733903098</v>
      </c>
      <c r="I346" s="104">
        <v>-37960</v>
      </c>
      <c r="J346" s="104">
        <v>-24000</v>
      </c>
      <c r="K346" s="104">
        <f t="shared" si="1"/>
        <v>10117.317898061105</v>
      </c>
    </row>
    <row r="347" spans="1:11" x14ac:dyDescent="0.2">
      <c r="A347" s="103">
        <v>37027</v>
      </c>
      <c r="B347" s="104">
        <v>86452</v>
      </c>
      <c r="C347" s="104">
        <v>30266</v>
      </c>
      <c r="D347" s="104">
        <v>96954</v>
      </c>
      <c r="E347" s="104"/>
      <c r="F347" s="103">
        <v>37027</v>
      </c>
      <c r="G347" s="104">
        <v>27982.246606049099</v>
      </c>
      <c r="H347" s="104">
        <v>8954.4902921218199</v>
      </c>
      <c r="I347" s="104">
        <v>44530</v>
      </c>
      <c r="J347" s="104">
        <v>46000</v>
      </c>
      <c r="K347" s="104">
        <f t="shared" si="1"/>
        <v>18017.753393950901</v>
      </c>
    </row>
    <row r="348" spans="1:11" x14ac:dyDescent="0.2">
      <c r="A348" s="103">
        <v>37028</v>
      </c>
      <c r="B348" s="104">
        <v>81933</v>
      </c>
      <c r="C348" s="104">
        <v>32713</v>
      </c>
      <c r="D348" s="104">
        <v>91603</v>
      </c>
      <c r="E348" s="104"/>
      <c r="F348" s="103">
        <v>37028</v>
      </c>
      <c r="G348" s="104">
        <v>62781.3586417673</v>
      </c>
      <c r="H348" s="104">
        <v>10875.634330818599</v>
      </c>
      <c r="I348" s="104">
        <v>107420</v>
      </c>
      <c r="J348" s="104">
        <v>71000</v>
      </c>
      <c r="K348" s="104">
        <f t="shared" si="1"/>
        <v>8218.6413582327004</v>
      </c>
    </row>
    <row r="349" spans="1:11" x14ac:dyDescent="0.2">
      <c r="A349" s="103">
        <v>37029</v>
      </c>
      <c r="B349" s="104">
        <v>92101</v>
      </c>
      <c r="C349" s="104">
        <v>31277</v>
      </c>
      <c r="D349" s="104">
        <v>101023</v>
      </c>
      <c r="E349" s="104"/>
      <c r="F349" s="103">
        <v>37029</v>
      </c>
      <c r="G349" s="104">
        <v>77173.071037417991</v>
      </c>
      <c r="H349" s="104">
        <v>-2379.0881162077299</v>
      </c>
      <c r="I349" s="104">
        <v>71160</v>
      </c>
      <c r="J349" s="104">
        <v>97000</v>
      </c>
      <c r="K349" s="104">
        <f t="shared" si="1"/>
        <v>19826.928962582009</v>
      </c>
    </row>
    <row r="350" spans="1:11" x14ac:dyDescent="0.2">
      <c r="A350" s="103">
        <v>37032</v>
      </c>
      <c r="B350" s="104">
        <v>87709</v>
      </c>
      <c r="C350" s="104">
        <v>30902</v>
      </c>
      <c r="D350" s="104">
        <v>88651</v>
      </c>
      <c r="E350" s="104"/>
      <c r="F350" s="103">
        <v>37032</v>
      </c>
      <c r="G350" s="104">
        <v>118652.197775307</v>
      </c>
      <c r="H350" s="104">
        <v>3030.2714141811198</v>
      </c>
      <c r="I350" s="104">
        <v>120130</v>
      </c>
      <c r="J350" s="104">
        <v>142000</v>
      </c>
      <c r="K350" s="104">
        <f t="shared" si="1"/>
        <v>23347.802224693005</v>
      </c>
    </row>
    <row r="351" spans="1:11" x14ac:dyDescent="0.2">
      <c r="A351" s="103">
        <v>37033</v>
      </c>
      <c r="B351" s="104">
        <v>86721</v>
      </c>
      <c r="C351" s="104">
        <v>27773</v>
      </c>
      <c r="D351" s="104">
        <v>92267</v>
      </c>
      <c r="E351" s="104"/>
      <c r="F351" s="103">
        <v>37033</v>
      </c>
      <c r="G351" s="104">
        <v>34911.657727587997</v>
      </c>
      <c r="H351" s="104">
        <v>-11734.651406791101</v>
      </c>
      <c r="I351" s="104">
        <v>17070</v>
      </c>
      <c r="J351" s="104">
        <v>42000</v>
      </c>
      <c r="K351" s="104">
        <f t="shared" si="1"/>
        <v>7088.3422724120028</v>
      </c>
    </row>
    <row r="352" spans="1:11" x14ac:dyDescent="0.2">
      <c r="A352" s="103">
        <v>37034</v>
      </c>
      <c r="B352" s="104">
        <v>86045</v>
      </c>
      <c r="C352" s="104">
        <v>29110</v>
      </c>
      <c r="D352" s="104">
        <v>99163</v>
      </c>
      <c r="E352" s="104"/>
      <c r="F352" s="103">
        <v>37034</v>
      </c>
      <c r="G352" s="104">
        <v>-50962.414953502295</v>
      </c>
      <c r="H352" s="104">
        <v>8983.4217812476491</v>
      </c>
      <c r="I352" s="104">
        <v>-46370</v>
      </c>
      <c r="J352" s="104">
        <v>-58000</v>
      </c>
      <c r="K352" s="104">
        <f t="shared" si="1"/>
        <v>-7037.5850464977048</v>
      </c>
    </row>
    <row r="353" spans="1:11" x14ac:dyDescent="0.2">
      <c r="A353" s="103">
        <v>37035</v>
      </c>
      <c r="B353" s="104">
        <v>86143</v>
      </c>
      <c r="C353" s="104">
        <v>31687</v>
      </c>
      <c r="D353" s="104">
        <v>99443</v>
      </c>
      <c r="E353" s="104"/>
      <c r="F353" s="103">
        <v>37035</v>
      </c>
      <c r="G353" s="104">
        <v>-19130.726857727899</v>
      </c>
      <c r="H353" s="104">
        <v>-2743.6158014002899</v>
      </c>
      <c r="I353" s="104">
        <v>-22660</v>
      </c>
      <c r="J353" s="104">
        <v>-22000</v>
      </c>
      <c r="K353" s="104">
        <f t="shared" si="1"/>
        <v>-2869.2731422721008</v>
      </c>
    </row>
    <row r="354" spans="1:11" x14ac:dyDescent="0.2">
      <c r="A354" s="103">
        <v>37036</v>
      </c>
      <c r="B354" s="104">
        <v>85946</v>
      </c>
      <c r="C354" s="104">
        <v>32364</v>
      </c>
      <c r="D354" s="104">
        <v>101560</v>
      </c>
      <c r="E354" s="104"/>
      <c r="F354" s="103">
        <v>37036</v>
      </c>
      <c r="G354" s="104">
        <v>2334.8995591161201</v>
      </c>
      <c r="H354" s="104">
        <v>16239.250931913901</v>
      </c>
      <c r="I354" s="104">
        <v>16060</v>
      </c>
      <c r="J354" s="104">
        <v>21000</v>
      </c>
      <c r="K354" s="104">
        <f t="shared" si="1"/>
        <v>18665.100440883878</v>
      </c>
    </row>
    <row r="355" spans="1:11" x14ac:dyDescent="0.2">
      <c r="A355" s="103">
        <v>37040</v>
      </c>
      <c r="B355" s="104">
        <v>63878</v>
      </c>
      <c r="C355" s="104">
        <v>29847</v>
      </c>
      <c r="D355" s="104">
        <v>69697</v>
      </c>
      <c r="E355" s="104"/>
      <c r="F355" s="103">
        <v>37040</v>
      </c>
      <c r="G355" s="104">
        <v>-9481.6236795502009</v>
      </c>
      <c r="H355" s="104">
        <v>12581.5331463081</v>
      </c>
      <c r="I355" s="104">
        <v>18710</v>
      </c>
      <c r="J355" s="104">
        <v>-9000</v>
      </c>
      <c r="K355" s="104">
        <f t="shared" si="1"/>
        <v>481.6236795502009</v>
      </c>
    </row>
    <row r="356" spans="1:11" x14ac:dyDescent="0.2">
      <c r="A356" s="103">
        <v>37041</v>
      </c>
      <c r="B356" s="104">
        <v>58261</v>
      </c>
      <c r="C356" s="104">
        <v>29554</v>
      </c>
      <c r="D356" s="104">
        <v>64622</v>
      </c>
      <c r="E356" s="104"/>
      <c r="F356" s="103">
        <v>37041</v>
      </c>
      <c r="G356" s="104">
        <v>-122042.384645521</v>
      </c>
      <c r="H356" s="104">
        <v>33878.662216004501</v>
      </c>
      <c r="I356" s="104">
        <v>-94440</v>
      </c>
      <c r="J356" s="104">
        <v>-95000</v>
      </c>
      <c r="K356" s="104">
        <f t="shared" si="1"/>
        <v>27042.384645521</v>
      </c>
    </row>
    <row r="357" spans="1:11" x14ac:dyDescent="0.2">
      <c r="A357" s="103">
        <v>37042</v>
      </c>
      <c r="B357" s="104">
        <v>62032</v>
      </c>
      <c r="C357" s="104">
        <v>24807</v>
      </c>
      <c r="D357" s="104">
        <v>74482</v>
      </c>
      <c r="E357" s="104"/>
      <c r="F357" s="103">
        <v>37042</v>
      </c>
      <c r="G357" s="104">
        <v>-57747.459638648397</v>
      </c>
      <c r="H357" s="104">
        <v>28366.382517531998</v>
      </c>
      <c r="I357" s="104">
        <v>-22510</v>
      </c>
      <c r="J357" s="104">
        <v>1000</v>
      </c>
      <c r="K357" s="104">
        <f t="shared" si="1"/>
        <v>58747.459638648397</v>
      </c>
    </row>
    <row r="358" spans="1:11" x14ac:dyDescent="0.2">
      <c r="A358" s="103">
        <v>37043</v>
      </c>
      <c r="B358" s="104">
        <v>73288</v>
      </c>
      <c r="C358" s="104">
        <v>22381</v>
      </c>
      <c r="D358" s="104">
        <v>80565</v>
      </c>
      <c r="E358" s="104"/>
      <c r="F358" s="103">
        <v>37043</v>
      </c>
      <c r="G358" s="104">
        <v>-38767.390956077907</v>
      </c>
      <c r="H358" s="104">
        <v>-26108.170994946497</v>
      </c>
      <c r="I358" s="104">
        <v>-70480</v>
      </c>
      <c r="J358" s="104">
        <v>-13000</v>
      </c>
      <c r="K358" s="104">
        <f t="shared" si="1"/>
        <v>25767.390956077907</v>
      </c>
    </row>
    <row r="359" spans="1:11" x14ac:dyDescent="0.2">
      <c r="A359" s="103">
        <v>37046</v>
      </c>
      <c r="B359" s="104">
        <v>76868</v>
      </c>
      <c r="C359" s="104">
        <v>32166</v>
      </c>
      <c r="D359" s="104">
        <v>91647</v>
      </c>
      <c r="E359" s="104"/>
      <c r="F359" s="103">
        <v>37046</v>
      </c>
      <c r="G359" s="104">
        <v>-3545.5997820104299</v>
      </c>
      <c r="H359" s="104">
        <v>27483.643414681799</v>
      </c>
      <c r="I359" s="104">
        <v>24350</v>
      </c>
      <c r="J359" s="104">
        <v>-29000</v>
      </c>
      <c r="K359" s="104">
        <f t="shared" si="1"/>
        <v>-25454.400217989569</v>
      </c>
    </row>
    <row r="360" spans="1:11" x14ac:dyDescent="0.2">
      <c r="A360" s="103">
        <v>37047</v>
      </c>
      <c r="B360" s="104">
        <v>58123</v>
      </c>
      <c r="C360" s="104">
        <v>32874</v>
      </c>
      <c r="D360" s="104">
        <v>72743</v>
      </c>
      <c r="E360" s="104"/>
      <c r="F360" s="103">
        <v>37047</v>
      </c>
      <c r="G360" s="104">
        <v>4705.3131927927307</v>
      </c>
      <c r="H360" s="104">
        <v>7849.3713249009606</v>
      </c>
      <c r="I360" s="104">
        <v>15790</v>
      </c>
      <c r="J360" s="104">
        <v>-13000</v>
      </c>
      <c r="K360" s="104">
        <f t="shared" si="1"/>
        <v>-17705.313192792732</v>
      </c>
    </row>
    <row r="361" spans="1:11" x14ac:dyDescent="0.2">
      <c r="A361" s="103">
        <v>37048</v>
      </c>
      <c r="B361" s="104">
        <v>64590</v>
      </c>
      <c r="C361" s="104">
        <v>38965</v>
      </c>
      <c r="D361" s="104">
        <v>78462</v>
      </c>
      <c r="E361" s="104"/>
      <c r="F361" s="103">
        <v>37048</v>
      </c>
      <c r="G361" s="104">
        <v>38335.814711972198</v>
      </c>
      <c r="H361" s="104">
        <v>7958.66445934692</v>
      </c>
      <c r="I361" s="104">
        <v>51890</v>
      </c>
      <c r="J361" s="104">
        <v>15000</v>
      </c>
      <c r="K361" s="104">
        <f t="shared" si="1"/>
        <v>-23335.814711972198</v>
      </c>
    </row>
    <row r="362" spans="1:11" x14ac:dyDescent="0.2">
      <c r="A362" s="103">
        <v>37049</v>
      </c>
      <c r="B362" s="104">
        <v>82716</v>
      </c>
      <c r="C362" s="104">
        <v>31263</v>
      </c>
      <c r="D362" s="104">
        <v>88674</v>
      </c>
      <c r="E362" s="104"/>
      <c r="F362" s="103">
        <v>37049</v>
      </c>
      <c r="G362" s="104">
        <v>30092.063622311201</v>
      </c>
      <c r="H362" s="104">
        <v>-30245.675355726002</v>
      </c>
      <c r="I362" s="104">
        <v>6910</v>
      </c>
      <c r="J362" s="104">
        <v>31000</v>
      </c>
      <c r="K362" s="104">
        <f t="shared" si="1"/>
        <v>907.93637768879853</v>
      </c>
    </row>
    <row r="363" spans="1:11" x14ac:dyDescent="0.2">
      <c r="A363" s="103">
        <v>37050</v>
      </c>
      <c r="B363" s="104">
        <v>90574</v>
      </c>
      <c r="C363" s="104">
        <v>37067</v>
      </c>
      <c r="D363" s="104">
        <v>105221</v>
      </c>
      <c r="E363" s="104"/>
      <c r="F363" s="103">
        <v>37050</v>
      </c>
      <c r="G363" s="104">
        <v>-46290.163915597499</v>
      </c>
      <c r="H363" s="104">
        <v>-32432.185217471397</v>
      </c>
      <c r="I363" s="104">
        <v>-75820</v>
      </c>
      <c r="J363" s="104">
        <v>-24000</v>
      </c>
      <c r="K363" s="104">
        <f t="shared" si="1"/>
        <v>22290.163915597499</v>
      </c>
    </row>
    <row r="364" spans="1:11" x14ac:dyDescent="0.2">
      <c r="A364" s="103">
        <v>37053</v>
      </c>
      <c r="B364" s="104">
        <v>116347</v>
      </c>
      <c r="C364" s="104">
        <v>39834</v>
      </c>
      <c r="D364" s="104">
        <v>126415</v>
      </c>
      <c r="E364" s="104"/>
      <c r="F364" s="103">
        <v>37053</v>
      </c>
      <c r="G364" s="104">
        <v>-75174.135558208087</v>
      </c>
      <c r="H364" s="104">
        <v>-11850.2562840018</v>
      </c>
      <c r="I364" s="104">
        <v>-94690</v>
      </c>
      <c r="J364" s="104">
        <v>-87000</v>
      </c>
      <c r="K364" s="104">
        <f t="shared" si="1"/>
        <v>-11825.864441791913</v>
      </c>
    </row>
    <row r="365" spans="1:11" x14ac:dyDescent="0.2">
      <c r="A365" s="103">
        <v>37054</v>
      </c>
      <c r="B365" s="104">
        <v>111425</v>
      </c>
      <c r="C365" s="104">
        <v>35531</v>
      </c>
      <c r="D365" s="104">
        <v>121714</v>
      </c>
      <c r="E365" s="104"/>
      <c r="F365" s="103">
        <v>37054</v>
      </c>
      <c r="G365" s="104">
        <v>-73541.271738671596</v>
      </c>
      <c r="H365" s="104">
        <v>3928.70672178214</v>
      </c>
      <c r="I365" s="104">
        <v>-111400</v>
      </c>
      <c r="J365" s="104">
        <v>-83000</v>
      </c>
      <c r="K365" s="104">
        <f t="shared" si="1"/>
        <v>-9458.7282613284042</v>
      </c>
    </row>
    <row r="366" spans="1:11" x14ac:dyDescent="0.2">
      <c r="A366" s="103">
        <v>37055</v>
      </c>
      <c r="B366" s="104">
        <v>105588</v>
      </c>
      <c r="C366" s="104">
        <v>31608</v>
      </c>
      <c r="D366" s="104">
        <v>117365</v>
      </c>
      <c r="E366" s="104"/>
      <c r="F366" s="103">
        <v>37055</v>
      </c>
      <c r="G366" s="104">
        <v>60545.941939429002</v>
      </c>
      <c r="H366" s="104">
        <v>29933.296254361801</v>
      </c>
      <c r="I366" s="104">
        <v>85480</v>
      </c>
      <c r="J366" s="104">
        <v>55000</v>
      </c>
      <c r="K366" s="104">
        <f t="shared" si="1"/>
        <v>-5545.9419394290016</v>
      </c>
    </row>
    <row r="367" spans="1:11" x14ac:dyDescent="0.2">
      <c r="A367" s="103">
        <v>37056</v>
      </c>
      <c r="B367" s="104">
        <v>110163</v>
      </c>
      <c r="C367" s="104">
        <v>28058</v>
      </c>
      <c r="D367" s="104">
        <v>118424</v>
      </c>
      <c r="E367" s="104"/>
      <c r="F367" s="103">
        <v>37056</v>
      </c>
      <c r="G367" s="104">
        <v>11338.6451645421</v>
      </c>
      <c r="H367" s="104">
        <v>31546.0698614459</v>
      </c>
      <c r="I367" s="104">
        <v>44440</v>
      </c>
      <c r="J367" s="104">
        <v>16000</v>
      </c>
      <c r="K367" s="104">
        <f t="shared" si="1"/>
        <v>4661.3548354578998</v>
      </c>
    </row>
    <row r="368" spans="1:11" x14ac:dyDescent="0.2">
      <c r="A368" s="103">
        <v>37057</v>
      </c>
      <c r="B368" s="104">
        <v>105741</v>
      </c>
      <c r="C368" s="104">
        <v>25120</v>
      </c>
      <c r="D368" s="104">
        <v>108480</v>
      </c>
      <c r="E368" s="104"/>
      <c r="F368" s="103">
        <v>37057</v>
      </c>
      <c r="G368" s="104">
        <v>9740.9426558556806</v>
      </c>
      <c r="H368" s="104">
        <v>29790.232431852804</v>
      </c>
      <c r="I368" s="104">
        <v>40470</v>
      </c>
      <c r="J368" s="104">
        <v>11000</v>
      </c>
      <c r="K368" s="104">
        <f t="shared" si="1"/>
        <v>1259.0573441443194</v>
      </c>
    </row>
    <row r="369" spans="1:11" x14ac:dyDescent="0.2">
      <c r="A369" s="103">
        <v>37060</v>
      </c>
      <c r="B369" s="104">
        <v>99747</v>
      </c>
      <c r="C369" s="104">
        <v>23888</v>
      </c>
      <c r="D369" s="104">
        <v>102736</v>
      </c>
      <c r="E369" s="104"/>
      <c r="F369" s="103">
        <v>37060</v>
      </c>
      <c r="G369" s="104">
        <v>-25699.964742166299</v>
      </c>
      <c r="H369" s="104">
        <v>11787.694529574201</v>
      </c>
      <c r="I369" s="104">
        <v>-14150</v>
      </c>
      <c r="J369" s="104">
        <v>-25000</v>
      </c>
      <c r="K369" s="104">
        <f t="shared" si="1"/>
        <v>699.9647421662994</v>
      </c>
    </row>
    <row r="370" spans="1:11" x14ac:dyDescent="0.2">
      <c r="A370" s="103">
        <v>37061</v>
      </c>
      <c r="B370" s="104">
        <v>110203</v>
      </c>
      <c r="C370" s="104">
        <v>19788</v>
      </c>
      <c r="D370" s="104">
        <v>116222</v>
      </c>
      <c r="E370" s="104"/>
      <c r="F370" s="103">
        <v>37061</v>
      </c>
      <c r="G370" s="104">
        <v>16766.730719119201</v>
      </c>
      <c r="H370" s="104">
        <v>17692.503605874899</v>
      </c>
      <c r="I370" s="104">
        <v>31030</v>
      </c>
      <c r="J370" s="104">
        <v>6000</v>
      </c>
      <c r="K370" s="104">
        <f t="shared" si="1"/>
        <v>-10766.730719119201</v>
      </c>
    </row>
    <row r="371" spans="1:11" x14ac:dyDescent="0.2">
      <c r="A371" s="103">
        <v>37062</v>
      </c>
      <c r="B371" s="104">
        <v>98805</v>
      </c>
      <c r="C371" s="104">
        <v>17994</v>
      </c>
      <c r="D371" s="104">
        <v>99080</v>
      </c>
      <c r="E371" s="104"/>
      <c r="F371" s="103">
        <v>37062</v>
      </c>
      <c r="G371" s="104">
        <v>95812.279609650097</v>
      </c>
      <c r="H371" s="104">
        <v>30915.9977006392</v>
      </c>
      <c r="I371" s="104">
        <v>122280</v>
      </c>
      <c r="J371" s="104">
        <v>109000</v>
      </c>
      <c r="K371" s="104">
        <f t="shared" si="1"/>
        <v>13187.720390349903</v>
      </c>
    </row>
    <row r="372" spans="1:11" x14ac:dyDescent="0.2">
      <c r="A372" s="103">
        <v>37063</v>
      </c>
      <c r="B372" s="104">
        <v>101995</v>
      </c>
      <c r="C372" s="104">
        <v>17201</v>
      </c>
      <c r="D372" s="104">
        <v>106295</v>
      </c>
      <c r="E372" s="104"/>
      <c r="F372" s="103">
        <v>37063</v>
      </c>
      <c r="G372" s="104">
        <v>24990.964620284401</v>
      </c>
      <c r="H372" s="104">
        <v>-10943.5265836013</v>
      </c>
      <c r="I372" s="104">
        <v>21700</v>
      </c>
      <c r="J372" s="104">
        <v>25000</v>
      </c>
      <c r="K372" s="104">
        <f t="shared" si="1"/>
        <v>9.0353797155985376</v>
      </c>
    </row>
    <row r="373" spans="1:11" x14ac:dyDescent="0.2">
      <c r="A373" s="103">
        <v>37064</v>
      </c>
      <c r="B373" s="104">
        <v>102671</v>
      </c>
      <c r="C373" s="104">
        <v>18346</v>
      </c>
      <c r="D373" s="104">
        <v>107240</v>
      </c>
      <c r="E373" s="104"/>
      <c r="F373" s="103">
        <v>37064</v>
      </c>
      <c r="G373" s="104">
        <v>16260.017656357901</v>
      </c>
      <c r="H373" s="104">
        <v>13189.6824523059</v>
      </c>
      <c r="I373" s="104">
        <v>35010</v>
      </c>
      <c r="J373" s="104">
        <v>16000</v>
      </c>
      <c r="K373" s="104">
        <f t="shared" si="1"/>
        <v>-260.01765635790071</v>
      </c>
    </row>
    <row r="374" spans="1:11" x14ac:dyDescent="0.2">
      <c r="A374" s="103">
        <v>37067</v>
      </c>
      <c r="B374" s="104">
        <v>83258</v>
      </c>
      <c r="C374" s="104">
        <v>17657</v>
      </c>
      <c r="D374" s="104">
        <v>86031</v>
      </c>
      <c r="E374" s="104"/>
      <c r="F374" s="103">
        <v>37067</v>
      </c>
      <c r="G374" s="104">
        <v>123763.947990163</v>
      </c>
      <c r="H374" s="104">
        <v>30900.144906468999</v>
      </c>
      <c r="I374" s="104">
        <v>162070</v>
      </c>
      <c r="J374" s="104">
        <v>132000</v>
      </c>
      <c r="K374" s="104">
        <f t="shared" si="1"/>
        <v>8236.0520098370034</v>
      </c>
    </row>
    <row r="375" spans="1:11" x14ac:dyDescent="0.2">
      <c r="A375" s="103">
        <v>37068</v>
      </c>
      <c r="B375" s="104">
        <v>78770</v>
      </c>
      <c r="C375" s="104">
        <v>18235</v>
      </c>
      <c r="D375" s="104">
        <v>84046</v>
      </c>
      <c r="E375" s="104"/>
      <c r="F375" s="103">
        <v>37068</v>
      </c>
      <c r="G375" s="104">
        <v>26259.117650382701</v>
      </c>
      <c r="H375" s="104">
        <v>-9792.8158753303396</v>
      </c>
      <c r="I375" s="104">
        <v>29260</v>
      </c>
      <c r="J375" s="104">
        <v>34000</v>
      </c>
      <c r="K375" s="104">
        <f t="shared" si="1"/>
        <v>7740.882349617299</v>
      </c>
    </row>
    <row r="376" spans="1:11" x14ac:dyDescent="0.2">
      <c r="A376" s="103">
        <v>37069</v>
      </c>
      <c r="B376" s="104">
        <v>49737</v>
      </c>
      <c r="C376" s="104">
        <v>20414</v>
      </c>
      <c r="D376" s="104">
        <v>60503</v>
      </c>
      <c r="E376" s="104"/>
      <c r="F376" s="103">
        <v>37069</v>
      </c>
      <c r="G376" s="104">
        <v>66410.544917536303</v>
      </c>
      <c r="H376" s="104">
        <v>-8452.9450137488093</v>
      </c>
      <c r="I376" s="104">
        <v>60860</v>
      </c>
      <c r="J376" s="104">
        <v>74000</v>
      </c>
      <c r="K376" s="104">
        <f t="shared" si="1"/>
        <v>7589.4550824636972</v>
      </c>
    </row>
    <row r="377" spans="1:11" x14ac:dyDescent="0.2">
      <c r="A377" s="103">
        <v>37070</v>
      </c>
      <c r="B377" s="104">
        <v>56756</v>
      </c>
      <c r="C377" s="104">
        <v>22670</v>
      </c>
      <c r="D377" s="104">
        <v>66764</v>
      </c>
      <c r="E377" s="104"/>
      <c r="F377" s="103">
        <v>37070</v>
      </c>
      <c r="G377" s="104">
        <v>1086.8342107730998</v>
      </c>
      <c r="H377" s="104">
        <v>-85.576125490915004</v>
      </c>
      <c r="I377" s="104">
        <v>3160</v>
      </c>
      <c r="J377" s="104">
        <v>9000</v>
      </c>
      <c r="K377" s="104">
        <f t="shared" si="1"/>
        <v>7913.1657892269004</v>
      </c>
    </row>
    <row r="378" spans="1:11" x14ac:dyDescent="0.2">
      <c r="A378" s="103">
        <v>37071</v>
      </c>
      <c r="B378" s="104">
        <v>67821</v>
      </c>
      <c r="C378" s="104">
        <v>23632</v>
      </c>
      <c r="D378" s="104">
        <v>76174</v>
      </c>
      <c r="E378" s="104"/>
      <c r="F378" s="103">
        <v>37071</v>
      </c>
      <c r="G378" s="104">
        <v>26575.997741235798</v>
      </c>
      <c r="H378" s="104">
        <v>-1530.9248901150302</v>
      </c>
      <c r="I378" s="104">
        <v>50960</v>
      </c>
      <c r="J378" s="104">
        <v>31000</v>
      </c>
      <c r="K378" s="104">
        <f t="shared" si="1"/>
        <v>4424.0022587642015</v>
      </c>
    </row>
    <row r="379" spans="1:11" x14ac:dyDescent="0.2">
      <c r="A379" s="103">
        <v>37074</v>
      </c>
      <c r="B379" s="104">
        <v>75138</v>
      </c>
      <c r="C379" s="104">
        <v>26623</v>
      </c>
      <c r="D379" s="104">
        <v>84859</v>
      </c>
      <c r="E379" s="104"/>
      <c r="F379" s="103">
        <v>37074</v>
      </c>
      <c r="G379" s="104">
        <v>-20515.377401316702</v>
      </c>
      <c r="H379" s="104">
        <v>11691.408608152398</v>
      </c>
      <c r="I379" s="104">
        <v>-6670</v>
      </c>
      <c r="J379" s="104">
        <v>-16000</v>
      </c>
      <c r="K379" s="104">
        <f t="shared" si="1"/>
        <v>4515.3774013167022</v>
      </c>
    </row>
    <row r="380" spans="1:11" x14ac:dyDescent="0.2">
      <c r="A380" s="103">
        <v>37075</v>
      </c>
      <c r="B380" s="104">
        <v>80796</v>
      </c>
      <c r="C380" s="104">
        <v>26642</v>
      </c>
      <c r="D380" s="104">
        <v>88330</v>
      </c>
      <c r="E380" s="104"/>
      <c r="F380" s="103">
        <v>37075</v>
      </c>
      <c r="G380" s="104">
        <v>-41092.087925501</v>
      </c>
      <c r="H380" s="104">
        <v>-18007.056858564796</v>
      </c>
      <c r="I380" s="104">
        <v>-55530</v>
      </c>
      <c r="J380" s="104">
        <v>-22000</v>
      </c>
      <c r="K380" s="104">
        <f t="shared" si="1"/>
        <v>19092.087925501</v>
      </c>
    </row>
    <row r="381" spans="1:11" x14ac:dyDescent="0.2">
      <c r="A381" s="103">
        <v>37077</v>
      </c>
      <c r="B381" s="104">
        <v>57398</v>
      </c>
      <c r="C381" s="104">
        <v>32659</v>
      </c>
      <c r="D381" s="104">
        <v>75345</v>
      </c>
      <c r="E381" s="104"/>
      <c r="F381" s="103">
        <v>37077</v>
      </c>
      <c r="G381" s="104">
        <v>15192.986695928701</v>
      </c>
      <c r="H381" s="104">
        <v>-12390.5521073238</v>
      </c>
      <c r="I381" s="104">
        <v>-2030</v>
      </c>
      <c r="J381" s="104">
        <v>17000</v>
      </c>
      <c r="K381" s="104">
        <f t="shared" si="1"/>
        <v>1807.013304071299</v>
      </c>
    </row>
    <row r="382" spans="1:11" x14ac:dyDescent="0.2">
      <c r="A382" s="103">
        <v>37078</v>
      </c>
      <c r="B382" s="104">
        <v>67115</v>
      </c>
      <c r="C382" s="104">
        <v>26847</v>
      </c>
      <c r="D382" s="104">
        <v>78262</v>
      </c>
      <c r="E382" s="104"/>
      <c r="F382" s="103">
        <v>37078</v>
      </c>
      <c r="G382" s="104">
        <v>9670.6269022702199</v>
      </c>
      <c r="H382" s="104">
        <v>-26368.211767561897</v>
      </c>
      <c r="I382" s="104">
        <v>-13770</v>
      </c>
      <c r="J382" s="104">
        <v>10000</v>
      </c>
      <c r="K382" s="104">
        <f t="shared" ref="K382:K445" si="2">J382-G382</f>
        <v>329.37309772978006</v>
      </c>
    </row>
    <row r="383" spans="1:11" x14ac:dyDescent="0.2">
      <c r="A383" s="103">
        <v>37081</v>
      </c>
      <c r="B383" s="104">
        <v>60575</v>
      </c>
      <c r="C383" s="104">
        <v>29657</v>
      </c>
      <c r="D383" s="104">
        <v>107161</v>
      </c>
      <c r="E383" s="104"/>
      <c r="F383" s="103">
        <v>37081</v>
      </c>
      <c r="G383" s="104">
        <v>5518.193413708811</v>
      </c>
      <c r="H383" s="104">
        <v>8877.8707528061204</v>
      </c>
      <c r="I383" s="104">
        <v>5400</v>
      </c>
      <c r="J383" s="104">
        <v>11000</v>
      </c>
      <c r="K383" s="104">
        <f t="shared" si="2"/>
        <v>5481.806586291189</v>
      </c>
    </row>
    <row r="384" spans="1:11" x14ac:dyDescent="0.2">
      <c r="A384" s="103">
        <v>37082</v>
      </c>
      <c r="B384" s="104">
        <v>58671</v>
      </c>
      <c r="C384" s="104">
        <v>32910</v>
      </c>
      <c r="D384" s="104">
        <v>79619</v>
      </c>
      <c r="E384" s="104"/>
      <c r="F384" s="103">
        <v>37082</v>
      </c>
      <c r="G384" s="104">
        <v>-15114.398753863901</v>
      </c>
      <c r="H384" s="104">
        <v>-7502.1025820486502</v>
      </c>
      <c r="I384" s="104">
        <v>-21610</v>
      </c>
      <c r="J384" s="104">
        <v>-34000</v>
      </c>
      <c r="K384" s="104">
        <f t="shared" si="2"/>
        <v>-18885.601246136099</v>
      </c>
    </row>
    <row r="385" spans="1:11" x14ac:dyDescent="0.2">
      <c r="A385" s="103">
        <v>37083</v>
      </c>
      <c r="B385" s="104">
        <v>69664</v>
      </c>
      <c r="C385" s="104">
        <v>46039</v>
      </c>
      <c r="D385" s="104">
        <v>87490</v>
      </c>
      <c r="E385" s="104"/>
      <c r="F385" s="103">
        <v>37083</v>
      </c>
      <c r="G385" s="104">
        <v>-21126.422701551001</v>
      </c>
      <c r="H385" s="104">
        <v>23136.9652053959</v>
      </c>
      <c r="I385" s="104">
        <v>-4640</v>
      </c>
      <c r="J385" s="104">
        <v>-23000</v>
      </c>
      <c r="K385" s="104">
        <f t="shared" si="2"/>
        <v>-1873.5772984489995</v>
      </c>
    </row>
    <row r="386" spans="1:11" x14ac:dyDescent="0.2">
      <c r="A386" s="103">
        <v>37084</v>
      </c>
      <c r="B386" s="104">
        <v>62789</v>
      </c>
      <c r="C386" s="104">
        <v>46481</v>
      </c>
      <c r="D386" s="104">
        <v>96416</v>
      </c>
      <c r="E386" s="104"/>
      <c r="F386" s="103">
        <v>37084</v>
      </c>
      <c r="G386" s="104">
        <v>-15099.229909940001</v>
      </c>
      <c r="H386" s="104">
        <v>-3770.0743710192496</v>
      </c>
      <c r="I386" s="104">
        <v>-23680</v>
      </c>
      <c r="J386" s="104">
        <v>-21000</v>
      </c>
      <c r="K386" s="104">
        <f t="shared" si="2"/>
        <v>-5900.7700900599993</v>
      </c>
    </row>
    <row r="387" spans="1:11" x14ac:dyDescent="0.2">
      <c r="A387" s="103">
        <v>37085</v>
      </c>
      <c r="B387" s="104">
        <v>45372</v>
      </c>
      <c r="C387" s="104">
        <v>44338</v>
      </c>
      <c r="D387" s="104">
        <v>80863</v>
      </c>
      <c r="E387" s="104"/>
      <c r="F387" s="103">
        <v>37085</v>
      </c>
      <c r="G387" s="104">
        <v>17455.884710634196</v>
      </c>
      <c r="H387" s="104">
        <v>27858.0469677615</v>
      </c>
      <c r="I387" s="104">
        <v>45090</v>
      </c>
      <c r="J387" s="104">
        <v>22000</v>
      </c>
      <c r="K387" s="104">
        <f t="shared" si="2"/>
        <v>4544.1152893658036</v>
      </c>
    </row>
    <row r="388" spans="1:11" x14ac:dyDescent="0.2">
      <c r="A388" s="103">
        <v>37088</v>
      </c>
      <c r="B388" s="104">
        <v>34314</v>
      </c>
      <c r="C388" s="104">
        <v>40604</v>
      </c>
      <c r="D388" s="104">
        <v>69568</v>
      </c>
      <c r="E388" s="104"/>
      <c r="F388" s="103">
        <v>37088</v>
      </c>
      <c r="G388" s="104">
        <v>34435.001661116497</v>
      </c>
      <c r="H388" s="104">
        <v>28737.7471509147</v>
      </c>
      <c r="I388" s="104">
        <v>70990</v>
      </c>
      <c r="J388" s="104">
        <v>34000</v>
      </c>
      <c r="K388" s="104">
        <f t="shared" si="2"/>
        <v>-435.00166111649742</v>
      </c>
    </row>
    <row r="389" spans="1:11" x14ac:dyDescent="0.2">
      <c r="A389" s="103">
        <v>37089</v>
      </c>
      <c r="B389" s="104">
        <v>23698</v>
      </c>
      <c r="C389" s="104">
        <v>42699</v>
      </c>
      <c r="D389" s="104">
        <v>60298</v>
      </c>
      <c r="E389" s="104"/>
      <c r="F389" s="103">
        <v>37089</v>
      </c>
      <c r="G389" s="104">
        <v>2278.42192338528</v>
      </c>
      <c r="H389" s="104">
        <v>-3986.2661035518704</v>
      </c>
      <c r="I389" s="104">
        <v>-19740</v>
      </c>
      <c r="J389" s="104">
        <v>2000</v>
      </c>
      <c r="K389" s="104">
        <f t="shared" si="2"/>
        <v>-278.42192338528002</v>
      </c>
    </row>
    <row r="390" spans="1:11" x14ac:dyDescent="0.2">
      <c r="A390" s="103">
        <v>37090</v>
      </c>
      <c r="B390" s="104">
        <v>18805</v>
      </c>
      <c r="C390" s="104">
        <v>44824</v>
      </c>
      <c r="D390" s="104">
        <v>61707</v>
      </c>
      <c r="E390" s="104"/>
      <c r="F390" s="103">
        <v>37090</v>
      </c>
      <c r="G390" s="104">
        <v>5578.9568767760602</v>
      </c>
      <c r="H390" s="104">
        <v>4194.6636678913601</v>
      </c>
      <c r="I390" s="104">
        <v>6410</v>
      </c>
      <c r="J390" s="104">
        <v>16000</v>
      </c>
      <c r="K390" s="104">
        <f t="shared" si="2"/>
        <v>10421.043123223939</v>
      </c>
    </row>
    <row r="391" spans="1:11" x14ac:dyDescent="0.2">
      <c r="A391" s="103">
        <v>37091</v>
      </c>
      <c r="B391" s="104">
        <v>17672</v>
      </c>
      <c r="C391" s="104">
        <v>48380</v>
      </c>
      <c r="D391" s="104">
        <v>64060</v>
      </c>
      <c r="E391" s="104"/>
      <c r="F391" s="103">
        <v>37091</v>
      </c>
      <c r="G391" s="104">
        <v>5428.4207374388207</v>
      </c>
      <c r="H391" s="104">
        <v>10349.186925951901</v>
      </c>
      <c r="I391" s="104">
        <v>1140</v>
      </c>
      <c r="J391" s="104">
        <v>13000</v>
      </c>
      <c r="K391" s="104">
        <f t="shared" si="2"/>
        <v>7571.5792625611793</v>
      </c>
    </row>
    <row r="392" spans="1:11" x14ac:dyDescent="0.2">
      <c r="A392" s="103">
        <v>37092</v>
      </c>
      <c r="B392" s="104">
        <v>28449</v>
      </c>
      <c r="C392" s="104">
        <v>49524</v>
      </c>
      <c r="D392" s="104">
        <v>73443</v>
      </c>
      <c r="E392" s="104"/>
      <c r="F392" s="103">
        <v>37092</v>
      </c>
      <c r="G392" s="104">
        <v>-2082.0894648672902</v>
      </c>
      <c r="H392" s="104">
        <v>-4269.6022439704302</v>
      </c>
      <c r="I392" s="104">
        <v>18800</v>
      </c>
      <c r="J392" s="104">
        <v>-3000</v>
      </c>
      <c r="K392" s="104">
        <f t="shared" si="2"/>
        <v>-917.91053513270981</v>
      </c>
    </row>
    <row r="393" spans="1:11" x14ac:dyDescent="0.2">
      <c r="A393" s="103">
        <v>37095</v>
      </c>
      <c r="B393" s="104">
        <v>40448</v>
      </c>
      <c r="C393" s="104">
        <v>50940</v>
      </c>
      <c r="D393" s="104">
        <v>83061</v>
      </c>
      <c r="E393" s="104"/>
      <c r="F393" s="103">
        <v>37095</v>
      </c>
      <c r="G393" s="104">
        <v>-10564.171436806</v>
      </c>
      <c r="H393" s="104">
        <v>-6167.7600775306801</v>
      </c>
      <c r="I393" s="104">
        <v>-31450</v>
      </c>
      <c r="J393" s="104">
        <v>-11000</v>
      </c>
      <c r="K393" s="104">
        <f t="shared" si="2"/>
        <v>-435.8285631939998</v>
      </c>
    </row>
    <row r="394" spans="1:11" x14ac:dyDescent="0.2">
      <c r="A394" s="103">
        <v>37096</v>
      </c>
      <c r="B394" s="104">
        <v>46565</v>
      </c>
      <c r="C394" s="104">
        <v>42117</v>
      </c>
      <c r="D394" s="104">
        <v>80465</v>
      </c>
      <c r="E394" s="104"/>
      <c r="F394" s="103">
        <v>37096</v>
      </c>
      <c r="G394" s="104">
        <v>-18217.877922317199</v>
      </c>
      <c r="H394" s="104">
        <v>-15072.884314012501</v>
      </c>
      <c r="I394" s="104">
        <v>-33380</v>
      </c>
      <c r="J394" s="104">
        <v>-14000</v>
      </c>
      <c r="K394" s="104">
        <f t="shared" si="2"/>
        <v>4217.8779223171987</v>
      </c>
    </row>
    <row r="395" spans="1:11" x14ac:dyDescent="0.2">
      <c r="A395" s="103">
        <v>37097</v>
      </c>
      <c r="B395" s="104">
        <v>51309</v>
      </c>
      <c r="C395" s="104">
        <v>44449</v>
      </c>
      <c r="D395" s="104">
        <v>83661</v>
      </c>
      <c r="E395" s="104"/>
      <c r="F395" s="103">
        <v>37097</v>
      </c>
      <c r="G395" s="104">
        <v>-39649.669941996704</v>
      </c>
      <c r="H395" s="104">
        <v>-17036.509355241498</v>
      </c>
      <c r="I395" s="104">
        <v>-57240</v>
      </c>
      <c r="J395" s="104">
        <v>-46000</v>
      </c>
      <c r="K395" s="104">
        <f t="shared" si="2"/>
        <v>-6350.3300580032956</v>
      </c>
    </row>
    <row r="396" spans="1:11" x14ac:dyDescent="0.2">
      <c r="A396" s="103">
        <v>37098</v>
      </c>
      <c r="B396" s="104">
        <v>34299</v>
      </c>
      <c r="C396" s="104">
        <v>44278</v>
      </c>
      <c r="D396" s="104">
        <v>73998</v>
      </c>
      <c r="E396" s="104"/>
      <c r="F396" s="103">
        <v>37098</v>
      </c>
      <c r="G396" s="104">
        <v>41112.819952853904</v>
      </c>
      <c r="H396" s="104">
        <v>-17907.057421845599</v>
      </c>
      <c r="I396" s="104">
        <v>18250</v>
      </c>
      <c r="J396" s="104">
        <v>39000</v>
      </c>
      <c r="K396" s="104">
        <f t="shared" si="2"/>
        <v>-2112.8199528539044</v>
      </c>
    </row>
    <row r="397" spans="1:11" x14ac:dyDescent="0.2">
      <c r="A397" s="103">
        <v>37099</v>
      </c>
      <c r="B397" s="104">
        <v>17037</v>
      </c>
      <c r="C397" s="104">
        <v>30771</v>
      </c>
      <c r="D397" s="104">
        <v>59967</v>
      </c>
      <c r="E397" s="104"/>
      <c r="F397" s="103">
        <v>37099</v>
      </c>
      <c r="G397" s="104">
        <v>-9594.081916354171</v>
      </c>
      <c r="H397" s="104">
        <v>16761.061523746899</v>
      </c>
      <c r="I397" s="104">
        <v>7390</v>
      </c>
      <c r="J397" s="104">
        <v>-6000</v>
      </c>
      <c r="K397" s="104">
        <f t="shared" si="2"/>
        <v>3594.081916354171</v>
      </c>
    </row>
    <row r="398" spans="1:11" x14ac:dyDescent="0.2">
      <c r="A398" s="103">
        <v>37102</v>
      </c>
      <c r="B398" s="104">
        <v>40545</v>
      </c>
      <c r="C398" s="104">
        <v>38957</v>
      </c>
      <c r="D398" s="104">
        <v>71858</v>
      </c>
      <c r="E398" s="104"/>
      <c r="F398" s="103">
        <v>37102</v>
      </c>
      <c r="G398" s="104">
        <v>-223.24749061834197</v>
      </c>
      <c r="H398" s="104">
        <v>9709.70141610477</v>
      </c>
      <c r="I398" s="104">
        <v>870</v>
      </c>
      <c r="J398" s="104">
        <v>-5000</v>
      </c>
      <c r="K398" s="104">
        <f t="shared" si="2"/>
        <v>-4776.7525093816585</v>
      </c>
    </row>
    <row r="399" spans="1:11" x14ac:dyDescent="0.2">
      <c r="A399" s="103">
        <v>37103</v>
      </c>
      <c r="B399" s="104">
        <v>49394</v>
      </c>
      <c r="C399" s="104">
        <v>41233</v>
      </c>
      <c r="D399" s="104">
        <v>79037</v>
      </c>
      <c r="E399" s="104"/>
      <c r="F399" s="103">
        <v>37103</v>
      </c>
      <c r="G399" s="104">
        <v>-16681.119853430999</v>
      </c>
      <c r="H399" s="104">
        <v>-26164.550642596296</v>
      </c>
      <c r="I399" s="104">
        <v>-53700</v>
      </c>
      <c r="J399" s="104">
        <v>-12000</v>
      </c>
      <c r="K399" s="104">
        <f t="shared" si="2"/>
        <v>4681.1198534309988</v>
      </c>
    </row>
    <row r="400" spans="1:11" x14ac:dyDescent="0.2">
      <c r="A400" s="103">
        <v>37104</v>
      </c>
      <c r="B400" s="104">
        <v>50334</v>
      </c>
      <c r="C400" s="104">
        <v>40514</v>
      </c>
      <c r="D400" s="104">
        <v>77699</v>
      </c>
      <c r="E400" s="104"/>
      <c r="F400" s="103">
        <v>37104</v>
      </c>
      <c r="G400" s="104">
        <v>21281.328006838401</v>
      </c>
      <c r="H400" s="104">
        <v>-3220.5388279046597</v>
      </c>
      <c r="I400" s="104">
        <v>24230</v>
      </c>
      <c r="J400" s="104">
        <v>55000</v>
      </c>
      <c r="K400" s="104">
        <f t="shared" si="2"/>
        <v>33718.671993161595</v>
      </c>
    </row>
    <row r="401" spans="1:11" x14ac:dyDescent="0.2">
      <c r="A401" s="103">
        <v>37105</v>
      </c>
      <c r="B401" s="104">
        <v>75331</v>
      </c>
      <c r="C401" s="104">
        <v>44402</v>
      </c>
      <c r="D401" s="104">
        <v>100767</v>
      </c>
      <c r="E401" s="104"/>
      <c r="F401" s="103">
        <v>37105</v>
      </c>
      <c r="G401" s="104">
        <v>-9125.7954907483581</v>
      </c>
      <c r="H401" s="104">
        <v>2215.65080751799</v>
      </c>
      <c r="I401" s="104">
        <v>-13720</v>
      </c>
      <c r="J401" s="104">
        <v>-12000</v>
      </c>
      <c r="K401" s="104">
        <f t="shared" si="2"/>
        <v>-2874.2045092516419</v>
      </c>
    </row>
    <row r="402" spans="1:11" x14ac:dyDescent="0.2">
      <c r="A402" s="103">
        <v>37106</v>
      </c>
      <c r="B402" s="104">
        <v>67372</v>
      </c>
      <c r="C402" s="104">
        <v>42344</v>
      </c>
      <c r="D402" s="104">
        <v>93615</v>
      </c>
      <c r="E402" s="104"/>
      <c r="F402" s="103">
        <v>37106</v>
      </c>
      <c r="G402" s="104">
        <v>50582.545101976299</v>
      </c>
      <c r="H402" s="104">
        <v>10663.428490492799</v>
      </c>
      <c r="I402" s="104">
        <v>58140</v>
      </c>
      <c r="J402" s="104">
        <v>57000</v>
      </c>
      <c r="K402" s="104">
        <f t="shared" si="2"/>
        <v>6417.4548980237014</v>
      </c>
    </row>
    <row r="403" spans="1:11" x14ac:dyDescent="0.2">
      <c r="A403" s="103">
        <v>37109</v>
      </c>
      <c r="B403" s="104">
        <v>64195</v>
      </c>
      <c r="C403" s="104">
        <v>40677</v>
      </c>
      <c r="D403" s="104">
        <v>90693</v>
      </c>
      <c r="E403" s="104"/>
      <c r="F403" s="103">
        <v>37109</v>
      </c>
      <c r="G403" s="104">
        <v>-12755.873595352201</v>
      </c>
      <c r="H403" s="104">
        <v>-40415.318057448902</v>
      </c>
      <c r="I403" s="104">
        <v>-56180</v>
      </c>
      <c r="J403" s="104">
        <v>-14000</v>
      </c>
      <c r="K403" s="104">
        <f t="shared" si="2"/>
        <v>-1244.1264046477991</v>
      </c>
    </row>
    <row r="404" spans="1:11" x14ac:dyDescent="0.2">
      <c r="A404" s="103">
        <v>37110</v>
      </c>
      <c r="B404" s="104">
        <v>54436</v>
      </c>
      <c r="C404" s="104">
        <v>38473</v>
      </c>
      <c r="D404" s="104">
        <v>81589</v>
      </c>
      <c r="E404" s="104"/>
      <c r="F404" s="103">
        <v>37110</v>
      </c>
      <c r="G404" s="104">
        <v>-1588.72094589989</v>
      </c>
      <c r="H404" s="104">
        <v>4742.8177052965502</v>
      </c>
      <c r="I404" s="104">
        <v>-1560</v>
      </c>
      <c r="J404" s="104">
        <v>2000</v>
      </c>
      <c r="K404" s="104">
        <f t="shared" si="2"/>
        <v>3588.72094589989</v>
      </c>
    </row>
    <row r="405" spans="1:11" x14ac:dyDescent="0.2">
      <c r="A405" s="103">
        <v>37111</v>
      </c>
      <c r="B405" s="104">
        <v>39826</v>
      </c>
      <c r="C405" s="104">
        <v>37689</v>
      </c>
      <c r="D405" s="104">
        <v>68151</v>
      </c>
      <c r="E405" s="104"/>
      <c r="F405" s="103">
        <v>37111</v>
      </c>
      <c r="G405" s="104">
        <v>-24455.1926079759</v>
      </c>
      <c r="H405" s="104">
        <v>-5231.8198262434198</v>
      </c>
      <c r="I405" s="104">
        <v>-28140</v>
      </c>
      <c r="J405" s="104">
        <v>-11000</v>
      </c>
      <c r="K405" s="104">
        <f t="shared" si="2"/>
        <v>13455.1926079759</v>
      </c>
    </row>
    <row r="406" spans="1:11" x14ac:dyDescent="0.2">
      <c r="A406" s="103">
        <v>37112</v>
      </c>
      <c r="B406" s="104">
        <v>32590</v>
      </c>
      <c r="C406" s="104">
        <v>36947</v>
      </c>
      <c r="D406" s="104">
        <v>62259</v>
      </c>
      <c r="E406" s="104"/>
      <c r="F406" s="103">
        <v>37112</v>
      </c>
      <c r="G406" s="104">
        <v>2917.9832218065499</v>
      </c>
      <c r="H406" s="104">
        <v>-2384.3464950502998</v>
      </c>
      <c r="I406" s="104">
        <v>4080</v>
      </c>
      <c r="J406" s="104">
        <v>5000</v>
      </c>
      <c r="K406" s="104">
        <f t="shared" si="2"/>
        <v>2082.0167781934501</v>
      </c>
    </row>
    <row r="407" spans="1:11" x14ac:dyDescent="0.2">
      <c r="A407" s="103">
        <v>37113</v>
      </c>
      <c r="B407" s="104">
        <v>44040</v>
      </c>
      <c r="C407" s="104">
        <v>37262</v>
      </c>
      <c r="D407" s="104">
        <v>70956</v>
      </c>
      <c r="E407" s="104"/>
      <c r="F407" s="103">
        <v>37113</v>
      </c>
      <c r="G407" s="104">
        <v>-1554.3833786241998</v>
      </c>
      <c r="H407" s="104">
        <v>286.66764414779203</v>
      </c>
      <c r="I407" s="104">
        <v>-7650</v>
      </c>
      <c r="J407" s="104">
        <v>-1000</v>
      </c>
      <c r="K407" s="104">
        <f t="shared" si="2"/>
        <v>554.38337862419985</v>
      </c>
    </row>
    <row r="408" spans="1:11" x14ac:dyDescent="0.2">
      <c r="A408" s="103">
        <v>37116</v>
      </c>
      <c r="B408" s="104">
        <v>39549</v>
      </c>
      <c r="C408" s="104">
        <v>34802</v>
      </c>
      <c r="D408" s="104">
        <v>70965</v>
      </c>
      <c r="E408" s="104"/>
      <c r="F408" s="103">
        <v>37116</v>
      </c>
      <c r="G408" s="104">
        <v>2536.4849849605898</v>
      </c>
      <c r="H408" s="104">
        <v>31465.436261591098</v>
      </c>
      <c r="I408" s="104">
        <v>38830</v>
      </c>
      <c r="J408" s="104">
        <v>6000</v>
      </c>
      <c r="K408" s="104">
        <f t="shared" si="2"/>
        <v>3463.5150150394102</v>
      </c>
    </row>
    <row r="409" spans="1:11" x14ac:dyDescent="0.2">
      <c r="A409" s="103">
        <v>37117</v>
      </c>
      <c r="B409" s="104">
        <v>50323</v>
      </c>
      <c r="C409" s="104">
        <v>37015</v>
      </c>
      <c r="D409" s="104">
        <v>70975</v>
      </c>
      <c r="E409" s="104"/>
      <c r="F409" s="103">
        <v>37117</v>
      </c>
      <c r="G409" s="104">
        <v>-30836.636678248396</v>
      </c>
      <c r="H409" s="104">
        <v>2691.4517153243401</v>
      </c>
      <c r="I409" s="104">
        <v>-23880</v>
      </c>
      <c r="J409" s="104">
        <v>-46000</v>
      </c>
      <c r="K409" s="104">
        <f t="shared" si="2"/>
        <v>-15163.363321751604</v>
      </c>
    </row>
    <row r="410" spans="1:11" x14ac:dyDescent="0.2">
      <c r="A410" s="103">
        <v>37118</v>
      </c>
      <c r="B410" s="104">
        <v>50323</v>
      </c>
      <c r="C410" s="104">
        <v>37015</v>
      </c>
      <c r="D410" s="104">
        <v>70975</v>
      </c>
      <c r="E410" s="104"/>
      <c r="F410" s="103">
        <v>37118</v>
      </c>
      <c r="G410" s="104">
        <v>-82224.170512348093</v>
      </c>
      <c r="H410" s="104">
        <v>80.220893774758991</v>
      </c>
      <c r="I410" s="104">
        <v>-85290</v>
      </c>
      <c r="J410" s="104">
        <v>-98000</v>
      </c>
      <c r="K410" s="104">
        <f t="shared" si="2"/>
        <v>-15775.829487651907</v>
      </c>
    </row>
    <row r="411" spans="1:11" x14ac:dyDescent="0.2">
      <c r="A411" s="103">
        <v>37119</v>
      </c>
      <c r="B411" s="104">
        <v>51008</v>
      </c>
      <c r="C411" s="104">
        <v>39223</v>
      </c>
      <c r="D411" s="104">
        <v>70988</v>
      </c>
      <c r="E411" s="104"/>
      <c r="F411" s="103">
        <v>37119</v>
      </c>
      <c r="G411" s="104">
        <v>20864.948235104999</v>
      </c>
      <c r="H411" s="104">
        <v>-25583.675357188102</v>
      </c>
      <c r="I411" s="104">
        <v>-11490</v>
      </c>
      <c r="J411" s="104">
        <v>29000</v>
      </c>
      <c r="K411" s="104">
        <f t="shared" si="2"/>
        <v>8135.0517648950008</v>
      </c>
    </row>
    <row r="412" spans="1:11" x14ac:dyDescent="0.2">
      <c r="A412" s="103">
        <v>37120</v>
      </c>
      <c r="B412" s="104">
        <v>51008</v>
      </c>
      <c r="C412" s="104">
        <v>39223</v>
      </c>
      <c r="D412" s="104">
        <v>71009</v>
      </c>
      <c r="E412" s="104"/>
      <c r="F412" s="103">
        <v>37120</v>
      </c>
      <c r="G412" s="104">
        <v>10227.562613547399</v>
      </c>
      <c r="H412" s="104">
        <v>-14843.387279054501</v>
      </c>
      <c r="I412" s="104">
        <v>-10860</v>
      </c>
      <c r="J412" s="104">
        <v>13000</v>
      </c>
      <c r="K412" s="104">
        <f t="shared" si="2"/>
        <v>2772.4373864526005</v>
      </c>
    </row>
    <row r="413" spans="1:11" x14ac:dyDescent="0.2">
      <c r="A413" s="103">
        <v>37123</v>
      </c>
      <c r="B413" s="104">
        <v>51008</v>
      </c>
      <c r="C413" s="104">
        <v>39223</v>
      </c>
      <c r="D413" s="104">
        <v>71044</v>
      </c>
      <c r="E413" s="104"/>
      <c r="F413" s="103">
        <v>37123</v>
      </c>
      <c r="G413" s="104">
        <v>17495.8738419</v>
      </c>
      <c r="H413" s="104">
        <v>899.66951655043999</v>
      </c>
      <c r="I413" s="104">
        <v>31620</v>
      </c>
      <c r="J413" s="104">
        <v>21000</v>
      </c>
      <c r="K413" s="104">
        <f t="shared" si="2"/>
        <v>3504.1261580999999</v>
      </c>
    </row>
    <row r="414" spans="1:11" x14ac:dyDescent="0.2">
      <c r="A414" s="103">
        <v>37124</v>
      </c>
      <c r="B414" s="104">
        <v>51008</v>
      </c>
      <c r="C414" s="104">
        <v>39223</v>
      </c>
      <c r="D414" s="104">
        <v>71049</v>
      </c>
      <c r="E414" s="104"/>
      <c r="F414" s="103">
        <v>37124</v>
      </c>
      <c r="G414" s="104">
        <v>294.50592669999696</v>
      </c>
      <c r="H414" s="104">
        <v>650.30136996861893</v>
      </c>
      <c r="I414" s="104">
        <v>-3490</v>
      </c>
      <c r="J414" s="104">
        <v>2000</v>
      </c>
      <c r="K414" s="104">
        <f t="shared" si="2"/>
        <v>1705.494073300003</v>
      </c>
    </row>
    <row r="415" spans="1:11" x14ac:dyDescent="0.2">
      <c r="A415" s="103">
        <v>37125</v>
      </c>
      <c r="B415" s="104">
        <v>58550</v>
      </c>
      <c r="C415" s="104">
        <v>37063</v>
      </c>
      <c r="D415" s="104">
        <v>77728</v>
      </c>
      <c r="E415" s="104"/>
      <c r="F415" s="103">
        <v>37125</v>
      </c>
      <c r="G415" s="104">
        <v>27183.151308999899</v>
      </c>
      <c r="H415" s="104">
        <v>12891.698271283301</v>
      </c>
      <c r="I415" s="104">
        <v>34750</v>
      </c>
      <c r="J415" s="104">
        <v>38000</v>
      </c>
      <c r="K415" s="104">
        <f t="shared" si="2"/>
        <v>10816.848691000101</v>
      </c>
    </row>
    <row r="416" spans="1:11" x14ac:dyDescent="0.2">
      <c r="A416" s="103">
        <v>37126</v>
      </c>
      <c r="B416" s="104">
        <v>64662</v>
      </c>
      <c r="C416" s="104">
        <v>34804</v>
      </c>
      <c r="D416" s="104">
        <v>83840</v>
      </c>
      <c r="E416" s="104"/>
      <c r="F416" s="103">
        <v>37126</v>
      </c>
      <c r="G416" s="104">
        <v>-1935.9389339000002</v>
      </c>
      <c r="H416" s="104">
        <v>15943.407594056302</v>
      </c>
      <c r="I416" s="104">
        <v>6180</v>
      </c>
      <c r="J416" s="104">
        <v>0</v>
      </c>
      <c r="K416" s="104">
        <f t="shared" si="2"/>
        <v>1935.9389339000002</v>
      </c>
    </row>
    <row r="417" spans="1:11" x14ac:dyDescent="0.2">
      <c r="A417" s="103">
        <v>37127</v>
      </c>
      <c r="B417" s="104">
        <v>58735</v>
      </c>
      <c r="C417" s="104">
        <v>33644</v>
      </c>
      <c r="D417" s="104">
        <v>76003</v>
      </c>
      <c r="E417" s="104"/>
      <c r="F417" s="103">
        <v>37127</v>
      </c>
      <c r="G417" s="104">
        <v>6877.7998750000197</v>
      </c>
      <c r="H417" s="104">
        <v>27570.611415500902</v>
      </c>
      <c r="I417" s="104">
        <v>30640</v>
      </c>
      <c r="J417" s="104">
        <v>10000</v>
      </c>
      <c r="K417" s="104">
        <f t="shared" si="2"/>
        <v>3122.2001249999803</v>
      </c>
    </row>
    <row r="418" spans="1:11" x14ac:dyDescent="0.2">
      <c r="A418" s="103">
        <v>37130</v>
      </c>
      <c r="B418" s="104">
        <v>57961</v>
      </c>
      <c r="C418" s="104">
        <v>32046</v>
      </c>
      <c r="D418" s="104">
        <v>75281</v>
      </c>
      <c r="E418" s="104"/>
      <c r="F418" s="103">
        <v>37130</v>
      </c>
      <c r="G418" s="104">
        <v>7309.3220917999906</v>
      </c>
      <c r="H418" s="104">
        <v>39321.837731742802</v>
      </c>
      <c r="I418" s="104">
        <v>46070</v>
      </c>
      <c r="J418" s="104">
        <v>8000</v>
      </c>
      <c r="K418" s="104">
        <f t="shared" si="2"/>
        <v>690.67790820000937</v>
      </c>
    </row>
    <row r="419" spans="1:11" x14ac:dyDescent="0.2">
      <c r="A419" s="103">
        <v>37131</v>
      </c>
      <c r="B419" s="104">
        <v>72912</v>
      </c>
      <c r="C419" s="104">
        <v>32795</v>
      </c>
      <c r="D419" s="104">
        <v>91706</v>
      </c>
      <c r="E419" s="104"/>
      <c r="F419" s="103">
        <v>37131</v>
      </c>
      <c r="G419" s="104">
        <v>19664.637751300001</v>
      </c>
      <c r="H419" s="104">
        <v>34971.443254767401</v>
      </c>
      <c r="I419" s="104">
        <v>73610</v>
      </c>
      <c r="J419" s="104">
        <v>20000</v>
      </c>
      <c r="K419" s="104">
        <f t="shared" si="2"/>
        <v>335.36224869999933</v>
      </c>
    </row>
    <row r="420" spans="1:11" x14ac:dyDescent="0.2">
      <c r="A420" s="103">
        <v>37132</v>
      </c>
      <c r="B420" s="104">
        <v>51470</v>
      </c>
      <c r="C420" s="104">
        <v>29701</v>
      </c>
      <c r="D420" s="104">
        <v>72141</v>
      </c>
      <c r="E420" s="104"/>
      <c r="F420" s="103">
        <v>37132</v>
      </c>
      <c r="G420" s="104">
        <v>-10614.507622900001</v>
      </c>
      <c r="H420" s="104">
        <v>54901.199954936899</v>
      </c>
      <c r="I420" s="104">
        <v>34900</v>
      </c>
      <c r="J420" s="104">
        <v>-9000</v>
      </c>
      <c r="K420" s="104">
        <f t="shared" si="2"/>
        <v>1614.5076229000006</v>
      </c>
    </row>
    <row r="421" spans="1:11" x14ac:dyDescent="0.2">
      <c r="A421" s="103">
        <v>37133</v>
      </c>
      <c r="B421" s="104">
        <v>45156</v>
      </c>
      <c r="C421" s="104">
        <v>32654</v>
      </c>
      <c r="D421" s="104">
        <v>70970</v>
      </c>
      <c r="E421" s="104"/>
      <c r="F421" s="103">
        <v>37133</v>
      </c>
      <c r="G421" s="104">
        <v>-25548.861294100003</v>
      </c>
      <c r="H421" s="104">
        <v>-13173.309984578102</v>
      </c>
      <c r="I421" s="104">
        <v>-43940</v>
      </c>
      <c r="J421" s="104">
        <v>-19000</v>
      </c>
      <c r="K421" s="104">
        <f t="shared" si="2"/>
        <v>6548.8612941000029</v>
      </c>
    </row>
    <row r="422" spans="1:11" x14ac:dyDescent="0.2">
      <c r="A422" s="103">
        <v>37134</v>
      </c>
      <c r="B422" s="104">
        <v>45969</v>
      </c>
      <c r="C422" s="104">
        <v>32951</v>
      </c>
      <c r="D422" s="104">
        <v>73102</v>
      </c>
      <c r="E422" s="104"/>
      <c r="F422" s="103">
        <v>37134</v>
      </c>
      <c r="G422" s="104">
        <v>-2384.8347300999999</v>
      </c>
      <c r="H422" s="104">
        <v>2838.7996048575101</v>
      </c>
      <c r="I422" s="104">
        <v>8780</v>
      </c>
      <c r="J422" s="104">
        <v>-6000</v>
      </c>
      <c r="K422" s="104">
        <f t="shared" si="2"/>
        <v>-3615.1652699000001</v>
      </c>
    </row>
    <row r="423" spans="1:11" x14ac:dyDescent="0.2">
      <c r="A423" s="103">
        <v>37138</v>
      </c>
      <c r="B423" s="104">
        <v>48419.795599175202</v>
      </c>
      <c r="C423" s="104">
        <v>33554.827003405502</v>
      </c>
      <c r="D423" s="104">
        <v>74495.930984850304</v>
      </c>
      <c r="E423" s="104"/>
      <c r="F423" s="103">
        <v>37138</v>
      </c>
      <c r="G423" s="104">
        <v>16656.5991221</v>
      </c>
      <c r="H423" s="104">
        <v>4653.9361344420795</v>
      </c>
      <c r="I423" s="104">
        <v>18900</v>
      </c>
      <c r="J423" s="104">
        <v>9000</v>
      </c>
      <c r="K423" s="104">
        <f t="shared" si="2"/>
        <v>-7656.5991221000004</v>
      </c>
    </row>
    <row r="424" spans="1:11" x14ac:dyDescent="0.2">
      <c r="A424" s="103">
        <v>37139</v>
      </c>
      <c r="B424" s="104">
        <v>48303.3506727282</v>
      </c>
      <c r="C424" s="104">
        <v>35300.518940148293</v>
      </c>
      <c r="D424" s="104">
        <v>75665.421778503893</v>
      </c>
      <c r="E424" s="104"/>
      <c r="F424" s="103">
        <v>37139</v>
      </c>
      <c r="G424" s="104">
        <v>-11063.331132899999</v>
      </c>
      <c r="H424" s="104">
        <v>-8480.0765782995386</v>
      </c>
      <c r="I424" s="104">
        <v>-22140</v>
      </c>
      <c r="J424" s="104">
        <v>-10000</v>
      </c>
      <c r="K424" s="104">
        <f t="shared" si="2"/>
        <v>1063.3311328999989</v>
      </c>
    </row>
    <row r="425" spans="1:11" x14ac:dyDescent="0.2">
      <c r="A425" s="103">
        <v>37140</v>
      </c>
      <c r="B425" s="104">
        <v>44833.767064519197</v>
      </c>
      <c r="C425" s="104">
        <v>36399.363559030004</v>
      </c>
      <c r="D425" s="104">
        <v>75480.557859365901</v>
      </c>
      <c r="E425" s="104"/>
      <c r="F425" s="103">
        <v>37140</v>
      </c>
      <c r="G425" s="104">
        <v>-13894.6869281</v>
      </c>
      <c r="H425" s="104">
        <v>-6529.3855547270105</v>
      </c>
      <c r="I425" s="104">
        <v>-16170</v>
      </c>
      <c r="J425" s="104">
        <v>-10000</v>
      </c>
      <c r="K425" s="104">
        <f t="shared" si="2"/>
        <v>3894.6869280999999</v>
      </c>
    </row>
    <row r="426" spans="1:11" x14ac:dyDescent="0.2">
      <c r="A426" s="103">
        <v>37141</v>
      </c>
      <c r="B426" s="104">
        <v>50261.2067015344</v>
      </c>
      <c r="C426" s="104">
        <v>38038.269536555606</v>
      </c>
      <c r="D426" s="104">
        <v>80655.78480918979</v>
      </c>
      <c r="E426" s="104"/>
      <c r="F426" s="103">
        <v>37141</v>
      </c>
      <c r="G426" s="104">
        <v>-1199.0256852</v>
      </c>
      <c r="H426" s="104">
        <v>-478.38030409716799</v>
      </c>
      <c r="I426" s="104">
        <v>-15200</v>
      </c>
      <c r="J426" s="104">
        <v>5000</v>
      </c>
      <c r="K426" s="104">
        <f t="shared" si="2"/>
        <v>6199.0256852000002</v>
      </c>
    </row>
    <row r="427" spans="1:11" x14ac:dyDescent="0.2">
      <c r="A427" s="103">
        <v>37144</v>
      </c>
      <c r="B427" s="104">
        <v>44056.664743073299</v>
      </c>
      <c r="C427" s="104">
        <v>37403.6185348953</v>
      </c>
      <c r="D427" s="104">
        <v>75160.281030460901</v>
      </c>
      <c r="E427" s="104"/>
      <c r="F427" s="103">
        <v>37144</v>
      </c>
      <c r="G427" s="104">
        <v>22355.335422299999</v>
      </c>
      <c r="H427" s="104">
        <v>7250.7715083993407</v>
      </c>
      <c r="I427" s="104">
        <v>30480</v>
      </c>
      <c r="J427" s="104">
        <v>26000</v>
      </c>
      <c r="K427" s="104">
        <f t="shared" si="2"/>
        <v>3644.6645777000012</v>
      </c>
    </row>
    <row r="428" spans="1:11" x14ac:dyDescent="0.2">
      <c r="A428" s="103">
        <v>37146</v>
      </c>
      <c r="B428" s="104">
        <v>44080.179412506295</v>
      </c>
      <c r="C428" s="104">
        <v>36697.184066340393</v>
      </c>
      <c r="D428" s="104">
        <v>71128.052409290889</v>
      </c>
      <c r="E428" s="104"/>
      <c r="F428" s="103">
        <v>37146</v>
      </c>
      <c r="G428" s="104">
        <v>-31552.590031600001</v>
      </c>
      <c r="H428" s="104">
        <v>-25532.714350159404</v>
      </c>
      <c r="I428" s="104">
        <v>-42180</v>
      </c>
      <c r="J428" s="104">
        <v>-38000</v>
      </c>
      <c r="K428" s="104">
        <f t="shared" si="2"/>
        <v>-6447.4099683999993</v>
      </c>
    </row>
    <row r="429" spans="1:11" x14ac:dyDescent="0.2">
      <c r="A429" s="103">
        <v>37147</v>
      </c>
      <c r="B429" s="104">
        <v>49290.644223230694</v>
      </c>
      <c r="C429" s="104">
        <v>36031.805081952996</v>
      </c>
      <c r="D429" s="104">
        <v>73208.395706229509</v>
      </c>
      <c r="E429" s="104"/>
      <c r="F429" s="103">
        <v>37147</v>
      </c>
      <c r="G429" s="104">
        <v>-36106.367065000006</v>
      </c>
      <c r="H429" s="104">
        <v>-32006.196344092303</v>
      </c>
      <c r="I429" s="104">
        <v>-75560</v>
      </c>
      <c r="J429" s="104">
        <v>-36000</v>
      </c>
      <c r="K429" s="104">
        <f t="shared" si="2"/>
        <v>106.36706500000582</v>
      </c>
    </row>
    <row r="430" spans="1:11" x14ac:dyDescent="0.2">
      <c r="A430" s="103">
        <v>37148</v>
      </c>
      <c r="B430" s="104">
        <v>39439.467496632802</v>
      </c>
      <c r="C430" s="104">
        <v>36081.641332324798</v>
      </c>
      <c r="D430" s="104">
        <v>63675.036910430703</v>
      </c>
      <c r="E430" s="104"/>
      <c r="F430" s="103">
        <v>37148</v>
      </c>
      <c r="G430" s="104">
        <v>-60889.946361299902</v>
      </c>
      <c r="H430" s="104">
        <v>-43837.623142367505</v>
      </c>
      <c r="I430" s="104">
        <v>-96990</v>
      </c>
      <c r="J430" s="104">
        <v>438000</v>
      </c>
      <c r="K430" s="104">
        <f t="shared" si="2"/>
        <v>498889.9463612999</v>
      </c>
    </row>
    <row r="431" spans="1:11" x14ac:dyDescent="0.2">
      <c r="A431" s="103">
        <v>37151</v>
      </c>
      <c r="B431" s="104">
        <v>33884.938337813604</v>
      </c>
      <c r="C431" s="104">
        <v>49366.216955563905</v>
      </c>
      <c r="D431" s="104">
        <v>65925.731264209404</v>
      </c>
      <c r="E431" s="104"/>
      <c r="F431" s="103">
        <v>37151</v>
      </c>
      <c r="G431" s="104">
        <v>50073.867814099904</v>
      </c>
      <c r="H431" s="104">
        <v>6668.49872541887</v>
      </c>
      <c r="I431" s="104">
        <v>50810</v>
      </c>
      <c r="J431" s="104">
        <v>55000</v>
      </c>
      <c r="K431" s="104">
        <f t="shared" si="2"/>
        <v>4926.1321859000964</v>
      </c>
    </row>
    <row r="432" spans="1:11" x14ac:dyDescent="0.2">
      <c r="A432" s="103">
        <v>37152</v>
      </c>
      <c r="B432" s="104">
        <v>29957.585036368699</v>
      </c>
      <c r="C432" s="104">
        <v>30190.751065673103</v>
      </c>
      <c r="D432" s="104">
        <v>51382.255578186297</v>
      </c>
      <c r="E432" s="104"/>
      <c r="F432" s="103">
        <v>37152</v>
      </c>
      <c r="G432" s="104">
        <v>18266.0899011</v>
      </c>
      <c r="H432" s="104">
        <v>13600.239969738801</v>
      </c>
      <c r="I432" s="104">
        <v>25680</v>
      </c>
      <c r="J432" s="104">
        <v>24000</v>
      </c>
      <c r="K432" s="104">
        <f t="shared" si="2"/>
        <v>5733.9100988999999</v>
      </c>
    </row>
    <row r="433" spans="1:11" x14ac:dyDescent="0.2">
      <c r="A433" s="103">
        <v>37153</v>
      </c>
      <c r="B433" s="104">
        <v>33314.492229363801</v>
      </c>
      <c r="C433" s="104">
        <v>29240.395991309</v>
      </c>
      <c r="D433" s="104">
        <v>51908.220008076998</v>
      </c>
      <c r="E433" s="104"/>
      <c r="F433" s="103">
        <v>37153</v>
      </c>
      <c r="G433" s="104">
        <v>34997.554652200095</v>
      </c>
      <c r="H433" s="104">
        <v>23314.739601152698</v>
      </c>
      <c r="I433" s="104">
        <v>67270</v>
      </c>
      <c r="J433" s="104">
        <v>37000</v>
      </c>
      <c r="K433" s="104">
        <f t="shared" si="2"/>
        <v>2002.445347799905</v>
      </c>
    </row>
    <row r="434" spans="1:11" x14ac:dyDescent="0.2">
      <c r="A434" s="103">
        <v>37154</v>
      </c>
      <c r="B434" s="104">
        <v>55539.076109129906</v>
      </c>
      <c r="C434" s="104">
        <v>28816.585705920399</v>
      </c>
      <c r="D434" s="104">
        <v>69135.152739822792</v>
      </c>
      <c r="E434" s="104"/>
      <c r="F434" s="103">
        <v>37154</v>
      </c>
      <c r="G434" s="104">
        <v>-7027.5964847999803</v>
      </c>
      <c r="H434" s="104">
        <v>6758.2741431541708</v>
      </c>
      <c r="I434" s="104">
        <v>30</v>
      </c>
      <c r="J434" s="104">
        <v>-5000</v>
      </c>
      <c r="K434" s="104">
        <f t="shared" si="2"/>
        <v>2027.5964847999803</v>
      </c>
    </row>
    <row r="435" spans="1:11" x14ac:dyDescent="0.2">
      <c r="A435" s="103">
        <v>37155</v>
      </c>
      <c r="B435" s="104">
        <v>59604.981931908602</v>
      </c>
      <c r="C435" s="104">
        <v>28800.214862480101</v>
      </c>
      <c r="D435" s="104">
        <v>79382.793760115193</v>
      </c>
      <c r="E435" s="104"/>
      <c r="F435" s="103">
        <v>37155</v>
      </c>
      <c r="G435" s="104">
        <v>4876.7897441999994</v>
      </c>
      <c r="H435" s="104">
        <v>-6615.5851055824296</v>
      </c>
      <c r="I435" s="104">
        <v>-16030</v>
      </c>
      <c r="J435" s="104">
        <v>5000</v>
      </c>
      <c r="K435" s="104">
        <f t="shared" si="2"/>
        <v>123.2102558000006</v>
      </c>
    </row>
    <row r="436" spans="1:11" x14ac:dyDescent="0.2">
      <c r="A436" s="103">
        <v>37158</v>
      </c>
      <c r="B436" s="104">
        <v>60079.957760654695</v>
      </c>
      <c r="C436" s="104">
        <v>27294.3503667529</v>
      </c>
      <c r="D436" s="104">
        <v>75053.21916658699</v>
      </c>
      <c r="E436" s="104"/>
      <c r="F436" s="103">
        <v>37158</v>
      </c>
      <c r="G436" s="104">
        <v>58989.488726199997</v>
      </c>
      <c r="H436" s="104">
        <v>27225.346013755599</v>
      </c>
      <c r="I436" s="104">
        <v>83450</v>
      </c>
      <c r="J436" s="104">
        <v>66000</v>
      </c>
      <c r="K436" s="104">
        <f t="shared" si="2"/>
        <v>7010.5112738000025</v>
      </c>
    </row>
    <row r="437" spans="1:11" x14ac:dyDescent="0.2">
      <c r="A437" s="103">
        <v>37159</v>
      </c>
      <c r="B437" s="104">
        <v>75103.911991364293</v>
      </c>
      <c r="C437" s="104">
        <v>26065.984310567299</v>
      </c>
      <c r="D437" s="104">
        <v>92760.937825549903</v>
      </c>
      <c r="E437" s="104"/>
      <c r="F437" s="103">
        <v>37159</v>
      </c>
      <c r="G437" s="104">
        <v>-22817.544300599999</v>
      </c>
      <c r="H437" s="104">
        <v>-7527.1844586735497</v>
      </c>
      <c r="I437" s="104">
        <v>-21960</v>
      </c>
      <c r="J437" s="104">
        <v>-16000</v>
      </c>
      <c r="K437" s="104">
        <f t="shared" si="2"/>
        <v>6817.5443005999987</v>
      </c>
    </row>
    <row r="438" spans="1:11" x14ac:dyDescent="0.2">
      <c r="A438" s="103">
        <v>37160</v>
      </c>
      <c r="B438" s="104">
        <v>43200.532365866602</v>
      </c>
      <c r="C438" s="104">
        <v>25603.196892278898</v>
      </c>
      <c r="D438" s="104">
        <v>61735.654050716701</v>
      </c>
      <c r="E438" s="104"/>
      <c r="F438" s="103">
        <v>37160</v>
      </c>
      <c r="G438" s="104">
        <v>26049.916275800002</v>
      </c>
      <c r="H438" s="104">
        <v>15461.784918972102</v>
      </c>
      <c r="I438" s="104">
        <v>54860</v>
      </c>
      <c r="J438" s="104">
        <v>32000</v>
      </c>
      <c r="K438" s="104">
        <f t="shared" si="2"/>
        <v>5950.083724199998</v>
      </c>
    </row>
    <row r="439" spans="1:11" x14ac:dyDescent="0.2">
      <c r="A439" s="103">
        <v>37161</v>
      </c>
      <c r="B439" s="104">
        <v>14985.1049786534</v>
      </c>
      <c r="C439" s="104">
        <v>32722.117942665402</v>
      </c>
      <c r="D439" s="104">
        <v>54079.045943079203</v>
      </c>
      <c r="E439" s="104"/>
      <c r="F439" s="103">
        <v>37161</v>
      </c>
      <c r="G439" s="104">
        <v>7336.5231347999998</v>
      </c>
      <c r="H439" s="104">
        <v>-1245.4874714933699</v>
      </c>
      <c r="I439" s="104">
        <v>-1510</v>
      </c>
      <c r="J439" s="104">
        <v>10000</v>
      </c>
      <c r="K439" s="104">
        <f t="shared" si="2"/>
        <v>2663.4768652000002</v>
      </c>
    </row>
    <row r="440" spans="1:11" x14ac:dyDescent="0.2">
      <c r="A440" s="103">
        <v>37162</v>
      </c>
      <c r="B440" s="104">
        <v>16673.163144761998</v>
      </c>
      <c r="C440" s="104">
        <v>27829.280308358</v>
      </c>
      <c r="D440" s="104">
        <v>57165.574537457498</v>
      </c>
      <c r="E440" s="104"/>
      <c r="F440" s="103">
        <v>37162</v>
      </c>
      <c r="G440" s="104">
        <v>-3953.6714735</v>
      </c>
      <c r="H440" s="104">
        <v>-365.30390177848807</v>
      </c>
      <c r="I440" s="104">
        <v>53900</v>
      </c>
      <c r="J440" s="104">
        <v>-3000</v>
      </c>
      <c r="K440" s="104">
        <f t="shared" si="2"/>
        <v>953.67147350000005</v>
      </c>
    </row>
    <row r="441" spans="1:11" x14ac:dyDescent="0.2">
      <c r="A441" s="103">
        <v>37165</v>
      </c>
      <c r="B441" s="104">
        <v>26612.633925227598</v>
      </c>
      <c r="C441" s="104">
        <v>23429.9257740135</v>
      </c>
      <c r="D441" s="104">
        <v>62293.729161688199</v>
      </c>
      <c r="E441" s="104"/>
      <c r="F441" s="103">
        <v>37165</v>
      </c>
      <c r="G441" s="104">
        <v>-8532.8522589000004</v>
      </c>
      <c r="H441" s="104">
        <v>7278.6333104638197</v>
      </c>
      <c r="I441" s="104">
        <v>-8110</v>
      </c>
      <c r="J441" s="104">
        <v>-10000</v>
      </c>
      <c r="K441" s="104">
        <f t="shared" si="2"/>
        <v>-1467.1477410999996</v>
      </c>
    </row>
    <row r="442" spans="1:11" x14ac:dyDescent="0.2">
      <c r="A442" s="103">
        <v>37166</v>
      </c>
      <c r="B442" s="104">
        <v>30706.074336610796</v>
      </c>
      <c r="C442" s="104">
        <v>26532.436954967303</v>
      </c>
      <c r="D442" s="104">
        <v>69759.755923399993</v>
      </c>
      <c r="E442" s="104"/>
      <c r="F442" s="103">
        <v>37166</v>
      </c>
      <c r="G442" s="104">
        <v>-4791.1150434000001</v>
      </c>
      <c r="H442" s="104">
        <v>7435.3032467622907</v>
      </c>
      <c r="I442" s="104">
        <v>1910</v>
      </c>
      <c r="J442" s="104">
        <v>1000</v>
      </c>
      <c r="K442" s="104">
        <f t="shared" si="2"/>
        <v>5791.1150434000001</v>
      </c>
    </row>
    <row r="443" spans="1:11" x14ac:dyDescent="0.2">
      <c r="A443" s="103">
        <v>37167</v>
      </c>
      <c r="B443" s="104">
        <v>35310.891041754308</v>
      </c>
      <c r="C443" s="104">
        <v>22788.131597104199</v>
      </c>
      <c r="D443" s="104">
        <v>68262.370594464199</v>
      </c>
      <c r="E443" s="104"/>
      <c r="F443" s="103">
        <v>37167</v>
      </c>
      <c r="G443" s="104">
        <v>14212.6309908</v>
      </c>
      <c r="H443" s="104">
        <v>-11976.476220298899</v>
      </c>
      <c r="I443" s="104">
        <v>440</v>
      </c>
      <c r="J443" s="104">
        <v>13000</v>
      </c>
      <c r="K443" s="104">
        <f t="shared" si="2"/>
        <v>-1212.6309908000003</v>
      </c>
    </row>
    <row r="444" spans="1:11" x14ac:dyDescent="0.2">
      <c r="A444" s="103">
        <v>37168</v>
      </c>
      <c r="B444" s="104">
        <v>45106.292876680498</v>
      </c>
      <c r="C444" s="104">
        <v>20581.451138033503</v>
      </c>
      <c r="D444" s="104">
        <v>77280.96721775741</v>
      </c>
      <c r="E444" s="104"/>
      <c r="F444" s="103">
        <v>37168</v>
      </c>
      <c r="G444" s="104">
        <v>-14429.423215399998</v>
      </c>
      <c r="H444" s="104">
        <v>-2965.6321043552498</v>
      </c>
      <c r="I444" s="104">
        <v>-27360</v>
      </c>
      <c r="J444" s="104">
        <v>-16000</v>
      </c>
      <c r="K444" s="104">
        <f t="shared" si="2"/>
        <v>-1570.5767846000017</v>
      </c>
    </row>
    <row r="445" spans="1:11" x14ac:dyDescent="0.2">
      <c r="A445" s="103">
        <v>37169</v>
      </c>
      <c r="B445" s="104">
        <v>42909.283489414804</v>
      </c>
      <c r="C445" s="104">
        <v>23781.7980750477</v>
      </c>
      <c r="D445" s="104">
        <v>78158.477900994199</v>
      </c>
      <c r="E445" s="104"/>
      <c r="F445" s="103">
        <v>37169</v>
      </c>
      <c r="G445" s="104">
        <v>28136.881008700002</v>
      </c>
      <c r="H445" s="104">
        <v>1446.2630048620701</v>
      </c>
      <c r="I445" s="104">
        <v>79520</v>
      </c>
      <c r="J445" s="104">
        <v>37000</v>
      </c>
      <c r="K445" s="104">
        <f t="shared" si="2"/>
        <v>8863.118991299998</v>
      </c>
    </row>
    <row r="446" spans="1:11" x14ac:dyDescent="0.2">
      <c r="A446" s="103">
        <v>37172</v>
      </c>
      <c r="B446" s="104">
        <v>45415.500269183496</v>
      </c>
      <c r="C446" s="104">
        <v>20688.090849152799</v>
      </c>
      <c r="D446" s="104">
        <v>78495.266370457612</v>
      </c>
      <c r="E446" s="104"/>
      <c r="F446" s="103">
        <v>37172</v>
      </c>
      <c r="G446" s="104">
        <v>-8176.55839989999</v>
      </c>
      <c r="H446" s="104">
        <v>-1931.7529182102601</v>
      </c>
      <c r="I446" s="104">
        <v>-16910</v>
      </c>
      <c r="J446" s="104">
        <v>-2000</v>
      </c>
      <c r="K446" s="104">
        <f t="shared" ref="K446:K464" si="3">J446-G446</f>
        <v>6176.55839989999</v>
      </c>
    </row>
    <row r="447" spans="1:11" x14ac:dyDescent="0.2">
      <c r="A447" s="103">
        <v>37173</v>
      </c>
      <c r="B447" s="104">
        <v>53745.596037199102</v>
      </c>
      <c r="C447" s="104">
        <v>20581.057632919899</v>
      </c>
      <c r="D447" s="104">
        <v>84815.304009278101</v>
      </c>
      <c r="E447" s="104"/>
      <c r="F447" s="103">
        <v>37173</v>
      </c>
      <c r="G447" s="104">
        <v>-15990.553654899999</v>
      </c>
      <c r="H447" s="104">
        <v>-4063.21490140387</v>
      </c>
      <c r="I447" s="104">
        <v>-24480</v>
      </c>
      <c r="J447" s="104">
        <v>-17000</v>
      </c>
      <c r="K447" s="104">
        <f t="shared" si="3"/>
        <v>-1009.4463451000011</v>
      </c>
    </row>
    <row r="448" spans="1:11" x14ac:dyDescent="0.2">
      <c r="A448" s="103">
        <v>37174</v>
      </c>
      <c r="B448" s="104">
        <v>59142.072661592305</v>
      </c>
      <c r="C448" s="104">
        <v>18424.885791058798</v>
      </c>
      <c r="D448" s="104">
        <v>86010.425360576308</v>
      </c>
      <c r="E448" s="104"/>
      <c r="F448" s="103">
        <v>37174</v>
      </c>
      <c r="G448" s="104">
        <v>-16267.3737102999</v>
      </c>
      <c r="H448" s="104">
        <v>-3194.5781649502001</v>
      </c>
      <c r="I448" s="104">
        <v>-4010</v>
      </c>
      <c r="J448" s="104">
        <v>-17000</v>
      </c>
      <c r="K448" s="104">
        <f t="shared" si="3"/>
        <v>-732.62628970009973</v>
      </c>
    </row>
    <row r="449" spans="1:11" x14ac:dyDescent="0.2">
      <c r="A449" s="103">
        <v>37175</v>
      </c>
      <c r="B449" s="104">
        <v>62978.517617591206</v>
      </c>
      <c r="C449" s="104">
        <v>20121.5352167444</v>
      </c>
      <c r="D449" s="104">
        <v>95424.626807617795</v>
      </c>
      <c r="E449" s="104"/>
      <c r="F449" s="103">
        <v>37175</v>
      </c>
      <c r="G449" s="104">
        <v>3623.5923001000001</v>
      </c>
      <c r="H449" s="104">
        <v>2761.4591114433701</v>
      </c>
      <c r="I449" s="104">
        <v>13470</v>
      </c>
      <c r="J449" s="104">
        <v>11000</v>
      </c>
      <c r="K449" s="104">
        <f t="shared" si="3"/>
        <v>7376.4076998999999</v>
      </c>
    </row>
    <row r="450" spans="1:11" x14ac:dyDescent="0.2">
      <c r="A450" s="103">
        <v>37176</v>
      </c>
      <c r="B450" s="104">
        <v>58029.156521605699</v>
      </c>
      <c r="C450" s="104">
        <v>23635.375511172297</v>
      </c>
      <c r="D450" s="104">
        <v>96249.24597300429</v>
      </c>
      <c r="E450" s="104"/>
      <c r="F450" s="103">
        <v>37176</v>
      </c>
      <c r="G450" s="104">
        <v>33509.164998677399</v>
      </c>
      <c r="H450" s="104">
        <v>-1917.03695693126</v>
      </c>
      <c r="I450" s="104">
        <v>30880</v>
      </c>
      <c r="J450" s="104">
        <v>36000</v>
      </c>
      <c r="K450" s="104">
        <f t="shared" si="3"/>
        <v>2490.8350013226009</v>
      </c>
    </row>
    <row r="451" spans="1:11" x14ac:dyDescent="0.2">
      <c r="A451" s="103">
        <v>37179</v>
      </c>
      <c r="B451" s="104">
        <v>45651.688510988002</v>
      </c>
      <c r="C451" s="104">
        <v>20986.4276578104</v>
      </c>
      <c r="D451" s="104">
        <v>80457.731793913103</v>
      </c>
      <c r="E451" s="104"/>
      <c r="F451" s="103">
        <v>37179</v>
      </c>
      <c r="G451" s="104">
        <v>30765.228361363603</v>
      </c>
      <c r="H451" s="104">
        <v>6386.4347727480399</v>
      </c>
      <c r="I451" s="104">
        <v>39520</v>
      </c>
      <c r="J451" s="104">
        <v>35000</v>
      </c>
      <c r="K451" s="104">
        <f t="shared" si="3"/>
        <v>4234.7716386363973</v>
      </c>
    </row>
    <row r="452" spans="1:11" x14ac:dyDescent="0.2">
      <c r="A452" s="103">
        <v>37180</v>
      </c>
      <c r="B452" s="104">
        <v>55508.544034898201</v>
      </c>
      <c r="C452" s="104">
        <v>21673.646087854497</v>
      </c>
      <c r="D452" s="104">
        <v>93253.282475151296</v>
      </c>
      <c r="E452" s="104"/>
      <c r="F452" s="103">
        <v>37180</v>
      </c>
      <c r="G452" s="104">
        <v>-71317.460285509602</v>
      </c>
      <c r="H452" s="104">
        <v>-12276.228168831998</v>
      </c>
      <c r="I452" s="104">
        <v>-122580</v>
      </c>
      <c r="J452" s="104">
        <v>-68000</v>
      </c>
      <c r="K452" s="104">
        <f t="shared" si="3"/>
        <v>3317.4602855096018</v>
      </c>
    </row>
    <row r="453" spans="1:11" x14ac:dyDescent="0.2">
      <c r="A453" s="103">
        <v>37181</v>
      </c>
      <c r="B453" s="104">
        <v>50565.117521549502</v>
      </c>
      <c r="C453" s="104">
        <v>21059.582543961598</v>
      </c>
      <c r="D453" s="104">
        <v>85569.6073157176</v>
      </c>
      <c r="E453" s="104"/>
      <c r="F453" s="103">
        <v>37181</v>
      </c>
      <c r="G453" s="104">
        <v>49915.675530237699</v>
      </c>
      <c r="H453" s="104">
        <v>-3700.3931137558498</v>
      </c>
      <c r="I453" s="104">
        <v>61750</v>
      </c>
      <c r="J453" s="104">
        <v>59000</v>
      </c>
      <c r="K453" s="104">
        <f t="shared" si="3"/>
        <v>9084.3244697623013</v>
      </c>
    </row>
    <row r="454" spans="1:11" x14ac:dyDescent="0.2">
      <c r="A454" s="103">
        <v>37182</v>
      </c>
      <c r="B454" s="104">
        <v>36647.1828978583</v>
      </c>
      <c r="C454" s="104">
        <v>17417.229682254601</v>
      </c>
      <c r="D454" s="104">
        <v>69893.077166357689</v>
      </c>
      <c r="E454" s="104"/>
      <c r="F454" s="103">
        <v>37182</v>
      </c>
      <c r="G454" s="104">
        <v>-34199.495308320795</v>
      </c>
      <c r="H454" s="104">
        <v>-3201.4574819660402</v>
      </c>
      <c r="I454" s="104">
        <v>-60160</v>
      </c>
      <c r="J454" s="104">
        <v>-30000</v>
      </c>
      <c r="K454" s="104">
        <f t="shared" si="3"/>
        <v>4199.4953083207947</v>
      </c>
    </row>
    <row r="455" spans="1:11" x14ac:dyDescent="0.2">
      <c r="A455" s="103">
        <v>37183</v>
      </c>
      <c r="B455" s="104">
        <v>51881.102919875899</v>
      </c>
      <c r="C455" s="104">
        <v>21686.368137933197</v>
      </c>
      <c r="D455" s="104">
        <v>99365.082718577702</v>
      </c>
      <c r="E455" s="104"/>
      <c r="F455" s="103">
        <v>37183</v>
      </c>
      <c r="G455" s="104">
        <v>-54407.404493161892</v>
      </c>
      <c r="H455" s="104">
        <v>-11224.9333361426</v>
      </c>
      <c r="I455" s="104">
        <v>-91460</v>
      </c>
      <c r="J455" s="104">
        <v>-59000</v>
      </c>
      <c r="K455" s="104">
        <f t="shared" si="3"/>
        <v>-4592.5955068381081</v>
      </c>
    </row>
    <row r="456" spans="1:11" x14ac:dyDescent="0.2">
      <c r="A456" s="103">
        <v>37186</v>
      </c>
      <c r="B456" s="104">
        <v>56917.104370483001</v>
      </c>
      <c r="C456" s="104">
        <v>24972.822576563198</v>
      </c>
      <c r="D456" s="104">
        <v>105672.729515653</v>
      </c>
      <c r="E456" s="104"/>
      <c r="F456" s="103">
        <v>37186</v>
      </c>
      <c r="G456" s="104">
        <v>-33033.264634622094</v>
      </c>
      <c r="H456" s="104">
        <v>-6911.7377785783001</v>
      </c>
      <c r="I456" s="104">
        <v>-65860</v>
      </c>
      <c r="J456" s="104">
        <v>-21000</v>
      </c>
      <c r="K456" s="104">
        <f t="shared" si="3"/>
        <v>12033.264634622094</v>
      </c>
    </row>
    <row r="457" spans="1:11" x14ac:dyDescent="0.2">
      <c r="A457" s="103">
        <v>37187</v>
      </c>
      <c r="B457" s="104">
        <v>38339.7959384883</v>
      </c>
      <c r="C457" s="104">
        <v>21765.851765490297</v>
      </c>
      <c r="D457" s="104">
        <v>79994.913247656499</v>
      </c>
      <c r="E457" s="104"/>
      <c r="F457" s="103">
        <v>37187</v>
      </c>
      <c r="G457" s="104">
        <v>51990.024933524401</v>
      </c>
      <c r="H457" s="104">
        <v>7740.3066339893003</v>
      </c>
      <c r="I457" s="104">
        <v>71590</v>
      </c>
      <c r="J457" s="104">
        <v>49000</v>
      </c>
      <c r="K457" s="104">
        <f t="shared" si="3"/>
        <v>-2990.0249335244007</v>
      </c>
    </row>
    <row r="458" spans="1:11" x14ac:dyDescent="0.2">
      <c r="A458" s="103">
        <v>37188</v>
      </c>
      <c r="B458" s="104">
        <v>64656.393861061995</v>
      </c>
      <c r="C458" s="104">
        <v>20879.909240250799</v>
      </c>
      <c r="D458" s="104">
        <v>110175.85275600999</v>
      </c>
      <c r="E458" s="104"/>
      <c r="F458" s="103">
        <v>37188</v>
      </c>
      <c r="G458" s="104">
        <v>-46681.531309382801</v>
      </c>
      <c r="H458" s="104">
        <v>-18798.1121358649</v>
      </c>
      <c r="I458" s="104">
        <v>-96290</v>
      </c>
      <c r="J458" s="104">
        <v>-47000</v>
      </c>
      <c r="K458" s="104">
        <f t="shared" si="3"/>
        <v>-318.46869061719917</v>
      </c>
    </row>
    <row r="459" spans="1:11" x14ac:dyDescent="0.2">
      <c r="A459" s="103">
        <v>37189</v>
      </c>
      <c r="B459" s="104">
        <v>71005.436033041187</v>
      </c>
      <c r="C459" s="104">
        <v>28040.890640215603</v>
      </c>
      <c r="D459" s="104">
        <v>123252.05411915199</v>
      </c>
      <c r="E459" s="104"/>
      <c r="F459" s="103">
        <v>37189</v>
      </c>
      <c r="G459" s="104">
        <v>19348.373117340703</v>
      </c>
      <c r="H459" s="104">
        <v>15354.020801352801</v>
      </c>
      <c r="I459" s="104">
        <v>22150</v>
      </c>
      <c r="J459" s="104">
        <v>34000</v>
      </c>
      <c r="K459" s="104">
        <f t="shared" si="3"/>
        <v>14651.626882659297</v>
      </c>
    </row>
    <row r="460" spans="1:11" x14ac:dyDescent="0.2">
      <c r="A460" s="103">
        <v>37190</v>
      </c>
      <c r="B460" s="104">
        <v>41269.182713076894</v>
      </c>
      <c r="C460" s="104">
        <v>21261.827057606999</v>
      </c>
      <c r="D460" s="104">
        <v>79501.511625847997</v>
      </c>
      <c r="E460" s="104"/>
      <c r="F460" s="103">
        <v>37190</v>
      </c>
      <c r="G460" s="104">
        <v>-24281.635633377999</v>
      </c>
      <c r="H460" s="104">
        <v>-7384.3738513355702</v>
      </c>
      <c r="I460" s="104">
        <v>-24250</v>
      </c>
      <c r="J460" s="104">
        <v>-18000</v>
      </c>
      <c r="K460" s="104">
        <f t="shared" si="3"/>
        <v>6281.6356333779986</v>
      </c>
    </row>
    <row r="461" spans="1:11" x14ac:dyDescent="0.2">
      <c r="A461" s="103">
        <v>37193</v>
      </c>
      <c r="B461" s="104">
        <v>37266.906734241893</v>
      </c>
      <c r="C461" s="104">
        <v>22046.2146049232</v>
      </c>
      <c r="D461" s="104">
        <v>73157.749969075143</v>
      </c>
      <c r="E461" s="104"/>
      <c r="F461" s="103">
        <v>37193</v>
      </c>
      <c r="G461" s="104">
        <v>-46560.090863672995</v>
      </c>
      <c r="H461" s="104">
        <v>24719.233120143403</v>
      </c>
      <c r="I461" s="104">
        <v>-32363.382226169098</v>
      </c>
      <c r="J461" s="104">
        <v>-30000</v>
      </c>
      <c r="K461" s="104">
        <f t="shared" si="3"/>
        <v>16560.090863672995</v>
      </c>
    </row>
    <row r="462" spans="1:11" x14ac:dyDescent="0.2">
      <c r="A462" s="103">
        <v>37194</v>
      </c>
      <c r="B462" s="104">
        <v>36388.888156477296</v>
      </c>
      <c r="C462" s="104">
        <v>22026.671069870899</v>
      </c>
      <c r="D462" s="104">
        <v>72181.824354583892</v>
      </c>
      <c r="E462" s="104"/>
      <c r="F462" s="103">
        <v>37194</v>
      </c>
      <c r="G462" s="104">
        <v>36655.470605907998</v>
      </c>
      <c r="H462" s="104">
        <v>-56.5471573226191</v>
      </c>
      <c r="I462" s="104">
        <v>42775.678696758798</v>
      </c>
      <c r="J462" s="104">
        <v>51000</v>
      </c>
      <c r="K462" s="104">
        <f t="shared" si="3"/>
        <v>14344.529394092002</v>
      </c>
    </row>
    <row r="463" spans="1:11" x14ac:dyDescent="0.2">
      <c r="A463" s="103">
        <v>37195</v>
      </c>
      <c r="B463" s="104">
        <v>28096.580582754799</v>
      </c>
      <c r="C463" s="104">
        <v>20870.018327509602</v>
      </c>
      <c r="D463" s="104">
        <v>58362.003005587954</v>
      </c>
      <c r="E463" s="104"/>
      <c r="F463" s="103">
        <v>37195</v>
      </c>
      <c r="G463" s="104">
        <v>-13823.205023325199</v>
      </c>
      <c r="H463" s="104">
        <v>-6275.8115457773301</v>
      </c>
      <c r="I463" s="104">
        <v>-32712.147468576703</v>
      </c>
      <c r="J463" s="104">
        <v>-16000</v>
      </c>
      <c r="K463" s="104">
        <f t="shared" si="3"/>
        <v>-2176.7949766748006</v>
      </c>
    </row>
    <row r="464" spans="1:11" x14ac:dyDescent="0.2">
      <c r="A464" s="103">
        <v>37196</v>
      </c>
      <c r="B464" s="104">
        <v>29530.794507333201</v>
      </c>
      <c r="C464" s="104">
        <v>21640.3805408841</v>
      </c>
      <c r="D464" s="104">
        <v>49782.00286729043</v>
      </c>
      <c r="E464" s="104"/>
      <c r="F464" s="103">
        <v>37196</v>
      </c>
      <c r="G464" s="104">
        <v>6004.1485443009906</v>
      </c>
      <c r="H464" s="104">
        <v>1732.7390821827798</v>
      </c>
      <c r="I464" s="104">
        <v>14370.204470128901</v>
      </c>
      <c r="J464" s="104">
        <v>12000</v>
      </c>
      <c r="K464" s="104">
        <f t="shared" si="3"/>
        <v>5995.8514556990094</v>
      </c>
    </row>
    <row r="465" spans="1:9" x14ac:dyDescent="0.2">
      <c r="A465" s="103"/>
    </row>
    <row r="466" spans="1:9" x14ac:dyDescent="0.2">
      <c r="A466" s="103"/>
      <c r="F466" t="s">
        <v>45</v>
      </c>
      <c r="G466" s="104">
        <f>SUM(G3:G464)</f>
        <v>1114013.8393411809</v>
      </c>
      <c r="H466" s="104">
        <f>SUM(H3:H464)</f>
        <v>742149.39163866069</v>
      </c>
      <c r="I466" s="104">
        <f>G466+H466</f>
        <v>1856163.2309798417</v>
      </c>
    </row>
    <row r="467" spans="1:9" x14ac:dyDescent="0.2">
      <c r="A467" s="103"/>
      <c r="F467">
        <v>2001</v>
      </c>
      <c r="G467" s="104">
        <f>SUM(G254:G464)</f>
        <v>-13131.624772486666</v>
      </c>
      <c r="H467" s="104">
        <f>SUM(H254:H464)</f>
        <v>364495.36864128016</v>
      </c>
      <c r="I467" s="104">
        <f>G467+H467</f>
        <v>351363.74386879348</v>
      </c>
    </row>
    <row r="468" spans="1:9" x14ac:dyDescent="0.2">
      <c r="F468">
        <v>2000</v>
      </c>
      <c r="G468" s="104">
        <f>G466-G467</f>
        <v>1127145.4641136676</v>
      </c>
      <c r="H468" s="104">
        <f>H466-H467</f>
        <v>377654.02299738053</v>
      </c>
      <c r="I468" s="104">
        <f>G468+H468</f>
        <v>1504799.4871110481</v>
      </c>
    </row>
  </sheetData>
  <mergeCells count="2">
    <mergeCell ref="A1:D1"/>
    <mergeCell ref="G1:I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95"/>
  <sheetViews>
    <sheetView workbookViewId="0">
      <pane xSplit="1" ySplit="3" topLeftCell="M4" activePane="bottomRight" state="frozen"/>
      <selection pane="topRight" activeCell="B1" sqref="B1"/>
      <selection pane="bottomLeft" activeCell="A3" sqref="A3"/>
      <selection pane="bottomRight" activeCell="AC4" sqref="AC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10.7109375" customWidth="1"/>
    <col min="5" max="5" width="5.85546875" customWidth="1"/>
    <col min="6" max="8" width="12.85546875" customWidth="1"/>
    <col min="9" max="9" width="7.28515625" customWidth="1"/>
    <col min="10" max="10" width="11.85546875" customWidth="1"/>
    <col min="11" max="11" width="9.7109375" customWidth="1"/>
    <col min="12" max="12" width="16.7109375" customWidth="1"/>
    <col min="13" max="13" width="12.42578125" customWidth="1"/>
    <col min="14" max="14" width="12.28515625" hidden="1" customWidth="1"/>
    <col min="15" max="15" width="16.85546875" hidden="1" customWidth="1"/>
    <col min="16" max="17" width="12.28515625" hidden="1" customWidth="1"/>
    <col min="18" max="18" width="15.5703125" hidden="1" customWidth="1"/>
    <col min="19" max="19" width="13.5703125" hidden="1" customWidth="1"/>
    <col min="20" max="20" width="11.85546875" customWidth="1"/>
    <col min="21" max="21" width="3.85546875" customWidth="1"/>
    <col min="22" max="22" width="13.140625" customWidth="1"/>
    <col min="23" max="23" width="11.85546875" customWidth="1"/>
    <col min="24" max="24" width="11.7109375" customWidth="1"/>
    <col min="25" max="25" width="13.85546875" customWidth="1"/>
    <col min="26" max="26" width="11.28515625" customWidth="1"/>
    <col min="27" max="27" width="12.85546875" customWidth="1"/>
    <col min="28" max="28" width="14.85546875" customWidth="1"/>
    <col min="29" max="29" width="12.7109375" customWidth="1"/>
    <col min="30" max="30" width="11.28515625" customWidth="1"/>
  </cols>
  <sheetData>
    <row r="1" spans="1:30" ht="16.5" thickBot="1" x14ac:dyDescent="0.3">
      <c r="K1" s="107" t="s">
        <v>64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9"/>
    </row>
    <row r="2" spans="1:30" ht="15.75" x14ac:dyDescent="0.25">
      <c r="A2" s="214" t="s">
        <v>41</v>
      </c>
      <c r="B2" s="214"/>
      <c r="C2" s="214"/>
      <c r="D2" s="214"/>
      <c r="F2" s="214" t="s">
        <v>2</v>
      </c>
      <c r="G2" s="214"/>
      <c r="H2" s="214"/>
      <c r="K2" s="215" t="s">
        <v>41</v>
      </c>
      <c r="L2" s="216"/>
      <c r="M2" s="216"/>
      <c r="N2" s="216"/>
      <c r="O2" s="216"/>
      <c r="P2" s="216"/>
      <c r="Q2" s="216"/>
      <c r="R2" s="216"/>
      <c r="S2" s="216"/>
      <c r="T2" s="217"/>
      <c r="U2" s="55"/>
      <c r="V2" s="215" t="s">
        <v>2</v>
      </c>
      <c r="W2" s="216"/>
      <c r="X2" s="216"/>
      <c r="Y2" s="216"/>
      <c r="Z2" s="216"/>
      <c r="AA2" s="216"/>
      <c r="AB2" s="216"/>
      <c r="AC2" s="216"/>
      <c r="AD2" s="217"/>
    </row>
    <row r="3" spans="1:30" ht="13.5" thickBot="1" x14ac:dyDescent="0.25">
      <c r="A3" s="99" t="s">
        <v>0</v>
      </c>
      <c r="B3" s="100" t="s">
        <v>42</v>
      </c>
      <c r="C3" s="100" t="s">
        <v>43</v>
      </c>
      <c r="D3" s="101" t="s">
        <v>44</v>
      </c>
      <c r="F3" s="102" t="s">
        <v>42</v>
      </c>
      <c r="G3" s="101" t="s">
        <v>43</v>
      </c>
      <c r="H3" s="102" t="s">
        <v>44</v>
      </c>
      <c r="K3" s="106" t="s">
        <v>0</v>
      </c>
      <c r="L3" s="123" t="s">
        <v>46</v>
      </c>
      <c r="M3" s="123" t="s">
        <v>47</v>
      </c>
      <c r="N3" s="123" t="s">
        <v>48</v>
      </c>
      <c r="O3" s="124" t="s">
        <v>49</v>
      </c>
      <c r="P3" s="125" t="s">
        <v>50</v>
      </c>
      <c r="Q3" s="125" t="s">
        <v>48</v>
      </c>
      <c r="R3" s="129" t="s">
        <v>54</v>
      </c>
      <c r="S3" s="128" t="s">
        <v>55</v>
      </c>
      <c r="T3" s="129" t="s">
        <v>48</v>
      </c>
      <c r="U3" s="110"/>
      <c r="V3" s="143" t="s">
        <v>56</v>
      </c>
      <c r="W3" s="144" t="s">
        <v>57</v>
      </c>
      <c r="X3" s="144" t="s">
        <v>48</v>
      </c>
      <c r="Y3" s="145" t="s">
        <v>58</v>
      </c>
      <c r="Z3" s="146" t="s">
        <v>59</v>
      </c>
      <c r="AA3" s="146" t="s">
        <v>60</v>
      </c>
      <c r="AB3" s="147" t="s">
        <v>61</v>
      </c>
      <c r="AC3" s="147" t="s">
        <v>62</v>
      </c>
      <c r="AD3" s="148" t="s">
        <v>60</v>
      </c>
    </row>
    <row r="4" spans="1:30" x14ac:dyDescent="0.2">
      <c r="A4" s="103">
        <v>36529</v>
      </c>
      <c r="B4" s="104">
        <v>6202</v>
      </c>
      <c r="C4" s="104">
        <v>15005</v>
      </c>
      <c r="D4" s="104">
        <v>18953.1278477548</v>
      </c>
      <c r="E4" s="104"/>
      <c r="F4" s="104">
        <v>-60</v>
      </c>
      <c r="G4" s="104">
        <v>4334.1381113613625</v>
      </c>
      <c r="H4" s="104">
        <v>4377.837860632535</v>
      </c>
      <c r="J4" s="10">
        <v>36529</v>
      </c>
      <c r="K4" s="134">
        <v>36529</v>
      </c>
      <c r="L4" s="114">
        <f>(VLOOKUP(K4,$A$3:$D$465,2,FALSE)*1000*-1)</f>
        <v>-6202000</v>
      </c>
      <c r="M4" s="115">
        <f>VLOOKUP(K4,'NG Summary by Day'!$L$21:$N$480,3,FALSE)</f>
        <v>-6201912.7560839197</v>
      </c>
      <c r="N4" s="116">
        <f>L4-M4</f>
        <v>-87.243916080333292</v>
      </c>
      <c r="O4" s="114">
        <f>(VLOOKUP(K4,$A$3:$D$465,3,FALSE))*1000*-1</f>
        <v>-15005000</v>
      </c>
      <c r="P4" s="115" t="s">
        <v>52</v>
      </c>
      <c r="Q4" s="116"/>
      <c r="R4" s="114">
        <f>(VLOOKUP(K4,'BNK Org Sheet'!$A$2:$D$464,4,FALSE))*1000*-1</f>
        <v>-18953127.847754799</v>
      </c>
      <c r="S4" s="115">
        <f>VLOOKUP(K4,CORP!$A$14:$D4526,3,FALSE)</f>
        <v>-15744706.718857398</v>
      </c>
      <c r="T4" s="135">
        <f>R4-S4</f>
        <v>-3208421.1288974006</v>
      </c>
      <c r="V4" s="114">
        <f>(VLOOKUP(K4,'BNK Org Sheet'!$F$2:$I$464,2,FALSE))*1000</f>
        <v>-60000</v>
      </c>
      <c r="W4" s="115">
        <f>VLOOKUP(K4,'NG Summary by Day'!$T$20:$W$486,4,FALSE)</f>
        <v>-163118.66419999901</v>
      </c>
      <c r="X4" s="130">
        <f>V4-W4</f>
        <v>103118.66419999901</v>
      </c>
      <c r="Y4" s="114">
        <f>VLOOKUP(K4,'BNK Org Sheet'!$F$2:$I$464,3,FALSE)*1000</f>
        <v>4334138.111361362</v>
      </c>
      <c r="Z4" s="118" t="s">
        <v>63</v>
      </c>
      <c r="AA4" s="119"/>
      <c r="AB4" s="114">
        <f>VLOOKUP(K4,'BNK Org Sheet'!$F$2:$I$464,4,FALSE)*1000</f>
        <v>4377837.8606325351</v>
      </c>
      <c r="AC4" s="115">
        <f>VLOOKUP(K4,'NG Summary by Day'!$AG$20:$AJ$532,4,FALSE)</f>
        <v>1538519.23526136</v>
      </c>
      <c r="AD4" s="130">
        <f>AB4-AC4</f>
        <v>2839318.6253711749</v>
      </c>
    </row>
    <row r="5" spans="1:30" x14ac:dyDescent="0.2">
      <c r="A5" s="103">
        <v>36530</v>
      </c>
      <c r="B5" s="104">
        <v>8340</v>
      </c>
      <c r="C5" s="104">
        <v>15001</v>
      </c>
      <c r="D5" s="104">
        <v>20097.542235798777</v>
      </c>
      <c r="E5" s="104"/>
      <c r="F5" s="104">
        <v>-71</v>
      </c>
      <c r="G5" s="104">
        <v>314.49270665022942</v>
      </c>
      <c r="H5" s="104">
        <v>7173.2177653419085</v>
      </c>
      <c r="J5" s="10">
        <v>36530</v>
      </c>
      <c r="K5" s="134">
        <v>36530</v>
      </c>
      <c r="L5" s="117">
        <f>(VLOOKUP(K5,$A$3:$D$465,2,FALSE)*1000*-1)</f>
        <v>-8340000</v>
      </c>
      <c r="M5" s="118">
        <f>VLOOKUP(K5,'NG Summary by Day'!$L$21:$N$480,3,FALSE)</f>
        <v>-8339805.1263486603</v>
      </c>
      <c r="N5" s="119">
        <f>L5-M5</f>
        <v>-194.87365133967251</v>
      </c>
      <c r="O5" s="117">
        <f t="shared" ref="O5:O68" si="0">(VLOOKUP(K5,$A$3:$D$465,3,FALSE))*1000*-1</f>
        <v>-15001000</v>
      </c>
      <c r="P5" s="118" t="s">
        <v>52</v>
      </c>
      <c r="Q5" s="119"/>
      <c r="R5" s="117">
        <f>(VLOOKUP(K5,'BNK Org Sheet'!$A$2:$D$464,4,FALSE))*1000*-1</f>
        <v>-20097542.235798776</v>
      </c>
      <c r="S5" s="118">
        <f>VLOOKUP(K5,CORP!$A$14:$D4527,3,FALSE)</f>
        <v>-18244224.303731799</v>
      </c>
      <c r="T5" s="136">
        <f t="shared" ref="T5:T68" si="1">R5-S5</f>
        <v>-1853317.932066977</v>
      </c>
      <c r="V5" s="117">
        <f>(VLOOKUP(K5,'BNK Org Sheet'!$F$2:$I$464,2,FALSE))*1000</f>
        <v>-71000</v>
      </c>
      <c r="W5" s="118">
        <f>VLOOKUP(K5,'NG Summary by Day'!$T$20:$W$486,4,FALSE)</f>
        <v>2777484.9227</v>
      </c>
      <c r="X5" s="131">
        <f t="shared" ref="X5:X68" si="2">V5-W5</f>
        <v>-2848484.9227</v>
      </c>
      <c r="Y5" s="117">
        <f>VLOOKUP(K5,'BNK Org Sheet'!$F$2:$I$464,3,FALSE)*1000</f>
        <v>314492.7066502294</v>
      </c>
      <c r="Z5" s="118" t="s">
        <v>63</v>
      </c>
      <c r="AA5" s="119"/>
      <c r="AB5" s="117">
        <f>VLOOKUP(K5,'BNK Org Sheet'!$F$2:$I$464,4,FALSE)*1000</f>
        <v>7173217.7653419087</v>
      </c>
      <c r="AC5" s="118">
        <f>VLOOKUP(K5,'NG Summary by Day'!$AG$20:$AJ$532,4,FALSE)</f>
        <v>3150650.1214502295</v>
      </c>
      <c r="AD5" s="131">
        <f t="shared" ref="AD5:AD68" si="3">AB5-AC5</f>
        <v>4022567.6438916791</v>
      </c>
    </row>
    <row r="6" spans="1:30" x14ac:dyDescent="0.2">
      <c r="A6" s="103">
        <v>36531</v>
      </c>
      <c r="B6" s="104">
        <v>7958</v>
      </c>
      <c r="C6" s="104">
        <v>14773</v>
      </c>
      <c r="D6" s="104">
        <v>19458.524266661789</v>
      </c>
      <c r="E6" s="104"/>
      <c r="F6" s="104">
        <v>-63</v>
      </c>
      <c r="G6" s="104">
        <v>1796.686543559038</v>
      </c>
      <c r="H6" s="104">
        <v>689.75664653109197</v>
      </c>
      <c r="J6" s="10">
        <v>36531</v>
      </c>
      <c r="K6" s="134">
        <v>36531</v>
      </c>
      <c r="L6" s="117">
        <f t="shared" ref="L6:L69" si="4">(VLOOKUP(K6,$A$3:$D$465,2,FALSE)*1000*-1)</f>
        <v>-7958000</v>
      </c>
      <c r="M6" s="118">
        <f>VLOOKUP(K6,'NG Summary by Day'!$L$21:$N$480,3,FALSE)</f>
        <v>-7957998.9814964402</v>
      </c>
      <c r="N6" s="119">
        <f t="shared" ref="N6:N69" si="5">L6-M6</f>
        <v>-1.0185035597532988</v>
      </c>
      <c r="O6" s="117">
        <f t="shared" si="0"/>
        <v>-14773000</v>
      </c>
      <c r="P6" s="118" t="s">
        <v>52</v>
      </c>
      <c r="Q6" s="119"/>
      <c r="R6" s="117">
        <f>(VLOOKUP(K6,'BNK Org Sheet'!$A$2:$D$464,4,FALSE))*1000*-1</f>
        <v>-19458524.266661789</v>
      </c>
      <c r="S6" s="118">
        <f>VLOOKUP(K6,CORP!$A$14:$D4528,3,FALSE)</f>
        <v>-17757573.106003501</v>
      </c>
      <c r="T6" s="136">
        <f t="shared" si="1"/>
        <v>-1700951.1606582887</v>
      </c>
      <c r="V6" s="117">
        <f>(VLOOKUP(K6,'BNK Org Sheet'!$F$2:$I$464,2,FALSE))*1000</f>
        <v>-63000</v>
      </c>
      <c r="W6" s="118">
        <f>VLOOKUP(K6,'NG Summary by Day'!$T$20:$W$486,4,FALSE)</f>
        <v>-1569005.6477000001</v>
      </c>
      <c r="X6" s="131">
        <f t="shared" si="2"/>
        <v>1506005.6477000001</v>
      </c>
      <c r="Y6" s="117">
        <f>VLOOKUP(K6,'BNK Org Sheet'!$F$2:$I$464,3,FALSE)*1000</f>
        <v>1796686.5435590381</v>
      </c>
      <c r="Z6" s="118" t="s">
        <v>63</v>
      </c>
      <c r="AA6" s="119"/>
      <c r="AB6" s="117">
        <f>VLOOKUP(K6,'BNK Org Sheet'!$F$2:$I$464,4,FALSE)*1000</f>
        <v>689756.646531092</v>
      </c>
      <c r="AC6" s="118">
        <f>VLOOKUP(K6,'NG Summary by Day'!$AG$20:$AJ$532,4,FALSE)</f>
        <v>-818623.15724096412</v>
      </c>
      <c r="AD6" s="131">
        <f t="shared" si="3"/>
        <v>1508379.803772056</v>
      </c>
    </row>
    <row r="7" spans="1:30" x14ac:dyDescent="0.2">
      <c r="A7" s="103">
        <v>36532</v>
      </c>
      <c r="B7" s="104">
        <v>4622</v>
      </c>
      <c r="C7" s="104">
        <v>9435</v>
      </c>
      <c r="D7" s="104">
        <v>14673.986233932088</v>
      </c>
      <c r="E7" s="104"/>
      <c r="F7" s="104">
        <v>2168</v>
      </c>
      <c r="G7" s="104">
        <v>1810.7033563971706</v>
      </c>
      <c r="H7" s="104">
        <v>15634.928726448052</v>
      </c>
      <c r="J7" s="10">
        <v>36532</v>
      </c>
      <c r="K7" s="134">
        <v>36532</v>
      </c>
      <c r="L7" s="117">
        <f t="shared" si="4"/>
        <v>-4622000</v>
      </c>
      <c r="M7" s="118">
        <f>VLOOKUP(K7,'NG Summary by Day'!$L$21:$N$480,3,FALSE)</f>
        <v>-4621706.1869403198</v>
      </c>
      <c r="N7" s="119">
        <f t="shared" si="5"/>
        <v>-293.81305968016386</v>
      </c>
      <c r="O7" s="117">
        <f t="shared" si="0"/>
        <v>-9435000</v>
      </c>
      <c r="P7" s="118" t="s">
        <v>52</v>
      </c>
      <c r="Q7" s="119"/>
      <c r="R7" s="117">
        <f>(VLOOKUP(K7,'BNK Org Sheet'!$A$2:$D$464,4,FALSE))*1000*-1</f>
        <v>-14673986.233932087</v>
      </c>
      <c r="S7" s="118">
        <f>VLOOKUP(K7,CORP!$A$14:$D4529,3,FALSE)</f>
        <v>-11840441.037270099</v>
      </c>
      <c r="T7" s="136">
        <f t="shared" si="1"/>
        <v>-2833545.1966619883</v>
      </c>
      <c r="V7" s="117">
        <f>(VLOOKUP(K7,'BNK Org Sheet'!$F$2:$I$464,2,FALSE))*1000</f>
        <v>2168000</v>
      </c>
      <c r="W7" s="118">
        <f>VLOOKUP(K7,'NG Summary by Day'!$T$20:$W$486,4,FALSE)</f>
        <v>2671608.625</v>
      </c>
      <c r="X7" s="131">
        <f t="shared" si="2"/>
        <v>-503608.625</v>
      </c>
      <c r="Y7" s="117">
        <f>VLOOKUP(K7,'BNK Org Sheet'!$F$2:$I$464,3,FALSE)*1000</f>
        <v>1810703.3563971706</v>
      </c>
      <c r="Z7" s="118" t="s">
        <v>63</v>
      </c>
      <c r="AA7" s="119"/>
      <c r="AB7" s="117">
        <f>VLOOKUP(K7,'BNK Org Sheet'!$F$2:$I$464,4,FALSE)*1000</f>
        <v>15634928.726448052</v>
      </c>
      <c r="AC7" s="118">
        <f>VLOOKUP(K7,'NG Summary by Day'!$AG$20:$AJ$532,4,FALSE)</f>
        <v>15144345.455697199</v>
      </c>
      <c r="AD7" s="131">
        <f t="shared" si="3"/>
        <v>490583.2707508523</v>
      </c>
    </row>
    <row r="8" spans="1:30" x14ac:dyDescent="0.2">
      <c r="A8" s="103">
        <v>36535</v>
      </c>
      <c r="B8" s="104">
        <v>4105</v>
      </c>
      <c r="C8" s="104">
        <v>14660</v>
      </c>
      <c r="D8" s="104">
        <v>18279.35472698525</v>
      </c>
      <c r="E8" s="104"/>
      <c r="F8" s="104">
        <v>22</v>
      </c>
      <c r="G8" s="104">
        <v>1352.3687759707714</v>
      </c>
      <c r="H8" s="104">
        <v>1848.6608304454251</v>
      </c>
      <c r="J8" s="10">
        <v>36535</v>
      </c>
      <c r="K8" s="134">
        <v>36535</v>
      </c>
      <c r="L8" s="117">
        <f t="shared" si="4"/>
        <v>-4105000</v>
      </c>
      <c r="M8" s="118">
        <f>VLOOKUP(K8,'NG Summary by Day'!$L$21:$N$480,3,FALSE)</f>
        <v>-4105370.71894255</v>
      </c>
      <c r="N8" s="119">
        <f t="shared" si="5"/>
        <v>370.71894255001098</v>
      </c>
      <c r="O8" s="117">
        <f t="shared" si="0"/>
        <v>-14660000</v>
      </c>
      <c r="P8" s="118" t="s">
        <v>52</v>
      </c>
      <c r="Q8" s="119"/>
      <c r="R8" s="117">
        <f>(VLOOKUP(K8,'BNK Org Sheet'!$A$2:$D$464,4,FALSE))*1000*-1</f>
        <v>-18279354.72698525</v>
      </c>
      <c r="S8" s="118">
        <f>VLOOKUP(K8,CORP!$A$14:$D4530,3,FALSE)</f>
        <v>-16296751.321291899</v>
      </c>
      <c r="T8" s="136">
        <f t="shared" si="1"/>
        <v>-1982603.4056933504</v>
      </c>
      <c r="V8" s="117">
        <f>(VLOOKUP(K8,'BNK Org Sheet'!$F$2:$I$464,2,FALSE))*1000</f>
        <v>22000</v>
      </c>
      <c r="W8" s="118">
        <f>VLOOKUP(K8,'NG Summary by Day'!$T$20:$W$486,4,FALSE)</f>
        <v>1328418.5924</v>
      </c>
      <c r="X8" s="131">
        <f t="shared" si="2"/>
        <v>-1306418.5924</v>
      </c>
      <c r="Y8" s="117">
        <f>VLOOKUP(K8,'BNK Org Sheet'!$F$2:$I$464,3,FALSE)*1000</f>
        <v>1352368.7759707714</v>
      </c>
      <c r="Z8" s="118" t="s">
        <v>63</v>
      </c>
      <c r="AA8" s="119"/>
      <c r="AB8" s="117">
        <f>VLOOKUP(K8,'BNK Org Sheet'!$F$2:$I$464,4,FALSE)*1000</f>
        <v>1848660.8304454251</v>
      </c>
      <c r="AC8" s="118">
        <f>VLOOKUP(K8,'NG Summary by Day'!$AG$20:$AJ$532,4,FALSE)</f>
        <v>4181186.7480707699</v>
      </c>
      <c r="AD8" s="131">
        <f t="shared" si="3"/>
        <v>-2332525.9176253448</v>
      </c>
    </row>
    <row r="9" spans="1:30" x14ac:dyDescent="0.2">
      <c r="A9" s="103">
        <v>36536</v>
      </c>
      <c r="B9" s="104">
        <v>1476</v>
      </c>
      <c r="C9" s="104">
        <v>14934</v>
      </c>
      <c r="D9" s="104">
        <v>17903.955122171632</v>
      </c>
      <c r="E9" s="104"/>
      <c r="F9" s="104">
        <v>-3716</v>
      </c>
      <c r="G9" s="104">
        <v>-780.07588875112697</v>
      </c>
      <c r="H9" s="104">
        <v>-7437.8256282954817</v>
      </c>
      <c r="J9" s="10">
        <v>36536</v>
      </c>
      <c r="K9" s="134">
        <v>36536</v>
      </c>
      <c r="L9" s="117">
        <f t="shared" si="4"/>
        <v>-1476000</v>
      </c>
      <c r="M9" s="118">
        <f>VLOOKUP(K9,'NG Summary by Day'!$L$21:$N$480,3,FALSE)</f>
        <v>-1476289.3363854999</v>
      </c>
      <c r="N9" s="119">
        <f t="shared" si="5"/>
        <v>289.33638549991883</v>
      </c>
      <c r="O9" s="117">
        <f t="shared" si="0"/>
        <v>-14934000</v>
      </c>
      <c r="P9" s="118" t="s">
        <v>52</v>
      </c>
      <c r="Q9" s="119"/>
      <c r="R9" s="117">
        <f>(VLOOKUP(K9,'BNK Org Sheet'!$A$2:$D$464,4,FALSE))*1000*-1</f>
        <v>-17903955.122171633</v>
      </c>
      <c r="S9" s="118">
        <f>VLOOKUP(K9,CORP!$A$14:$D4531,3,FALSE)</f>
        <v>-16139578.594249601</v>
      </c>
      <c r="T9" s="136">
        <f t="shared" si="1"/>
        <v>-1764376.5279220324</v>
      </c>
      <c r="V9" s="117">
        <f>(VLOOKUP(K9,'BNK Org Sheet'!$F$2:$I$464,2,FALSE))*1000</f>
        <v>-3716000</v>
      </c>
      <c r="W9" s="118">
        <f>VLOOKUP(K9,'NG Summary by Day'!$T$20:$W$486,4,FALSE)</f>
        <v>-2087654.6124</v>
      </c>
      <c r="X9" s="131">
        <f t="shared" si="2"/>
        <v>-1628345.3876</v>
      </c>
      <c r="Y9" s="117">
        <f>VLOOKUP(K9,'BNK Org Sheet'!$F$2:$I$464,3,FALSE)*1000</f>
        <v>-780075.88875112694</v>
      </c>
      <c r="Z9" s="118" t="s">
        <v>63</v>
      </c>
      <c r="AA9" s="119"/>
      <c r="AB9" s="117">
        <f>VLOOKUP(K9,'BNK Org Sheet'!$F$2:$I$464,4,FALSE)*1000</f>
        <v>-7437825.6282954821</v>
      </c>
      <c r="AC9" s="118">
        <f>VLOOKUP(K9,'NG Summary by Day'!$AG$20:$AJ$532,4,FALSE)</f>
        <v>-4792225.0795273799</v>
      </c>
      <c r="AD9" s="131">
        <f t="shared" si="3"/>
        <v>-2645600.5487681022</v>
      </c>
    </row>
    <row r="10" spans="1:30" x14ac:dyDescent="0.2">
      <c r="A10" s="103">
        <v>36537</v>
      </c>
      <c r="B10" s="104">
        <v>878</v>
      </c>
      <c r="C10" s="104">
        <v>14598</v>
      </c>
      <c r="D10" s="104">
        <v>17470.276349930708</v>
      </c>
      <c r="E10" s="104"/>
      <c r="F10" s="104">
        <v>-2650</v>
      </c>
      <c r="G10" s="104">
        <v>408.72764281915056</v>
      </c>
      <c r="H10" s="104">
        <v>-1836.2897556796759</v>
      </c>
      <c r="J10" s="10">
        <v>36537</v>
      </c>
      <c r="K10" s="134">
        <v>36537</v>
      </c>
      <c r="L10" s="117">
        <f t="shared" si="4"/>
        <v>-878000</v>
      </c>
      <c r="M10" s="118">
        <f>VLOOKUP(K10,'NG Summary by Day'!$L$21:$N$480,3,FALSE)</f>
        <v>-877881.87472002499</v>
      </c>
      <c r="N10" s="119">
        <f t="shared" si="5"/>
        <v>-118.12527997500729</v>
      </c>
      <c r="O10" s="117">
        <f t="shared" si="0"/>
        <v>-14598000</v>
      </c>
      <c r="P10" s="118" t="s">
        <v>52</v>
      </c>
      <c r="Q10" s="119"/>
      <c r="R10" s="117">
        <f>(VLOOKUP(K10,'BNK Org Sheet'!$A$2:$D$464,4,FALSE))*1000*-1</f>
        <v>-17470276.349930707</v>
      </c>
      <c r="S10" s="118">
        <f>VLOOKUP(K10,CORP!$A$14:$D4532,3,FALSE)</f>
        <v>-14827487.463335</v>
      </c>
      <c r="T10" s="136">
        <f t="shared" si="1"/>
        <v>-2642788.8865957074</v>
      </c>
      <c r="V10" s="117">
        <f>(VLOOKUP(K10,'BNK Org Sheet'!$F$2:$I$464,2,FALSE))*1000</f>
        <v>-2650000</v>
      </c>
      <c r="W10" s="118">
        <f>VLOOKUP(K10,'NG Summary by Day'!$T$20:$W$486,4,FALSE)</f>
        <v>-2290677.2805999997</v>
      </c>
      <c r="X10" s="131">
        <f t="shared" si="2"/>
        <v>-359322.71940000029</v>
      </c>
      <c r="Y10" s="117">
        <f>VLOOKUP(K10,'BNK Org Sheet'!$F$2:$I$464,3,FALSE)*1000</f>
        <v>408727.64281915058</v>
      </c>
      <c r="Z10" s="118" t="s">
        <v>63</v>
      </c>
      <c r="AA10" s="119"/>
      <c r="AB10" s="117">
        <f>VLOOKUP(K10,'BNK Org Sheet'!$F$2:$I$464,4,FALSE)*1000</f>
        <v>-1836289.7556796758</v>
      </c>
      <c r="AC10" s="118">
        <f>VLOOKUP(K10,'NG Summary by Day'!$AG$20:$AJ$532,4,FALSE)</f>
        <v>-2228185.09939152</v>
      </c>
      <c r="AD10" s="131">
        <f t="shared" si="3"/>
        <v>391895.34371184418</v>
      </c>
    </row>
    <row r="11" spans="1:30" x14ac:dyDescent="0.2">
      <c r="A11" s="103">
        <v>36538</v>
      </c>
      <c r="B11" s="104">
        <v>825</v>
      </c>
      <c r="C11" s="104">
        <v>15072</v>
      </c>
      <c r="D11" s="104">
        <v>18123.7096490568</v>
      </c>
      <c r="E11" s="104"/>
      <c r="F11" s="104">
        <v>-1224</v>
      </c>
      <c r="G11" s="104">
        <v>1373.2854348085391</v>
      </c>
      <c r="H11" s="104">
        <v>1430.2650210721285</v>
      </c>
      <c r="J11" s="10">
        <v>36538</v>
      </c>
      <c r="K11" s="134">
        <v>36538</v>
      </c>
      <c r="L11" s="117">
        <f t="shared" si="4"/>
        <v>-825000</v>
      </c>
      <c r="M11" s="118">
        <f>VLOOKUP(K11,'NG Summary by Day'!$L$21:$N$480,3,FALSE)</f>
        <v>-824868.923256343</v>
      </c>
      <c r="N11" s="119">
        <f t="shared" si="5"/>
        <v>-131.07674365700223</v>
      </c>
      <c r="O11" s="117">
        <f t="shared" si="0"/>
        <v>-15072000</v>
      </c>
      <c r="P11" s="118" t="s">
        <v>52</v>
      </c>
      <c r="Q11" s="119"/>
      <c r="R11" s="117">
        <f>(VLOOKUP(K11,'BNK Org Sheet'!$A$2:$D$464,4,FALSE))*1000*-1</f>
        <v>-18123709.6490568</v>
      </c>
      <c r="S11" s="118">
        <f>VLOOKUP(K11,CORP!$A$14:$D4533,3,FALSE)</f>
        <v>-16582157.9921587</v>
      </c>
      <c r="T11" s="136">
        <f t="shared" si="1"/>
        <v>-1541551.6568980999</v>
      </c>
      <c r="V11" s="117">
        <f>(VLOOKUP(K11,'BNK Org Sheet'!$F$2:$I$464,2,FALSE))*1000</f>
        <v>-1224000</v>
      </c>
      <c r="W11" s="118">
        <f>VLOOKUP(K11,'NG Summary by Day'!$T$20:$W$486,4,FALSE)</f>
        <v>-1480090.9594000001</v>
      </c>
      <c r="X11" s="131">
        <f t="shared" si="2"/>
        <v>256090.95940000005</v>
      </c>
      <c r="Y11" s="117">
        <f>VLOOKUP(K11,'BNK Org Sheet'!$F$2:$I$464,3,FALSE)*1000</f>
        <v>1373285.434808539</v>
      </c>
      <c r="Z11" s="118" t="s">
        <v>63</v>
      </c>
      <c r="AA11" s="119"/>
      <c r="AB11" s="117">
        <f>VLOOKUP(K11,'BNK Org Sheet'!$F$2:$I$464,4,FALSE)*1000</f>
        <v>1430265.0210721286</v>
      </c>
      <c r="AC11" s="118">
        <f>VLOOKUP(K11,'NG Summary by Day'!$AG$20:$AJ$532,4,FALSE)</f>
        <v>190200.82559218703</v>
      </c>
      <c r="AD11" s="131">
        <f t="shared" si="3"/>
        <v>1240064.1954799416</v>
      </c>
    </row>
    <row r="12" spans="1:30" x14ac:dyDescent="0.2">
      <c r="A12" s="103">
        <v>36539</v>
      </c>
      <c r="B12" s="104">
        <v>2108</v>
      </c>
      <c r="C12" s="104">
        <v>15064</v>
      </c>
      <c r="D12" s="104">
        <v>18495.285206044009</v>
      </c>
      <c r="E12" s="104"/>
      <c r="F12" s="104">
        <v>16</v>
      </c>
      <c r="G12" s="104">
        <v>-2202.7099536300825</v>
      </c>
      <c r="H12" s="104">
        <v>2008.0421980465485</v>
      </c>
      <c r="J12" s="10">
        <v>36539</v>
      </c>
      <c r="K12" s="134">
        <v>36539</v>
      </c>
      <c r="L12" s="117">
        <f t="shared" si="4"/>
        <v>-2108000</v>
      </c>
      <c r="M12" s="118">
        <f>VLOOKUP(K12,'NG Summary by Day'!$L$21:$N$480,3,FALSE)</f>
        <v>-2107686.6869351096</v>
      </c>
      <c r="N12" s="119">
        <f t="shared" si="5"/>
        <v>-313.313064890448</v>
      </c>
      <c r="O12" s="117">
        <f t="shared" si="0"/>
        <v>-15064000</v>
      </c>
      <c r="P12" s="118" t="s">
        <v>52</v>
      </c>
      <c r="Q12" s="119"/>
      <c r="R12" s="117">
        <f>(VLOOKUP(K12,'BNK Org Sheet'!$A$2:$D$464,4,FALSE))*1000*-1</f>
        <v>-18495285.206044011</v>
      </c>
      <c r="S12" s="118">
        <f>VLOOKUP(K12,CORP!$A$14:$D4534,3,FALSE)</f>
        <v>-16124999.2585271</v>
      </c>
      <c r="T12" s="136">
        <f t="shared" si="1"/>
        <v>-2370285.9475169107</v>
      </c>
      <c r="V12" s="117">
        <f>(VLOOKUP(K12,'BNK Org Sheet'!$F$2:$I$464,2,FALSE))*1000</f>
        <v>16000</v>
      </c>
      <c r="W12" s="118">
        <f>VLOOKUP(K12,'NG Summary by Day'!$T$20:$W$486,4,FALSE)</f>
        <v>-607076.70279999904</v>
      </c>
      <c r="X12" s="131">
        <f t="shared" si="2"/>
        <v>623076.70279999904</v>
      </c>
      <c r="Y12" s="117">
        <f>VLOOKUP(K12,'BNK Org Sheet'!$F$2:$I$464,3,FALSE)*1000</f>
        <v>-2202709.9536300823</v>
      </c>
      <c r="Z12" s="118" t="s">
        <v>63</v>
      </c>
      <c r="AA12" s="119"/>
      <c r="AB12" s="117">
        <f>VLOOKUP(K12,'BNK Org Sheet'!$F$2:$I$464,4,FALSE)*1000</f>
        <v>2008042.1980465485</v>
      </c>
      <c r="AC12" s="118">
        <f>VLOOKUP(K12,'NG Summary by Day'!$AG$20:$AJ$532,4,FALSE)</f>
        <v>2652805.4238475696</v>
      </c>
      <c r="AD12" s="131">
        <f t="shared" si="3"/>
        <v>-644763.22580102109</v>
      </c>
    </row>
    <row r="13" spans="1:30" x14ac:dyDescent="0.2">
      <c r="A13" s="103">
        <v>36542</v>
      </c>
      <c r="B13" s="104">
        <v>2108</v>
      </c>
      <c r="C13" s="104">
        <v>15064</v>
      </c>
      <c r="D13" s="104">
        <v>18500.528610094101</v>
      </c>
      <c r="E13" s="104"/>
      <c r="F13" s="104">
        <v>0</v>
      </c>
      <c r="G13" s="104">
        <v>142.15315235232518</v>
      </c>
      <c r="H13" s="104">
        <v>1613.2335491658139</v>
      </c>
      <c r="J13" s="10">
        <v>36543</v>
      </c>
      <c r="K13" s="134">
        <v>36543</v>
      </c>
      <c r="L13" s="117">
        <f t="shared" si="4"/>
        <v>-1548000</v>
      </c>
      <c r="M13" s="118">
        <f>VLOOKUP(K13,'NG Summary by Day'!$L$21:$N$480,3,FALSE)</f>
        <v>-1548226.3517144499</v>
      </c>
      <c r="N13" s="119">
        <f t="shared" si="5"/>
        <v>226.35171444993466</v>
      </c>
      <c r="O13" s="117">
        <f t="shared" si="0"/>
        <v>-15529000</v>
      </c>
      <c r="P13" s="118" t="s">
        <v>52</v>
      </c>
      <c r="Q13" s="119"/>
      <c r="R13" s="117">
        <f>(VLOOKUP(K13,'BNK Org Sheet'!$A$2:$D$464,4,FALSE))*1000*-1</f>
        <v>-18639358.824662462</v>
      </c>
      <c r="S13" s="118">
        <f>VLOOKUP(K13,CORP!$A$14:$D4535,3,FALSE)</f>
        <v>-16605195.1807134</v>
      </c>
      <c r="T13" s="136">
        <f t="shared" si="1"/>
        <v>-2034163.6439490616</v>
      </c>
      <c r="V13" s="117">
        <f>(VLOOKUP(K13,'BNK Org Sheet'!$F$2:$I$464,2,FALSE))*1000</f>
        <v>611000</v>
      </c>
      <c r="W13" s="118">
        <f>VLOOKUP(K13,'NG Summary by Day'!$T$20:$W$486,4,FALSE)</f>
        <v>-560994.07310000109</v>
      </c>
      <c r="X13" s="131">
        <f t="shared" si="2"/>
        <v>1171994.0731000011</v>
      </c>
      <c r="Y13" s="117">
        <f>VLOOKUP(K13,'BNK Org Sheet'!$F$2:$I$464,3,FALSE)*1000</f>
        <v>229141.90066752839</v>
      </c>
      <c r="Z13" s="118" t="s">
        <v>63</v>
      </c>
      <c r="AA13" s="119"/>
      <c r="AB13" s="117">
        <f>VLOOKUP(K13,'BNK Org Sheet'!$F$2:$I$464,4,FALSE)*1000</f>
        <v>6742829.2098068669</v>
      </c>
      <c r="AC13" s="118">
        <f>VLOOKUP(K13,'NG Summary by Day'!$AG$20:$AJ$532,4,FALSE)</f>
        <v>2247593.1914983396</v>
      </c>
      <c r="AD13" s="131">
        <f t="shared" si="3"/>
        <v>4495236.0183085278</v>
      </c>
    </row>
    <row r="14" spans="1:30" x14ac:dyDescent="0.2">
      <c r="A14" s="103">
        <v>36543</v>
      </c>
      <c r="B14" s="104">
        <v>1548</v>
      </c>
      <c r="C14" s="104">
        <v>15529</v>
      </c>
      <c r="D14" s="104">
        <v>18639.35882466246</v>
      </c>
      <c r="E14" s="104"/>
      <c r="F14" s="104">
        <v>611</v>
      </c>
      <c r="G14" s="104">
        <v>229.14190066752838</v>
      </c>
      <c r="H14" s="104">
        <v>6742.8292098068669</v>
      </c>
      <c r="J14" s="10">
        <v>36544</v>
      </c>
      <c r="K14" s="134">
        <v>36544</v>
      </c>
      <c r="L14" s="117">
        <f t="shared" si="4"/>
        <v>-2733000</v>
      </c>
      <c r="M14" s="118">
        <f>VLOOKUP(K14,'NG Summary by Day'!$L$21:$N$480,3,FALSE)</f>
        <v>-2732616.3195704999</v>
      </c>
      <c r="N14" s="119">
        <f t="shared" si="5"/>
        <v>-383.68042950006202</v>
      </c>
      <c r="O14" s="117">
        <f t="shared" si="0"/>
        <v>-16814000</v>
      </c>
      <c r="P14" s="118" t="s">
        <v>52</v>
      </c>
      <c r="Q14" s="119"/>
      <c r="R14" s="117">
        <f>(VLOOKUP(K14,'BNK Org Sheet'!$A$2:$D$464,4,FALSE))*1000*-1</f>
        <v>-20263053.637698695</v>
      </c>
      <c r="S14" s="118">
        <f>VLOOKUP(K14,CORP!$A$14:$D4536,3,FALSE)</f>
        <v>-19108212.4417082</v>
      </c>
      <c r="T14" s="136">
        <f t="shared" si="1"/>
        <v>-1154841.1959904954</v>
      </c>
      <c r="V14" s="117">
        <f>(VLOOKUP(K14,'BNK Org Sheet'!$F$2:$I$464,2,FALSE))*1000</f>
        <v>-1055000</v>
      </c>
      <c r="W14" s="118">
        <f>VLOOKUP(K14,'NG Summary by Day'!$T$20:$W$486,4,FALSE)</f>
        <v>-2030192.3746</v>
      </c>
      <c r="X14" s="131">
        <f t="shared" si="2"/>
        <v>975192.37459999998</v>
      </c>
      <c r="Y14" s="117">
        <f>VLOOKUP(K14,'BNK Org Sheet'!$F$2:$I$464,3,FALSE)*1000</f>
        <v>1588703.0367575116</v>
      </c>
      <c r="Z14" s="118" t="s">
        <v>63</v>
      </c>
      <c r="AA14" s="119"/>
      <c r="AB14" s="117">
        <f>VLOOKUP(K14,'BNK Org Sheet'!$F$2:$I$464,4,FALSE)*1000</f>
        <v>1756538.9906467383</v>
      </c>
      <c r="AC14" s="118">
        <f>VLOOKUP(K14,'NG Summary by Day'!$AG$20:$AJ$532,4,FALSE)</f>
        <v>3885580.2975175702</v>
      </c>
      <c r="AD14" s="131">
        <f t="shared" si="3"/>
        <v>-2129041.3068708321</v>
      </c>
    </row>
    <row r="15" spans="1:30" x14ac:dyDescent="0.2">
      <c r="A15" s="103">
        <v>36544</v>
      </c>
      <c r="B15" s="104">
        <v>2733</v>
      </c>
      <c r="C15" s="104">
        <v>16814</v>
      </c>
      <c r="D15" s="104">
        <v>20263.053637698697</v>
      </c>
      <c r="E15" s="104"/>
      <c r="F15" s="104">
        <v>-1055</v>
      </c>
      <c r="G15" s="104">
        <v>1588.7030367575117</v>
      </c>
      <c r="H15" s="104">
        <v>1756.5389906467383</v>
      </c>
      <c r="J15" s="10">
        <v>36545</v>
      </c>
      <c r="K15" s="134">
        <v>36545</v>
      </c>
      <c r="L15" s="117">
        <f t="shared" si="4"/>
        <v>-5171000</v>
      </c>
      <c r="M15" s="118">
        <f>VLOOKUP(K15,'NG Summary by Day'!$L$21:$N$480,3,FALSE)</f>
        <v>-2383585.1768008098</v>
      </c>
      <c r="N15" s="119">
        <f t="shared" si="5"/>
        <v>-2787414.8231991902</v>
      </c>
      <c r="O15" s="117">
        <f t="shared" si="0"/>
        <v>-15730000</v>
      </c>
      <c r="P15" s="118" t="s">
        <v>52</v>
      </c>
      <c r="Q15" s="119"/>
      <c r="R15" s="117">
        <f>(VLOOKUP(K15,'BNK Org Sheet'!$A$2:$D$464,4,FALSE))*1000*-1</f>
        <v>-19965032.312317695</v>
      </c>
      <c r="S15" s="118">
        <f>VLOOKUP(K15,CORP!$A$14:$D4537,3,FALSE)</f>
        <v>-17175635.211797498</v>
      </c>
      <c r="T15" s="136">
        <f t="shared" si="1"/>
        <v>-2789397.1005201973</v>
      </c>
      <c r="V15" s="117">
        <f>(VLOOKUP(K15,'BNK Org Sheet'!$F$2:$I$464,2,FALSE))*1000</f>
        <v>825000</v>
      </c>
      <c r="W15" s="118">
        <f>VLOOKUP(K15,'NG Summary by Day'!$T$20:$W$486,4,FALSE)</f>
        <v>3365473.8188999998</v>
      </c>
      <c r="X15" s="131">
        <f t="shared" si="2"/>
        <v>-2540473.8188999998</v>
      </c>
      <c r="Y15" s="117">
        <f>VLOOKUP(K15,'BNK Org Sheet'!$F$2:$I$464,3,FALSE)*1000</f>
        <v>-3223778.4965733774</v>
      </c>
      <c r="Z15" s="118" t="s">
        <v>63</v>
      </c>
      <c r="AA15" s="119"/>
      <c r="AB15" s="117">
        <f>VLOOKUP(K15,'BNK Org Sheet'!$F$2:$I$464,4,FALSE)*1000</f>
        <v>2549912.0373985614</v>
      </c>
      <c r="AC15" s="118">
        <f>VLOOKUP(K15,'NG Summary by Day'!$AG$20:$AJ$532,4,FALSE)</f>
        <v>4344097.6764136106</v>
      </c>
      <c r="AD15" s="131">
        <f t="shared" si="3"/>
        <v>-1794185.6390150492</v>
      </c>
    </row>
    <row r="16" spans="1:30" x14ac:dyDescent="0.2">
      <c r="A16" s="103">
        <v>36545</v>
      </c>
      <c r="B16" s="104">
        <v>5171</v>
      </c>
      <c r="C16" s="104">
        <v>15730</v>
      </c>
      <c r="D16" s="104">
        <v>19965.032312317697</v>
      </c>
      <c r="E16" s="104"/>
      <c r="F16" s="104">
        <v>825</v>
      </c>
      <c r="G16" s="104">
        <v>-3223.7784965733772</v>
      </c>
      <c r="H16" s="104">
        <v>2549.9120373985616</v>
      </c>
      <c r="J16" s="10">
        <v>36546</v>
      </c>
      <c r="K16" s="134">
        <v>36546</v>
      </c>
      <c r="L16" s="117">
        <f t="shared" si="4"/>
        <v>-4559000</v>
      </c>
      <c r="M16" s="118">
        <f>VLOOKUP(K16,'NG Summary by Day'!$L$21:$N$480,3,FALSE)</f>
        <v>-4558811.6765189096</v>
      </c>
      <c r="N16" s="119">
        <f t="shared" si="5"/>
        <v>-188.32348109036684</v>
      </c>
      <c r="O16" s="117">
        <f t="shared" si="0"/>
        <v>-14939000</v>
      </c>
      <c r="P16" s="118" t="s">
        <v>52</v>
      </c>
      <c r="Q16" s="119"/>
      <c r="R16" s="117">
        <f>(VLOOKUP(K16,'BNK Org Sheet'!$A$2:$D$464,4,FALSE))*1000*-1</f>
        <v>-19286015.172017083</v>
      </c>
      <c r="S16" s="118">
        <f>VLOOKUP(K16,CORP!$A$14:$D4538,3,FALSE)</f>
        <v>-5901470.1019534599</v>
      </c>
      <c r="T16" s="136">
        <f t="shared" si="1"/>
        <v>-13384545.070063623</v>
      </c>
      <c r="V16" s="117">
        <f>(VLOOKUP(K16,'BNK Org Sheet'!$F$2:$I$464,2,FALSE))*1000</f>
        <v>186000</v>
      </c>
      <c r="W16" s="118">
        <f>VLOOKUP(K16,'NG Summary by Day'!$T$20:$W$486,4,FALSE)</f>
        <v>-1476850.6211999999</v>
      </c>
      <c r="X16" s="131">
        <f t="shared" si="2"/>
        <v>1662850.6211999999</v>
      </c>
      <c r="Y16" s="117">
        <f>VLOOKUP(K16,'BNK Org Sheet'!$F$2:$I$464,3,FALSE)*1000</f>
        <v>1349286.6932863898</v>
      </c>
      <c r="Z16" s="118" t="s">
        <v>63</v>
      </c>
      <c r="AA16" s="119"/>
      <c r="AB16" s="117">
        <f>VLOOKUP(K16,'BNK Org Sheet'!$F$2:$I$464,4,FALSE)*1000</f>
        <v>16012121.523112919</v>
      </c>
      <c r="AC16" s="118">
        <f>VLOOKUP(K16,'NG Summary by Day'!$AG$20:$AJ$532,4,FALSE)</f>
        <v>5615735.8817482302</v>
      </c>
      <c r="AD16" s="131">
        <f t="shared" si="3"/>
        <v>10396385.64136469</v>
      </c>
    </row>
    <row r="17" spans="1:30" x14ac:dyDescent="0.2">
      <c r="A17" s="103">
        <v>36546</v>
      </c>
      <c r="B17" s="104">
        <v>4559</v>
      </c>
      <c r="C17" s="104">
        <v>14939</v>
      </c>
      <c r="D17" s="104">
        <v>19286.015172017083</v>
      </c>
      <c r="E17" s="104"/>
      <c r="F17" s="104">
        <v>186</v>
      </c>
      <c r="G17" s="104">
        <v>1349.2866932863899</v>
      </c>
      <c r="H17" s="104">
        <v>16012.121523112919</v>
      </c>
      <c r="J17" s="10">
        <v>36549</v>
      </c>
      <c r="K17" s="134">
        <v>36549</v>
      </c>
      <c r="L17" s="117">
        <f t="shared" si="4"/>
        <v>-9160000</v>
      </c>
      <c r="M17" s="118">
        <f>VLOOKUP(K17,'NG Summary by Day'!$L$21:$N$480,3,FALSE)</f>
        <v>-9160455.5434958208</v>
      </c>
      <c r="N17" s="119">
        <f t="shared" si="5"/>
        <v>455.54349582083523</v>
      </c>
      <c r="O17" s="117">
        <f t="shared" si="0"/>
        <v>-15023000</v>
      </c>
      <c r="P17" s="118" t="s">
        <v>52</v>
      </c>
      <c r="Q17" s="119"/>
      <c r="R17" s="117">
        <f>(VLOOKUP(K17,'BNK Org Sheet'!$A$2:$D$464,4,FALSE))*1000*-1</f>
        <v>-20467480.051985815</v>
      </c>
      <c r="S17" s="118">
        <f>VLOOKUP(K17,CORP!$A$14:$D4539,3,FALSE)</f>
        <v>-17514114.5165997</v>
      </c>
      <c r="T17" s="136">
        <f t="shared" si="1"/>
        <v>-2953365.5353861153</v>
      </c>
      <c r="V17" s="117">
        <f>(VLOOKUP(K17,'BNK Org Sheet'!$F$2:$I$464,2,FALSE))*1000</f>
        <v>4128000</v>
      </c>
      <c r="W17" s="118">
        <f>VLOOKUP(K17,'NG Summary by Day'!$T$20:$W$486,4,FALSE)</f>
        <v>-23771.822999999098</v>
      </c>
      <c r="X17" s="131">
        <f t="shared" si="2"/>
        <v>4151771.8229999989</v>
      </c>
      <c r="Y17" s="117">
        <f>VLOOKUP(K17,'BNK Org Sheet'!$F$2:$I$464,3,FALSE)*1000</f>
        <v>-817443.74793335469</v>
      </c>
      <c r="Z17" s="118" t="s">
        <v>63</v>
      </c>
      <c r="AA17" s="119"/>
      <c r="AB17" s="117">
        <f>VLOOKUP(K17,'BNK Org Sheet'!$F$2:$I$464,4,FALSE)*1000</f>
        <v>-266377.36445518315</v>
      </c>
      <c r="AC17" s="118">
        <f>VLOOKUP(K17,'NG Summary by Day'!$AG$20:$AJ$532,4,FALSE)</f>
        <v>519127.61159381497</v>
      </c>
      <c r="AD17" s="131">
        <f t="shared" si="3"/>
        <v>-785504.97604899807</v>
      </c>
    </row>
    <row r="18" spans="1:30" x14ac:dyDescent="0.2">
      <c r="A18" s="103">
        <v>36549</v>
      </c>
      <c r="B18" s="104">
        <v>9160</v>
      </c>
      <c r="C18" s="104">
        <v>15023</v>
      </c>
      <c r="D18" s="104">
        <v>20467.480051985814</v>
      </c>
      <c r="E18" s="104"/>
      <c r="F18" s="104">
        <v>4128</v>
      </c>
      <c r="G18" s="104">
        <v>-817.44374793335464</v>
      </c>
      <c r="H18" s="104">
        <v>-266.37736445518317</v>
      </c>
      <c r="J18" s="10">
        <v>36550</v>
      </c>
      <c r="K18" s="134">
        <v>36550</v>
      </c>
      <c r="L18" s="117">
        <f t="shared" si="4"/>
        <v>-8434000</v>
      </c>
      <c r="M18" s="118">
        <f>VLOOKUP(K18,'NG Summary by Day'!$L$21:$N$480,3,FALSE)</f>
        <v>-8434083.4705828298</v>
      </c>
      <c r="N18" s="119">
        <f t="shared" si="5"/>
        <v>83.470582829788327</v>
      </c>
      <c r="O18" s="117">
        <f t="shared" si="0"/>
        <v>-1534000</v>
      </c>
      <c r="P18" s="118" t="s">
        <v>52</v>
      </c>
      <c r="Q18" s="119"/>
      <c r="R18" s="117">
        <f>(VLOOKUP(K18,'BNK Org Sheet'!$A$2:$D$464,4,FALSE))*1000*-1</f>
        <v>-13298923.938432446</v>
      </c>
      <c r="S18" s="118">
        <f>VLOOKUP(K18,CORP!$A$14:$D4540,3,FALSE)</f>
        <v>-17338327.681782398</v>
      </c>
      <c r="T18" s="136">
        <f t="shared" si="1"/>
        <v>4039403.7433499526</v>
      </c>
      <c r="V18" s="117">
        <f>(VLOOKUP(K18,'BNK Org Sheet'!$F$2:$I$464,2,FALSE))*1000</f>
        <v>5678000</v>
      </c>
      <c r="W18" s="118">
        <f>VLOOKUP(K18,'NG Summary by Day'!$T$20:$W$486,4,FALSE)</f>
        <v>5175156.6518000104</v>
      </c>
      <c r="X18" s="131">
        <f t="shared" si="2"/>
        <v>502843.34819998965</v>
      </c>
      <c r="Y18" s="117">
        <f>VLOOKUP(K18,'BNK Org Sheet'!$F$2:$I$464,3,FALSE)*1000</f>
        <v>1872259.1726060219</v>
      </c>
      <c r="Z18" s="118" t="s">
        <v>63</v>
      </c>
      <c r="AA18" s="119"/>
      <c r="AB18" s="117">
        <f>VLOOKUP(K18,'BNK Org Sheet'!$F$2:$I$464,4,FALSE)*1000</f>
        <v>8447880.8095586263</v>
      </c>
      <c r="AC18" s="118">
        <f>VLOOKUP(K18,'NG Summary by Day'!$AG$20:$AJ$532,4,FALSE)</f>
        <v>9050245.89487263</v>
      </c>
      <c r="AD18" s="131">
        <f t="shared" si="3"/>
        <v>-602365.08531400375</v>
      </c>
    </row>
    <row r="19" spans="1:30" x14ac:dyDescent="0.2">
      <c r="A19" s="103">
        <v>36550</v>
      </c>
      <c r="B19" s="104">
        <v>8434</v>
      </c>
      <c r="C19" s="104">
        <v>1534</v>
      </c>
      <c r="D19" s="104">
        <v>13298.923938432446</v>
      </c>
      <c r="E19" s="104"/>
      <c r="F19" s="104">
        <v>5678</v>
      </c>
      <c r="G19" s="104">
        <v>1872.2591726060218</v>
      </c>
      <c r="H19" s="104">
        <v>8447.8808095586264</v>
      </c>
      <c r="J19" s="10">
        <v>36551</v>
      </c>
      <c r="K19" s="134">
        <v>36551</v>
      </c>
      <c r="L19" s="117">
        <f t="shared" si="4"/>
        <v>-8434000</v>
      </c>
      <c r="M19" s="118">
        <f>VLOOKUP(K19,'NG Summary by Day'!$L$21:$N$480,3,FALSE)</f>
        <v>-12336475.211982001</v>
      </c>
      <c r="N19" s="119">
        <f t="shared" si="5"/>
        <v>3902475.2119820006</v>
      </c>
      <c r="O19" s="117">
        <f t="shared" si="0"/>
        <v>-15354000</v>
      </c>
      <c r="P19" s="118" t="s">
        <v>52</v>
      </c>
      <c r="Q19" s="119"/>
      <c r="R19" s="117">
        <f>(VLOOKUP(K19,'BNK Org Sheet'!$A$2:$D$464,4,FALSE))*1000*-1</f>
        <v>-20253947.362398323</v>
      </c>
      <c r="S19" s="118">
        <f>VLOOKUP(K19,CORP!$A$14:$D4541,3,FALSE)</f>
        <v>-21126744.197825801</v>
      </c>
      <c r="T19" s="136">
        <f t="shared" si="1"/>
        <v>872796.83542747796</v>
      </c>
      <c r="V19" s="117">
        <f>(VLOOKUP(K19,'BNK Org Sheet'!$F$2:$I$464,2,FALSE))*1000</f>
        <v>-1623000</v>
      </c>
      <c r="W19" s="118">
        <f>VLOOKUP(K19,'NG Summary by Day'!$T$20:$W$486,4,FALSE)</f>
        <v>-2975641.4753</v>
      </c>
      <c r="X19" s="131">
        <f t="shared" si="2"/>
        <v>1352641.4753</v>
      </c>
      <c r="Y19" s="117">
        <f>VLOOKUP(K19,'BNK Org Sheet'!$F$2:$I$464,3,FALSE)*1000</f>
        <v>6448300.3822618704</v>
      </c>
      <c r="Z19" s="118" t="s">
        <v>63</v>
      </c>
      <c r="AA19" s="119"/>
      <c r="AB19" s="117">
        <f>VLOOKUP(K19,'BNK Org Sheet'!$F$2:$I$464,4,FALSE)*1000</f>
        <v>14423660.861962609</v>
      </c>
      <c r="AC19" s="118">
        <f>VLOOKUP(K19,'NG Summary by Day'!$AG$20:$AJ$532,4,FALSE)</f>
        <v>6000782.1620914796</v>
      </c>
      <c r="AD19" s="131">
        <f t="shared" si="3"/>
        <v>8422878.6998711303</v>
      </c>
    </row>
    <row r="20" spans="1:30" x14ac:dyDescent="0.2">
      <c r="A20" s="103">
        <v>36551</v>
      </c>
      <c r="B20" s="104">
        <v>8434</v>
      </c>
      <c r="C20" s="104">
        <v>15354</v>
      </c>
      <c r="D20" s="104">
        <v>20253.947362398321</v>
      </c>
      <c r="E20" s="104"/>
      <c r="F20" s="104">
        <v>-1623</v>
      </c>
      <c r="G20" s="104">
        <v>6448.3003822618703</v>
      </c>
      <c r="H20" s="104">
        <v>14423.660861962609</v>
      </c>
      <c r="J20" s="10">
        <v>36552</v>
      </c>
      <c r="K20" s="134">
        <v>36552</v>
      </c>
      <c r="L20" s="117">
        <f t="shared" si="4"/>
        <v>-13532000</v>
      </c>
      <c r="M20" s="118">
        <f>VLOOKUP(K20,'NG Summary by Day'!$L$21:$N$480,3,FALSE)</f>
        <v>-13531977.804630401</v>
      </c>
      <c r="N20" s="119">
        <f t="shared" si="5"/>
        <v>-22.19536959938705</v>
      </c>
      <c r="O20" s="117">
        <f t="shared" si="0"/>
        <v>-15234000</v>
      </c>
      <c r="P20" s="118" t="s">
        <v>52</v>
      </c>
      <c r="Q20" s="119"/>
      <c r="R20" s="117">
        <f>(VLOOKUP(K20,'BNK Org Sheet'!$A$2:$D$464,4,FALSE))*1000*-1</f>
        <v>-23172146.763560828</v>
      </c>
      <c r="S20" s="118">
        <f>VLOOKUP(K20,CORP!$A$14:$D4542,3,FALSE)</f>
        <v>-25229590.245905802</v>
      </c>
      <c r="T20" s="136">
        <f t="shared" si="1"/>
        <v>2057443.4823449738</v>
      </c>
      <c r="V20" s="117">
        <f>(VLOOKUP(K20,'BNK Org Sheet'!$F$2:$I$464,2,FALSE))*1000</f>
        <v>3945000</v>
      </c>
      <c r="W20" s="118">
        <f>VLOOKUP(K20,'NG Summary by Day'!$T$20:$W$486,4,FALSE)</f>
        <v>3093953.7068999996</v>
      </c>
      <c r="X20" s="131">
        <f t="shared" si="2"/>
        <v>851046.29310000036</v>
      </c>
      <c r="Y20" s="117">
        <f>VLOOKUP(K20,'BNK Org Sheet'!$F$2:$I$464,3,FALSE)*1000</f>
        <v>-1585428.8722198731</v>
      </c>
      <c r="Z20" s="118" t="s">
        <v>63</v>
      </c>
      <c r="AA20" s="119"/>
      <c r="AB20" s="117">
        <f>VLOOKUP(K20,'BNK Org Sheet'!$F$2:$I$464,4,FALSE)*1000</f>
        <v>7145585.2888676394</v>
      </c>
      <c r="AC20" s="118">
        <f>VLOOKUP(K20,'NG Summary by Day'!$AG$20:$AJ$532,4,FALSE)</f>
        <v>1278577.03678041</v>
      </c>
      <c r="AD20" s="131">
        <f t="shared" si="3"/>
        <v>5867008.2520872299</v>
      </c>
    </row>
    <row r="21" spans="1:30" x14ac:dyDescent="0.2">
      <c r="A21" s="103">
        <v>36552</v>
      </c>
      <c r="B21" s="104">
        <v>13532</v>
      </c>
      <c r="C21" s="104">
        <v>15234</v>
      </c>
      <c r="D21" s="104">
        <v>23172.146763560828</v>
      </c>
      <c r="E21" s="104"/>
      <c r="F21" s="104">
        <v>3945</v>
      </c>
      <c r="G21" s="104">
        <v>-1585.428872219873</v>
      </c>
      <c r="H21" s="104">
        <v>7145.5852888676391</v>
      </c>
      <c r="J21" s="10">
        <v>36553</v>
      </c>
      <c r="K21" s="134">
        <v>36553</v>
      </c>
      <c r="L21" s="117">
        <f t="shared" si="4"/>
        <v>-37494000</v>
      </c>
      <c r="M21" s="118">
        <f>VLOOKUP(K21,'NG Summary by Day'!$L$21:$N$480,3,FALSE)</f>
        <v>-19448742.333445799</v>
      </c>
      <c r="N21" s="119">
        <f t="shared" si="5"/>
        <v>-18045257.666554201</v>
      </c>
      <c r="O21" s="117">
        <f t="shared" si="0"/>
        <v>-15653000</v>
      </c>
      <c r="P21" s="118" t="s">
        <v>52</v>
      </c>
      <c r="Q21" s="119"/>
      <c r="R21" s="117">
        <f>(VLOOKUP(K21,'BNK Org Sheet'!$A$2:$D$464,4,FALSE))*1000*-1</f>
        <v>-41909978.135390304</v>
      </c>
      <c r="S21" s="118">
        <f>VLOOKUP(K21,CORP!$A$14:$D4543,3,FALSE)</f>
        <v>-38033777.6170789</v>
      </c>
      <c r="T21" s="136">
        <f t="shared" si="1"/>
        <v>-3876200.5183114037</v>
      </c>
      <c r="V21" s="117">
        <f>(VLOOKUP(K21,'BNK Org Sheet'!$F$2:$I$464,2,FALSE))*1000</f>
        <v>-3393000</v>
      </c>
      <c r="W21" s="118">
        <f>VLOOKUP(K21,'NG Summary by Day'!$T$20:$W$486,4,FALSE)</f>
        <v>-3549873.8868</v>
      </c>
      <c r="X21" s="131">
        <f t="shared" si="2"/>
        <v>156873.88679999998</v>
      </c>
      <c r="Y21" s="117">
        <f>VLOOKUP(K21,'BNK Org Sheet'!$F$2:$I$464,3,FALSE)*1000</f>
        <v>899046.04903631133</v>
      </c>
      <c r="Z21" s="118" t="s">
        <v>63</v>
      </c>
      <c r="AA21" s="119"/>
      <c r="AB21" s="117">
        <f>VLOOKUP(K21,'BNK Org Sheet'!$F$2:$I$464,4,FALSE)*1000</f>
        <v>-2319924.6351419403</v>
      </c>
      <c r="AC21" s="118">
        <f>VLOOKUP(K21,'NG Summary by Day'!$AG$20:$AJ$532,4,FALSE)</f>
        <v>-6093626.7088294104</v>
      </c>
      <c r="AD21" s="131">
        <f t="shared" si="3"/>
        <v>3773702.0736874701</v>
      </c>
    </row>
    <row r="22" spans="1:30" x14ac:dyDescent="0.2">
      <c r="A22" s="103">
        <v>36553</v>
      </c>
      <c r="B22" s="104">
        <v>37494</v>
      </c>
      <c r="C22" s="104">
        <v>15653</v>
      </c>
      <c r="D22" s="104">
        <v>41909.978135390294</v>
      </c>
      <c r="E22" s="104"/>
      <c r="F22" s="104">
        <v>-3393</v>
      </c>
      <c r="G22" s="104">
        <v>899.04604903631139</v>
      </c>
      <c r="H22" s="104">
        <v>-2319.9246351419401</v>
      </c>
      <c r="J22" s="10">
        <v>36556</v>
      </c>
      <c r="K22" s="134">
        <v>36556</v>
      </c>
      <c r="L22" s="117">
        <f t="shared" si="4"/>
        <v>-20441000</v>
      </c>
      <c r="M22" s="118">
        <f>VLOOKUP(K22,'NG Summary by Day'!$L$21:$N$480,3,FALSE)</f>
        <v>-20440660.193125799</v>
      </c>
      <c r="N22" s="119">
        <f t="shared" si="5"/>
        <v>-339.80687420070171</v>
      </c>
      <c r="O22" s="117">
        <f t="shared" si="0"/>
        <v>-16278000</v>
      </c>
      <c r="P22" s="118" t="s">
        <v>52</v>
      </c>
      <c r="Q22" s="119"/>
      <c r="R22" s="117">
        <f>(VLOOKUP(K22,'BNK Org Sheet'!$A$2:$D$464,4,FALSE))*1000*-1</f>
        <v>-28046091.465620007</v>
      </c>
      <c r="S22" s="118">
        <f>VLOOKUP(K22,CORP!$A$14:$D4544,3,FALSE)</f>
        <v>-23648141.9133958</v>
      </c>
      <c r="T22" s="136">
        <f t="shared" si="1"/>
        <v>-4397949.5522242077</v>
      </c>
      <c r="V22" s="117">
        <f>(VLOOKUP(K22,'BNK Org Sheet'!$F$2:$I$464,2,FALSE))*1000</f>
        <v>10219000</v>
      </c>
      <c r="W22" s="118">
        <f>VLOOKUP(K22,'NG Summary by Day'!$T$20:$W$486,4,FALSE)</f>
        <v>12736387.208799999</v>
      </c>
      <c r="X22" s="131">
        <f t="shared" si="2"/>
        <v>-2517387.2087999992</v>
      </c>
      <c r="Y22" s="117">
        <f>VLOOKUP(K22,'BNK Org Sheet'!$F$2:$I$464,3,FALSE)*1000</f>
        <v>1584450.3959570508</v>
      </c>
      <c r="Z22" s="118" t="s">
        <v>63</v>
      </c>
      <c r="AA22" s="119"/>
      <c r="AB22" s="117">
        <f>VLOOKUP(K22,'BNK Org Sheet'!$F$2:$I$464,4,FALSE)*1000</f>
        <v>6494170.0104487268</v>
      </c>
      <c r="AC22" s="118">
        <f>VLOOKUP(K22,'NG Summary by Day'!$AG$20:$AJ$532,4,FALSE)</f>
        <v>14008956.629584299</v>
      </c>
      <c r="AD22" s="131">
        <f t="shared" si="3"/>
        <v>-7514786.6191355726</v>
      </c>
    </row>
    <row r="23" spans="1:30" x14ac:dyDescent="0.2">
      <c r="A23" s="103">
        <v>36556</v>
      </c>
      <c r="B23" s="104">
        <v>20441</v>
      </c>
      <c r="C23" s="104">
        <v>16278</v>
      </c>
      <c r="D23" s="104">
        <v>28046.091465620008</v>
      </c>
      <c r="E23" s="104"/>
      <c r="F23" s="104">
        <v>10219</v>
      </c>
      <c r="G23" s="104">
        <v>1584.4503959570509</v>
      </c>
      <c r="H23" s="104">
        <v>6494.1700104487272</v>
      </c>
      <c r="J23" s="13">
        <v>36557</v>
      </c>
      <c r="K23" s="134">
        <v>36557</v>
      </c>
      <c r="L23" s="117">
        <f t="shared" si="4"/>
        <v>-23642000</v>
      </c>
      <c r="M23" s="118">
        <f>VLOOKUP(K23,'NG Summary by Day'!$L$21:$N$480,3,FALSE)</f>
        <v>-23642132.973115299</v>
      </c>
      <c r="N23" s="119">
        <f t="shared" si="5"/>
        <v>132.97311529889703</v>
      </c>
      <c r="O23" s="117">
        <f t="shared" si="0"/>
        <v>-16303000</v>
      </c>
      <c r="P23" s="118" t="s">
        <v>52</v>
      </c>
      <c r="Q23" s="119"/>
      <c r="R23" s="117">
        <f>(VLOOKUP(K23,'BNK Org Sheet'!$A$2:$D$464,4,FALSE))*1000*-1</f>
        <v>-30717895.857750386</v>
      </c>
      <c r="S23" s="118">
        <f>VLOOKUP(K23,CORP!$A$14:$D4545,3,FALSE)</f>
        <v>-26452557.762293797</v>
      </c>
      <c r="T23" s="136">
        <f t="shared" si="1"/>
        <v>-4265338.095456589</v>
      </c>
      <c r="V23" s="117">
        <f>(VLOOKUP(K23,'BNK Org Sheet'!$F$2:$I$464,2,FALSE))*1000</f>
        <v>4342000</v>
      </c>
      <c r="W23" s="118">
        <f>VLOOKUP(K23,'NG Summary by Day'!$T$20:$W$486,4,FALSE)</f>
        <v>-3130491.8297610497</v>
      </c>
      <c r="X23" s="131">
        <f t="shared" si="2"/>
        <v>7472491.8297610497</v>
      </c>
      <c r="Y23" s="117">
        <f>VLOOKUP(K23,'BNK Org Sheet'!$F$2:$I$464,3,FALSE)*1000</f>
        <v>-5496876.3073922712</v>
      </c>
      <c r="Z23" s="118" t="s">
        <v>63</v>
      </c>
      <c r="AA23" s="119"/>
      <c r="AB23" s="117">
        <f>VLOOKUP(K23,'BNK Org Sheet'!$F$2:$I$464,4,FALSE)*1000</f>
        <v>-1218202.0730823954</v>
      </c>
      <c r="AC23" s="118">
        <f>VLOOKUP(K23,'NG Summary by Day'!$AG$20:$AJ$532,4,FALSE)</f>
        <v>-9017352.2605156992</v>
      </c>
      <c r="AD23" s="131">
        <f t="shared" si="3"/>
        <v>7799150.1874333043</v>
      </c>
    </row>
    <row r="24" spans="1:30" x14ac:dyDescent="0.2">
      <c r="A24" s="103">
        <v>36557</v>
      </c>
      <c r="B24" s="104">
        <v>23642</v>
      </c>
      <c r="C24" s="104">
        <v>16303</v>
      </c>
      <c r="D24" s="104">
        <v>30717.895857750387</v>
      </c>
      <c r="E24" s="104"/>
      <c r="F24" s="104">
        <v>4342</v>
      </c>
      <c r="G24" s="104">
        <v>-5496.876307392271</v>
      </c>
      <c r="H24" s="104">
        <v>-1218.2020730823954</v>
      </c>
      <c r="J24" s="13">
        <v>36558</v>
      </c>
      <c r="K24" s="134">
        <v>36558</v>
      </c>
      <c r="L24" s="117">
        <f t="shared" si="4"/>
        <v>-28415000</v>
      </c>
      <c r="M24" s="118">
        <f>VLOOKUP(K24,'NG Summary by Day'!$L$21:$N$480,3,FALSE)</f>
        <v>-27220953.6493963</v>
      </c>
      <c r="N24" s="119">
        <f t="shared" si="5"/>
        <v>-1194046.3506036997</v>
      </c>
      <c r="O24" s="117">
        <f t="shared" si="0"/>
        <v>-16415000</v>
      </c>
      <c r="P24" s="118" t="s">
        <v>52</v>
      </c>
      <c r="Q24" s="119"/>
      <c r="R24" s="117">
        <f>(VLOOKUP(K24,'BNK Org Sheet'!$A$2:$D$464,4,FALSE))*1000*-1</f>
        <v>-34581318.75920485</v>
      </c>
      <c r="S24" s="118">
        <f>VLOOKUP(K24,CORP!$A$14:$D4546,3,FALSE)</f>
        <v>-27582352.538808301</v>
      </c>
      <c r="T24" s="136">
        <f t="shared" si="1"/>
        <v>-6998966.2203965485</v>
      </c>
      <c r="V24" s="117">
        <f>(VLOOKUP(K24,'BNK Org Sheet'!$F$2:$I$464,2,FALSE))*1000</f>
        <v>6500000</v>
      </c>
      <c r="W24" s="118">
        <f>VLOOKUP(K24,'NG Summary by Day'!$T$20:$W$486,4,FALSE)</f>
        <v>8500082.2960000001</v>
      </c>
      <c r="X24" s="131">
        <f t="shared" si="2"/>
        <v>-2000082.2960000001</v>
      </c>
      <c r="Y24" s="117">
        <f>VLOOKUP(K24,'BNK Org Sheet'!$F$2:$I$464,3,FALSE)*1000</f>
        <v>71837.588654471969</v>
      </c>
      <c r="Z24" s="118" t="s">
        <v>63</v>
      </c>
      <c r="AA24" s="119"/>
      <c r="AB24" s="117">
        <f>VLOOKUP(K24,'BNK Org Sheet'!$F$2:$I$464,4,FALSE)*1000</f>
        <v>15087875.394987576</v>
      </c>
      <c r="AC24" s="118">
        <f>VLOOKUP(K24,'NG Summary by Day'!$AG$20:$AJ$532,4,FALSE)</f>
        <v>14359740.5339063</v>
      </c>
      <c r="AD24" s="131">
        <f t="shared" si="3"/>
        <v>728134.86108127609</v>
      </c>
    </row>
    <row r="25" spans="1:30" x14ac:dyDescent="0.2">
      <c r="A25" s="103">
        <v>36558</v>
      </c>
      <c r="B25" s="104">
        <v>28415</v>
      </c>
      <c r="C25" s="104">
        <v>16415</v>
      </c>
      <c r="D25" s="104">
        <v>34581.318759204849</v>
      </c>
      <c r="E25" s="104"/>
      <c r="F25" s="104">
        <v>6500</v>
      </c>
      <c r="G25" s="104">
        <v>71.837588654471972</v>
      </c>
      <c r="H25" s="104">
        <v>15087.875394987575</v>
      </c>
      <c r="J25" s="13">
        <v>36559</v>
      </c>
      <c r="K25" s="134">
        <v>36559</v>
      </c>
      <c r="L25" s="117">
        <f t="shared" si="4"/>
        <v>-23955000</v>
      </c>
      <c r="M25" s="118">
        <f>VLOOKUP(K25,'NG Summary by Day'!$L$21:$N$480,3,FALSE)</f>
        <v>-23954505.046828002</v>
      </c>
      <c r="N25" s="119">
        <f t="shared" si="5"/>
        <v>-494.95317199826241</v>
      </c>
      <c r="O25" s="117">
        <f t="shared" si="0"/>
        <v>-16133000</v>
      </c>
      <c r="P25" s="118" t="s">
        <v>52</v>
      </c>
      <c r="Q25" s="119"/>
      <c r="R25" s="117">
        <f>(VLOOKUP(K25,'BNK Org Sheet'!$A$2:$D$464,4,FALSE))*1000*-1</f>
        <v>-30858425.95069709</v>
      </c>
      <c r="S25" s="118">
        <f>VLOOKUP(K25,CORP!$A$14:$D4547,3,FALSE)</f>
        <v>-27348405.344095398</v>
      </c>
      <c r="T25" s="136">
        <f t="shared" si="1"/>
        <v>-3510020.6066016927</v>
      </c>
      <c r="V25" s="117">
        <f>(VLOOKUP(K25,'BNK Org Sheet'!$F$2:$I$464,2,FALSE))*1000</f>
        <v>-6856000</v>
      </c>
      <c r="W25" s="118">
        <f>VLOOKUP(K25,'NG Summary by Day'!$T$20:$W$486,4,FALSE)</f>
        <v>-7111574.4885999998</v>
      </c>
      <c r="X25" s="131">
        <f t="shared" si="2"/>
        <v>255574.48859999981</v>
      </c>
      <c r="Y25" s="117">
        <f>VLOOKUP(K25,'BNK Org Sheet'!$F$2:$I$464,3,FALSE)*1000</f>
        <v>-2423627.0979939885</v>
      </c>
      <c r="Z25" s="118" t="s">
        <v>63</v>
      </c>
      <c r="AA25" s="119"/>
      <c r="AB25" s="117">
        <f>VLOOKUP(K25,'BNK Org Sheet'!$F$2:$I$464,4,FALSE)*1000</f>
        <v>-9344841.7786231302</v>
      </c>
      <c r="AC25" s="118">
        <f>VLOOKUP(K25,'NG Summary by Day'!$AG$20:$AJ$532,4,FALSE)</f>
        <v>-9607939.0197332893</v>
      </c>
      <c r="AD25" s="131">
        <f t="shared" si="3"/>
        <v>263097.24111015908</v>
      </c>
    </row>
    <row r="26" spans="1:30" x14ac:dyDescent="0.2">
      <c r="A26" s="103">
        <v>36559</v>
      </c>
      <c r="B26" s="104">
        <v>23955</v>
      </c>
      <c r="C26" s="104">
        <v>16133</v>
      </c>
      <c r="D26" s="104">
        <v>30858.425950697092</v>
      </c>
      <c r="E26" s="104"/>
      <c r="F26" s="104">
        <v>-6856</v>
      </c>
      <c r="G26" s="104">
        <v>-2423.6270979939886</v>
      </c>
      <c r="H26" s="104">
        <v>-9344.8417786231294</v>
      </c>
      <c r="J26" s="13">
        <v>36560</v>
      </c>
      <c r="K26" s="134">
        <v>36560</v>
      </c>
      <c r="L26" s="117">
        <f t="shared" si="4"/>
        <v>-21529000</v>
      </c>
      <c r="M26" s="118">
        <f>VLOOKUP(K26,'NG Summary by Day'!$L$21:$N$480,3,FALSE)</f>
        <v>-21528929.342325199</v>
      </c>
      <c r="N26" s="119">
        <f t="shared" si="5"/>
        <v>-70.657674800604582</v>
      </c>
      <c r="O26" s="117">
        <f t="shared" si="0"/>
        <v>-16012000</v>
      </c>
      <c r="P26" s="118" t="s">
        <v>52</v>
      </c>
      <c r="Q26" s="119"/>
      <c r="R26" s="117">
        <f>(VLOOKUP(K26,'BNK Org Sheet'!$A$2:$D$464,4,FALSE))*1000*-1</f>
        <v>-28426046.875253834</v>
      </c>
      <c r="S26" s="118">
        <f>VLOOKUP(K26,CORP!$A$14:$D4548,3,FALSE)</f>
        <v>-26860095.682937898</v>
      </c>
      <c r="T26" s="136">
        <f t="shared" si="1"/>
        <v>-1565951.1923159361</v>
      </c>
      <c r="V26" s="117">
        <f>(VLOOKUP(K26,'BNK Org Sheet'!$F$2:$I$464,2,FALSE))*1000</f>
        <v>8612000</v>
      </c>
      <c r="W26" s="118">
        <f>VLOOKUP(K26,'NG Summary by Day'!$T$20:$W$486,4,FALSE)</f>
        <v>8814963.9806999993</v>
      </c>
      <c r="X26" s="131">
        <f t="shared" si="2"/>
        <v>-202963.98069999926</v>
      </c>
      <c r="Y26" s="117">
        <f>VLOOKUP(K26,'BNK Org Sheet'!$F$2:$I$464,3,FALSE)*1000</f>
        <v>-9178.4665799527065</v>
      </c>
      <c r="Z26" s="118" t="s">
        <v>63</v>
      </c>
      <c r="AA26" s="119"/>
      <c r="AB26" s="117">
        <f>VLOOKUP(K26,'BNK Org Sheet'!$F$2:$I$464,4,FALSE)*1000</f>
        <v>8002057.1332175341</v>
      </c>
      <c r="AC26" s="118">
        <f>VLOOKUP(K26,'NG Summary by Day'!$AG$20:$AJ$532,4,FALSE)</f>
        <v>4982167.9493161403</v>
      </c>
      <c r="AD26" s="131">
        <f t="shared" si="3"/>
        <v>3019889.1839013938</v>
      </c>
    </row>
    <row r="27" spans="1:30" x14ac:dyDescent="0.2">
      <c r="A27" s="103">
        <v>36560</v>
      </c>
      <c r="B27" s="104">
        <v>21529</v>
      </c>
      <c r="C27" s="104">
        <v>16012</v>
      </c>
      <c r="D27" s="104">
        <v>28426.046875253833</v>
      </c>
      <c r="E27" s="104"/>
      <c r="F27" s="104">
        <v>8612</v>
      </c>
      <c r="G27" s="104">
        <v>-9.1784665799527065</v>
      </c>
      <c r="H27" s="104">
        <v>8002.0571332175341</v>
      </c>
      <c r="J27" s="13">
        <v>36563</v>
      </c>
      <c r="K27" s="134">
        <v>36563</v>
      </c>
      <c r="L27" s="117">
        <f t="shared" si="4"/>
        <v>-12867000</v>
      </c>
      <c r="M27" s="118">
        <f>VLOOKUP(K27,'NG Summary by Day'!$L$21:$N$480,3,FALSE)</f>
        <v>-12866895.8122246</v>
      </c>
      <c r="N27" s="119">
        <f t="shared" si="5"/>
        <v>-104.18777539953589</v>
      </c>
      <c r="O27" s="117">
        <f t="shared" si="0"/>
        <v>-17182000</v>
      </c>
      <c r="P27" s="118" t="s">
        <v>52</v>
      </c>
      <c r="Q27" s="119"/>
      <c r="R27" s="117">
        <f>(VLOOKUP(K27,'BNK Org Sheet'!$A$2:$D$464,4,FALSE))*1000*-1</f>
        <v>-23826211.255194113</v>
      </c>
      <c r="S27" s="118">
        <f>VLOOKUP(K27,CORP!$A$14:$D4549,3,FALSE)</f>
        <v>-19501549.507668499</v>
      </c>
      <c r="T27" s="136">
        <f t="shared" si="1"/>
        <v>-4324661.7475256138</v>
      </c>
      <c r="V27" s="117">
        <f>(VLOOKUP(K27,'BNK Org Sheet'!$F$2:$I$464,2,FALSE))*1000</f>
        <v>-11399000</v>
      </c>
      <c r="W27" s="118">
        <f>VLOOKUP(K27,'NG Summary by Day'!$T$20:$W$486,4,FALSE)</f>
        <v>-17575993.700100001</v>
      </c>
      <c r="X27" s="131">
        <f t="shared" si="2"/>
        <v>6176993.7001000009</v>
      </c>
      <c r="Y27" s="117">
        <f>VLOOKUP(K27,'BNK Org Sheet'!$F$2:$I$464,3,FALSE)*1000</f>
        <v>1678463.9110689859</v>
      </c>
      <c r="Z27" s="118" t="s">
        <v>63</v>
      </c>
      <c r="AA27" s="119"/>
      <c r="AB27" s="117">
        <f>VLOOKUP(K27,'BNK Org Sheet'!$F$2:$I$464,4,FALSE)*1000</f>
        <v>-1396418.9694025125</v>
      </c>
      <c r="AC27" s="118">
        <f>VLOOKUP(K27,'NG Summary by Day'!$AG$20:$AJ$532,4,FALSE)</f>
        <v>-15354042.025067799</v>
      </c>
      <c r="AD27" s="131">
        <f t="shared" si="3"/>
        <v>13957623.055665286</v>
      </c>
    </row>
    <row r="28" spans="1:30" x14ac:dyDescent="0.2">
      <c r="A28" s="103">
        <v>36563</v>
      </c>
      <c r="B28" s="104">
        <v>12867</v>
      </c>
      <c r="C28" s="104">
        <v>17182</v>
      </c>
      <c r="D28" s="104">
        <v>23826.211255194114</v>
      </c>
      <c r="E28" s="104"/>
      <c r="F28" s="104">
        <v>-11399</v>
      </c>
      <c r="G28" s="104">
        <v>1678.4639110689859</v>
      </c>
      <c r="H28" s="104">
        <v>-1396.4189694025126</v>
      </c>
      <c r="J28" s="13">
        <v>36564</v>
      </c>
      <c r="K28" s="134">
        <v>36564</v>
      </c>
      <c r="L28" s="117">
        <f t="shared" si="4"/>
        <v>-9080000</v>
      </c>
      <c r="M28" s="118">
        <f>VLOOKUP(K28,'NG Summary by Day'!$L$21:$N$480,3,FALSE)</f>
        <v>-9080130.2813164499</v>
      </c>
      <c r="N28" s="119">
        <f t="shared" si="5"/>
        <v>130.2813164498657</v>
      </c>
      <c r="O28" s="117">
        <f t="shared" si="0"/>
        <v>-17121000</v>
      </c>
      <c r="P28" s="118" t="s">
        <v>52</v>
      </c>
      <c r="Q28" s="119"/>
      <c r="R28" s="117">
        <f>(VLOOKUP(K28,'BNK Org Sheet'!$A$2:$D$464,4,FALSE))*1000*-1</f>
        <v>-22073966.854621615</v>
      </c>
      <c r="S28" s="118">
        <f>VLOOKUP(K28,CORP!$A$14:$D4550,3,FALSE)</f>
        <v>-18191912.592752501</v>
      </c>
      <c r="T28" s="136">
        <f t="shared" si="1"/>
        <v>-3882054.2618691139</v>
      </c>
      <c r="V28" s="117">
        <f>(VLOOKUP(K28,'BNK Org Sheet'!$F$2:$I$464,2,FALSE))*1000</f>
        <v>-9897000</v>
      </c>
      <c r="W28" s="118">
        <f>VLOOKUP(K28,'NG Summary by Day'!$T$20:$W$486,4,FALSE)</f>
        <v>-11660964.0954</v>
      </c>
      <c r="X28" s="131">
        <f t="shared" si="2"/>
        <v>1763964.0954</v>
      </c>
      <c r="Y28" s="117">
        <f>VLOOKUP(K28,'BNK Org Sheet'!$F$2:$I$464,3,FALSE)*1000</f>
        <v>5564986.8602610901</v>
      </c>
      <c r="Z28" s="118" t="s">
        <v>63</v>
      </c>
      <c r="AA28" s="119"/>
      <c r="AB28" s="117">
        <f>VLOOKUP(K28,'BNK Org Sheet'!$F$2:$I$464,4,FALSE)*1000</f>
        <v>-10508536.679375121</v>
      </c>
      <c r="AC28" s="118">
        <f>VLOOKUP(K28,'NG Summary by Day'!$AG$20:$AJ$532,4,FALSE)</f>
        <v>-12177071.843562301</v>
      </c>
      <c r="AD28" s="131">
        <f t="shared" si="3"/>
        <v>1668535.1641871799</v>
      </c>
    </row>
    <row r="29" spans="1:30" x14ac:dyDescent="0.2">
      <c r="A29" s="103">
        <v>36564</v>
      </c>
      <c r="B29" s="104">
        <v>9080</v>
      </c>
      <c r="C29" s="104">
        <v>17121</v>
      </c>
      <c r="D29" s="104">
        <v>22073.966854621616</v>
      </c>
      <c r="E29" s="104"/>
      <c r="F29" s="104">
        <v>-9897</v>
      </c>
      <c r="G29" s="104">
        <v>5564.9868602610904</v>
      </c>
      <c r="H29" s="104">
        <v>-10508.536679375122</v>
      </c>
      <c r="J29" s="13">
        <v>36565</v>
      </c>
      <c r="K29" s="134">
        <v>36565</v>
      </c>
      <c r="L29" s="117">
        <f t="shared" si="4"/>
        <v>-6247000</v>
      </c>
      <c r="M29" s="118">
        <f>VLOOKUP(K29,'NG Summary by Day'!$L$21:$N$480,3,FALSE)</f>
        <v>-6247062.9171354799</v>
      </c>
      <c r="N29" s="119">
        <f t="shared" si="5"/>
        <v>62.917135479860008</v>
      </c>
      <c r="O29" s="117">
        <f t="shared" si="0"/>
        <v>-17348000</v>
      </c>
      <c r="P29" s="118" t="s">
        <v>52</v>
      </c>
      <c r="Q29" s="119"/>
      <c r="R29" s="117">
        <f>(VLOOKUP(K29,'BNK Org Sheet'!$A$2:$D$464,4,FALSE))*1000*-1</f>
        <v>-21005476.429199196</v>
      </c>
      <c r="S29" s="118">
        <f>VLOOKUP(K29,CORP!$A$14:$D4551,3,FALSE)</f>
        <v>-18195353.154521599</v>
      </c>
      <c r="T29" s="136">
        <f t="shared" si="1"/>
        <v>-2810123.274677597</v>
      </c>
      <c r="V29" s="117">
        <f>(VLOOKUP(K29,'BNK Org Sheet'!$F$2:$I$464,2,FALSE))*1000</f>
        <v>-1065000</v>
      </c>
      <c r="W29" s="118">
        <f>VLOOKUP(K29,'NG Summary by Day'!$T$20:$W$486,4,FALSE)</f>
        <v>-378371.94649999897</v>
      </c>
      <c r="X29" s="131">
        <f t="shared" si="2"/>
        <v>-686628.05350000109</v>
      </c>
      <c r="Y29" s="117">
        <f>VLOOKUP(K29,'BNK Org Sheet'!$F$2:$I$464,3,FALSE)*1000</f>
        <v>-226124.66447474598</v>
      </c>
      <c r="Z29" s="118" t="s">
        <v>63</v>
      </c>
      <c r="AA29" s="119"/>
      <c r="AB29" s="117">
        <f>VLOOKUP(K29,'BNK Org Sheet'!$F$2:$I$464,4,FALSE)*1000</f>
        <v>-1103269.5914166777</v>
      </c>
      <c r="AC29" s="118">
        <f>VLOOKUP(K29,'NG Summary by Day'!$AG$20:$AJ$532,4,FALSE)</f>
        <v>-2726062.1885642298</v>
      </c>
      <c r="AD29" s="131">
        <f t="shared" si="3"/>
        <v>1622792.5971475521</v>
      </c>
    </row>
    <row r="30" spans="1:30" x14ac:dyDescent="0.2">
      <c r="A30" s="103">
        <v>36565</v>
      </c>
      <c r="B30" s="104">
        <v>6247</v>
      </c>
      <c r="C30" s="104">
        <v>17348</v>
      </c>
      <c r="D30" s="104">
        <v>21005.476429199196</v>
      </c>
      <c r="E30" s="104"/>
      <c r="F30" s="104">
        <v>-1065</v>
      </c>
      <c r="G30" s="104">
        <v>-226.12466447474597</v>
      </c>
      <c r="H30" s="104">
        <v>-1103.2695914166777</v>
      </c>
      <c r="J30" s="13">
        <v>36566</v>
      </c>
      <c r="K30" s="134">
        <v>36566</v>
      </c>
      <c r="L30" s="117">
        <f t="shared" si="4"/>
        <v>-8749000</v>
      </c>
      <c r="M30" s="118">
        <f>VLOOKUP(K30,'NG Summary by Day'!$L$21:$N$480,3,FALSE)</f>
        <v>-8748655.7367536686</v>
      </c>
      <c r="N30" s="119">
        <f t="shared" si="5"/>
        <v>-344.26324633136392</v>
      </c>
      <c r="O30" s="117">
        <f t="shared" si="0"/>
        <v>-17536000</v>
      </c>
      <c r="P30" s="118" t="s">
        <v>52</v>
      </c>
      <c r="Q30" s="119"/>
      <c r="R30" s="117">
        <f>(VLOOKUP(K30,'BNK Org Sheet'!$A$2:$D$464,4,FALSE))*1000*-1</f>
        <v>-22304938.388004966</v>
      </c>
      <c r="S30" s="118">
        <f>VLOOKUP(K30,CORP!$A$14:$D4552,3,FALSE)</f>
        <v>-18304292.0894241</v>
      </c>
      <c r="T30" s="136">
        <f t="shared" si="1"/>
        <v>-4000646.2985808663</v>
      </c>
      <c r="V30" s="117">
        <f>(VLOOKUP(K30,'BNK Org Sheet'!$F$2:$I$464,2,FALSE))*1000</f>
        <v>3781000</v>
      </c>
      <c r="W30" s="118">
        <f>VLOOKUP(K30,'NG Summary by Day'!$T$20:$W$486,4,FALSE)</f>
        <v>5022920.4532000003</v>
      </c>
      <c r="X30" s="131">
        <f t="shared" si="2"/>
        <v>-1241920.4532000003</v>
      </c>
      <c r="Y30" s="117">
        <f>VLOOKUP(K30,'BNK Org Sheet'!$F$2:$I$464,3,FALSE)*1000</f>
        <v>2357530.7020901106</v>
      </c>
      <c r="Z30" s="118" t="s">
        <v>63</v>
      </c>
      <c r="AA30" s="119"/>
      <c r="AB30" s="117">
        <f>VLOOKUP(K30,'BNK Org Sheet'!$F$2:$I$464,4,FALSE)*1000</f>
        <v>10042074.878130022</v>
      </c>
      <c r="AC30" s="118">
        <f>VLOOKUP(K30,'NG Summary by Day'!$AG$20:$AJ$532,4,FALSE)</f>
        <v>6203467.8490912402</v>
      </c>
      <c r="AD30" s="131">
        <f t="shared" si="3"/>
        <v>3838607.0290387822</v>
      </c>
    </row>
    <row r="31" spans="1:30" x14ac:dyDescent="0.2">
      <c r="A31" s="103">
        <v>36566</v>
      </c>
      <c r="B31" s="104">
        <v>8749</v>
      </c>
      <c r="C31" s="104">
        <v>17536</v>
      </c>
      <c r="D31" s="104">
        <v>22304.938388004965</v>
      </c>
      <c r="E31" s="104"/>
      <c r="F31" s="104">
        <v>3781</v>
      </c>
      <c r="G31" s="104">
        <v>2357.5307020901105</v>
      </c>
      <c r="H31" s="104">
        <v>10042.074878130023</v>
      </c>
      <c r="J31" s="13">
        <v>36567</v>
      </c>
      <c r="K31" s="134">
        <v>36567</v>
      </c>
      <c r="L31" s="117">
        <f t="shared" si="4"/>
        <v>-8749000</v>
      </c>
      <c r="M31" s="118">
        <f>VLOOKUP(K31,'NG Summary by Day'!$L$21:$N$480,3,FALSE)</f>
        <v>-7424704.5243996298</v>
      </c>
      <c r="N31" s="119">
        <f t="shared" si="5"/>
        <v>-1324295.4756003702</v>
      </c>
      <c r="O31" s="117">
        <f t="shared" si="0"/>
        <v>-17536000</v>
      </c>
      <c r="P31" s="118" t="s">
        <v>52</v>
      </c>
      <c r="Q31" s="119"/>
      <c r="R31" s="117">
        <f>(VLOOKUP(K31,'BNK Org Sheet'!$A$2:$D$464,4,FALSE))*1000*-1</f>
        <v>-22312674.717235707</v>
      </c>
      <c r="S31" s="118">
        <f>VLOOKUP(K31,CORP!$A$14:$D4553,3,FALSE)</f>
        <v>-20333992.523096502</v>
      </c>
      <c r="T31" s="136">
        <f t="shared" si="1"/>
        <v>-1978682.1941392049</v>
      </c>
      <c r="V31" s="117">
        <f>(VLOOKUP(K31,'BNK Org Sheet'!$F$2:$I$464,2,FALSE))*1000</f>
        <v>256000</v>
      </c>
      <c r="W31" s="118">
        <f>VLOOKUP(K31,'NG Summary by Day'!$T$20:$W$486,4,FALSE)</f>
        <v>446120.64998375706</v>
      </c>
      <c r="X31" s="131">
        <f t="shared" si="2"/>
        <v>-190120.64998375706</v>
      </c>
      <c r="Y31" s="117">
        <f>VLOOKUP(K31,'BNK Org Sheet'!$F$2:$I$464,3,FALSE)*1000</f>
        <v>11311995.960615819</v>
      </c>
      <c r="Z31" s="118" t="s">
        <v>63</v>
      </c>
      <c r="AA31" s="119"/>
      <c r="AB31" s="117">
        <f>VLOOKUP(K31,'BNK Org Sheet'!$F$2:$I$464,4,FALSE)*1000</f>
        <v>13787892.484278541</v>
      </c>
      <c r="AC31" s="118">
        <f>VLOOKUP(K31,'NG Summary by Day'!$AG$20:$AJ$532,4,FALSE)</f>
        <v>11855814.959868699</v>
      </c>
      <c r="AD31" s="131">
        <f t="shared" si="3"/>
        <v>1932077.5244098417</v>
      </c>
    </row>
    <row r="32" spans="1:30" x14ac:dyDescent="0.2">
      <c r="A32" s="103">
        <v>36567</v>
      </c>
      <c r="B32" s="104">
        <v>8749</v>
      </c>
      <c r="C32" s="104">
        <v>17536</v>
      </c>
      <c r="D32" s="104">
        <v>22312.674717235706</v>
      </c>
      <c r="E32" s="104"/>
      <c r="F32" s="104">
        <v>256</v>
      </c>
      <c r="G32" s="104">
        <v>11311.995960615819</v>
      </c>
      <c r="H32" s="104">
        <v>13787.892484278542</v>
      </c>
      <c r="J32" s="13">
        <v>36570</v>
      </c>
      <c r="K32" s="134">
        <v>36570</v>
      </c>
      <c r="L32" s="117">
        <f t="shared" si="4"/>
        <v>-10870000</v>
      </c>
      <c r="M32" s="118">
        <f>VLOOKUP(K32,'NG Summary by Day'!$L$21:$N$480,3,FALSE)</f>
        <v>-10870073.598300701</v>
      </c>
      <c r="N32" s="119">
        <f t="shared" si="5"/>
        <v>73.598300701007247</v>
      </c>
      <c r="O32" s="117">
        <f t="shared" si="0"/>
        <v>-19679000</v>
      </c>
      <c r="P32" s="118" t="s">
        <v>52</v>
      </c>
      <c r="Q32" s="119"/>
      <c r="R32" s="117">
        <f>(VLOOKUP(K32,'BNK Org Sheet'!$A$2:$D$464,4,FALSE))*1000*-1</f>
        <v>-25252960.080616634</v>
      </c>
      <c r="S32" s="118">
        <f>VLOOKUP(K32,CORP!$A$14:$D4554,3,FALSE)</f>
        <v>-20678812.910291899</v>
      </c>
      <c r="T32" s="136">
        <f t="shared" si="1"/>
        <v>-4574147.1703247353</v>
      </c>
      <c r="V32" s="117">
        <f>(VLOOKUP(K32,'BNK Org Sheet'!$F$2:$I$464,2,FALSE))*1000</f>
        <v>-1860000</v>
      </c>
      <c r="W32" s="118">
        <f>VLOOKUP(K32,'NG Summary by Day'!$T$20:$W$486,4,FALSE)</f>
        <v>-546184.58419999992</v>
      </c>
      <c r="X32" s="131">
        <f t="shared" si="2"/>
        <v>-1313815.4158000001</v>
      </c>
      <c r="Y32" s="117">
        <f>VLOOKUP(K32,'BNK Org Sheet'!$F$2:$I$464,3,FALSE)*1000</f>
        <v>3179287.7878521904</v>
      </c>
      <c r="Z32" s="118" t="s">
        <v>63</v>
      </c>
      <c r="AA32" s="119"/>
      <c r="AB32" s="117">
        <f>VLOOKUP(K32,'BNK Org Sheet'!$F$2:$I$464,4,FALSE)*1000</f>
        <v>10240765.249019509</v>
      </c>
      <c r="AC32" s="118">
        <f>VLOOKUP(K32,'NG Summary by Day'!$AG$20:$AJ$532,4,FALSE)</f>
        <v>3461324.9571617101</v>
      </c>
      <c r="AD32" s="131">
        <f t="shared" si="3"/>
        <v>6779440.2918577995</v>
      </c>
    </row>
    <row r="33" spans="1:30" x14ac:dyDescent="0.2">
      <c r="A33" s="103">
        <v>36570</v>
      </c>
      <c r="B33" s="104">
        <v>10870</v>
      </c>
      <c r="C33" s="104">
        <v>19679</v>
      </c>
      <c r="D33" s="104">
        <v>25252.960080616635</v>
      </c>
      <c r="E33" s="104"/>
      <c r="F33" s="104">
        <v>-1860</v>
      </c>
      <c r="G33" s="104">
        <v>3179.2877878521904</v>
      </c>
      <c r="H33" s="104">
        <v>10240.765249019509</v>
      </c>
      <c r="J33" s="13">
        <v>36571</v>
      </c>
      <c r="K33" s="134">
        <v>36571</v>
      </c>
      <c r="L33" s="117">
        <f t="shared" si="4"/>
        <v>-10870000</v>
      </c>
      <c r="M33" s="118">
        <f>VLOOKUP(K33,'NG Summary by Day'!$L$21:$N$480,3,FALSE)</f>
        <v>-11536974.3464163</v>
      </c>
      <c r="N33" s="119">
        <f t="shared" si="5"/>
        <v>666974.34641630016</v>
      </c>
      <c r="O33" s="117">
        <f t="shared" si="0"/>
        <v>-19478000</v>
      </c>
      <c r="P33" s="118" t="s">
        <v>52</v>
      </c>
      <c r="Q33" s="119"/>
      <c r="R33" s="117">
        <f>(VLOOKUP(K33,'BNK Org Sheet'!$A$2:$D$464,4,FALSE))*1000*-1</f>
        <v>-24951253.275488995</v>
      </c>
      <c r="S33" s="118">
        <f>VLOOKUP(K33,CORP!$A$14:$D4555,3,FALSE)</f>
        <v>-21799868.6465041</v>
      </c>
      <c r="T33" s="136">
        <f t="shared" si="1"/>
        <v>-3151384.6289848946</v>
      </c>
      <c r="V33" s="117">
        <f>(VLOOKUP(K33,'BNK Org Sheet'!$F$2:$I$464,2,FALSE))*1000</f>
        <v>3667000</v>
      </c>
      <c r="W33" s="118">
        <f>VLOOKUP(K33,'NG Summary by Day'!$T$20:$W$486,4,FALSE)</f>
        <v>3127806.9915999998</v>
      </c>
      <c r="X33" s="131">
        <f t="shared" si="2"/>
        <v>539193.00840000017</v>
      </c>
      <c r="Y33" s="117">
        <f>VLOOKUP(K33,'BNK Org Sheet'!$F$2:$I$464,3,FALSE)*1000</f>
        <v>339683.5581639114</v>
      </c>
      <c r="Z33" s="118" t="s">
        <v>63</v>
      </c>
      <c r="AA33" s="119"/>
      <c r="AB33" s="117">
        <f>VLOOKUP(K33,'BNK Org Sheet'!$F$2:$I$464,4,FALSE)*1000</f>
        <v>3810790.5173530551</v>
      </c>
      <c r="AC33" s="118">
        <f>VLOOKUP(K33,'NG Summary by Day'!$AG$20:$AJ$532,4,FALSE)</f>
        <v>2693722.01237508</v>
      </c>
      <c r="AD33" s="131">
        <f t="shared" si="3"/>
        <v>1117068.504977975</v>
      </c>
    </row>
    <row r="34" spans="1:30" x14ac:dyDescent="0.2">
      <c r="A34" s="103">
        <v>36571</v>
      </c>
      <c r="B34" s="104">
        <v>10870</v>
      </c>
      <c r="C34" s="104">
        <v>19478</v>
      </c>
      <c r="D34" s="104">
        <v>24951.253275488994</v>
      </c>
      <c r="E34" s="104"/>
      <c r="F34" s="104">
        <v>3667</v>
      </c>
      <c r="G34" s="104">
        <v>339.68355816391141</v>
      </c>
      <c r="H34" s="104">
        <v>3810.7905173530553</v>
      </c>
      <c r="J34" s="13">
        <v>36572</v>
      </c>
      <c r="K34" s="134">
        <v>36572</v>
      </c>
      <c r="L34" s="117">
        <f t="shared" si="4"/>
        <v>-14366000</v>
      </c>
      <c r="M34" s="118">
        <f>VLOOKUP(K34,'NG Summary by Day'!$L$21:$N$480,3,FALSE)</f>
        <v>-14366325.957628699</v>
      </c>
      <c r="N34" s="119">
        <f t="shared" si="5"/>
        <v>325.95762869901955</v>
      </c>
      <c r="O34" s="117">
        <f t="shared" si="0"/>
        <v>-19651000</v>
      </c>
      <c r="P34" s="118" t="s">
        <v>52</v>
      </c>
      <c r="Q34" s="119"/>
      <c r="R34" s="117">
        <f>(VLOOKUP(K34,'BNK Org Sheet'!$A$2:$D$464,4,FALSE))*1000*-1</f>
        <v>-26799822.059148971</v>
      </c>
      <c r="S34" s="118">
        <f>VLOOKUP(K34,CORP!$A$14:$D4556,3,FALSE)</f>
        <v>-22684022.315399501</v>
      </c>
      <c r="T34" s="136">
        <f t="shared" si="1"/>
        <v>-4115799.7437494695</v>
      </c>
      <c r="V34" s="117">
        <f>(VLOOKUP(K34,'BNK Org Sheet'!$F$2:$I$464,2,FALSE))*1000</f>
        <v>-2656000</v>
      </c>
      <c r="W34" s="118">
        <f>VLOOKUP(K34,'NG Summary by Day'!$T$20:$W$486,4,FALSE)</f>
        <v>-1245449.2771000001</v>
      </c>
      <c r="X34" s="131">
        <f t="shared" si="2"/>
        <v>-1410550.7228999999</v>
      </c>
      <c r="Y34" s="117">
        <f>VLOOKUP(K34,'BNK Org Sheet'!$F$2:$I$464,3,FALSE)*1000</f>
        <v>3793051.6361155938</v>
      </c>
      <c r="Z34" s="118" t="s">
        <v>63</v>
      </c>
      <c r="AA34" s="119"/>
      <c r="AB34" s="117">
        <f>VLOOKUP(K34,'BNK Org Sheet'!$F$2:$I$464,4,FALSE)*1000</f>
        <v>-482211.72167921276</v>
      </c>
      <c r="AC34" s="118">
        <f>VLOOKUP(K34,'NG Summary by Day'!$AG$20:$AJ$532,4,FALSE)</f>
        <v>7330729.5433530798</v>
      </c>
      <c r="AD34" s="131">
        <f t="shared" si="3"/>
        <v>-7812941.2650322923</v>
      </c>
    </row>
    <row r="35" spans="1:30" x14ac:dyDescent="0.2">
      <c r="A35" s="103">
        <v>36572</v>
      </c>
      <c r="B35" s="104">
        <v>14366</v>
      </c>
      <c r="C35" s="104">
        <v>19651</v>
      </c>
      <c r="D35" s="104">
        <v>26799.82205914897</v>
      </c>
      <c r="E35" s="104"/>
      <c r="F35" s="104">
        <v>-2656</v>
      </c>
      <c r="G35" s="104">
        <v>3793.0516361155937</v>
      </c>
      <c r="H35" s="104">
        <v>-482.21172167921276</v>
      </c>
      <c r="J35" s="13">
        <v>36573</v>
      </c>
      <c r="K35" s="134">
        <v>36573</v>
      </c>
      <c r="L35" s="117">
        <f t="shared" si="4"/>
        <v>-15335000</v>
      </c>
      <c r="M35" s="118">
        <f>VLOOKUP(K35,'NG Summary by Day'!$L$21:$N$480,3,FALSE)</f>
        <v>-15335118.917663101</v>
      </c>
      <c r="N35" s="119">
        <f t="shared" si="5"/>
        <v>118.91766310110688</v>
      </c>
      <c r="O35" s="117">
        <f t="shared" si="0"/>
        <v>-19069000</v>
      </c>
      <c r="P35" s="118" t="s">
        <v>52</v>
      </c>
      <c r="Q35" s="119"/>
      <c r="R35" s="117">
        <f>(VLOOKUP(K35,'BNK Org Sheet'!$A$2:$D$464,4,FALSE))*1000*-1</f>
        <v>-27101417.25755902</v>
      </c>
      <c r="S35" s="118">
        <f>VLOOKUP(K35,CORP!$A$14:$D4557,3,FALSE)</f>
        <v>-22908440.480694897</v>
      </c>
      <c r="T35" s="136">
        <f t="shared" si="1"/>
        <v>-4192976.7768641226</v>
      </c>
      <c r="V35" s="117">
        <f>(VLOOKUP(K35,'BNK Org Sheet'!$F$2:$I$464,2,FALSE))*1000</f>
        <v>7290000</v>
      </c>
      <c r="W35" s="118">
        <f>VLOOKUP(K35,'NG Summary by Day'!$T$20:$W$486,4,FALSE)</f>
        <v>6084971.6179999998</v>
      </c>
      <c r="X35" s="131">
        <f t="shared" si="2"/>
        <v>1205028.3820000002</v>
      </c>
      <c r="Y35" s="117">
        <f>VLOOKUP(K35,'BNK Org Sheet'!$F$2:$I$464,3,FALSE)*1000</f>
        <v>3174691.4355661999</v>
      </c>
      <c r="Z35" s="118" t="s">
        <v>63</v>
      </c>
      <c r="AA35" s="119"/>
      <c r="AB35" s="117">
        <f>VLOOKUP(K35,'BNK Org Sheet'!$F$2:$I$464,4,FALSE)*1000</f>
        <v>-5985995.1145970887</v>
      </c>
      <c r="AC35" s="118">
        <f>VLOOKUP(K35,'NG Summary by Day'!$AG$20:$AJ$532,4,FALSE)</f>
        <v>6990469.4772925004</v>
      </c>
      <c r="AD35" s="131">
        <f t="shared" si="3"/>
        <v>-12976464.59188959</v>
      </c>
    </row>
    <row r="36" spans="1:30" x14ac:dyDescent="0.2">
      <c r="A36" s="103">
        <v>36573</v>
      </c>
      <c r="B36" s="104">
        <v>15335</v>
      </c>
      <c r="C36" s="104">
        <v>19069</v>
      </c>
      <c r="D36" s="104">
        <v>27101.41725755902</v>
      </c>
      <c r="E36" s="104"/>
      <c r="F36" s="104">
        <v>7290</v>
      </c>
      <c r="G36" s="104">
        <v>3174.6914355661997</v>
      </c>
      <c r="H36" s="104">
        <v>-5985.995114597089</v>
      </c>
      <c r="J36" s="13">
        <v>36574</v>
      </c>
      <c r="K36" s="134">
        <v>36574</v>
      </c>
      <c r="L36" s="117">
        <f t="shared" si="4"/>
        <v>-16668000</v>
      </c>
      <c r="M36" s="118">
        <f>VLOOKUP(K36,'NG Summary by Day'!$L$21:$N$480,3,FALSE)</f>
        <v>-16667785.686048701</v>
      </c>
      <c r="N36" s="119">
        <f t="shared" si="5"/>
        <v>-214.31395129859447</v>
      </c>
      <c r="O36" s="117">
        <f t="shared" si="0"/>
        <v>-20140000</v>
      </c>
      <c r="P36" s="118" t="s">
        <v>52</v>
      </c>
      <c r="Q36" s="119"/>
      <c r="R36" s="117">
        <f>(VLOOKUP(K36,'BNK Org Sheet'!$A$2:$D$464,4,FALSE))*1000*-1</f>
        <v>-28288881.059355065</v>
      </c>
      <c r="S36" s="118">
        <f>VLOOKUP(K36,CORP!$A$14:$D4558,3,FALSE)</f>
        <v>-24390299.545007598</v>
      </c>
      <c r="T36" s="136">
        <f t="shared" si="1"/>
        <v>-3898581.5143474676</v>
      </c>
      <c r="V36" s="117">
        <f>(VLOOKUP(K36,'BNK Org Sheet'!$F$2:$I$464,2,FALSE))*1000</f>
        <v>-1961000</v>
      </c>
      <c r="W36" s="118">
        <f>VLOOKUP(K36,'NG Summary by Day'!$T$20:$W$486,4,FALSE)</f>
        <v>-1489117.7842000001</v>
      </c>
      <c r="X36" s="131">
        <f t="shared" si="2"/>
        <v>-471882.21579999989</v>
      </c>
      <c r="Y36" s="117">
        <f>VLOOKUP(K36,'BNK Org Sheet'!$F$2:$I$464,3,FALSE)*1000</f>
        <v>-333978.95256969298</v>
      </c>
      <c r="Z36" s="118" t="s">
        <v>63</v>
      </c>
      <c r="AA36" s="119"/>
      <c r="AB36" s="117">
        <f>VLOOKUP(K36,'BNK Org Sheet'!$F$2:$I$464,4,FALSE)*1000</f>
        <v>-4320665.9533378463</v>
      </c>
      <c r="AC36" s="118">
        <f>VLOOKUP(K36,'NG Summary by Day'!$AG$20:$AJ$532,4,FALSE)</f>
        <v>-3755456.5999898398</v>
      </c>
      <c r="AD36" s="131">
        <f t="shared" si="3"/>
        <v>-565209.35334800649</v>
      </c>
    </row>
    <row r="37" spans="1:30" x14ac:dyDescent="0.2">
      <c r="A37" s="103">
        <v>36574</v>
      </c>
      <c r="B37" s="104">
        <v>16668</v>
      </c>
      <c r="C37" s="104">
        <v>20140</v>
      </c>
      <c r="D37" s="104">
        <v>28288.881059355066</v>
      </c>
      <c r="E37" s="104"/>
      <c r="F37" s="104">
        <v>-1961</v>
      </c>
      <c r="G37" s="104">
        <v>-333.97895256969298</v>
      </c>
      <c r="H37" s="104">
        <v>-4320.6659533378461</v>
      </c>
      <c r="J37" s="13">
        <v>36578</v>
      </c>
      <c r="K37" s="134">
        <v>36578</v>
      </c>
      <c r="L37" s="117">
        <f t="shared" si="4"/>
        <v>-13191000</v>
      </c>
      <c r="M37" s="118">
        <f>VLOOKUP(K37,'NG Summary by Day'!$L$21:$N$480,3,FALSE)</f>
        <v>0</v>
      </c>
      <c r="N37" s="119">
        <f t="shared" si="5"/>
        <v>-13191000</v>
      </c>
      <c r="O37" s="117">
        <f t="shared" si="0"/>
        <v>-20140000</v>
      </c>
      <c r="P37" s="118" t="s">
        <v>52</v>
      </c>
      <c r="Q37" s="119"/>
      <c r="R37" s="117">
        <f>(VLOOKUP(K37,'BNK Org Sheet'!$A$2:$D$464,4,FALSE))*1000*-1</f>
        <v>-26410008.852522898</v>
      </c>
      <c r="S37" s="118">
        <f>VLOOKUP(K37,CORP!$A$14:$D4559,3,FALSE)</f>
        <v>-3519623.8263345598</v>
      </c>
      <c r="T37" s="136">
        <f t="shared" si="1"/>
        <v>-22890385.02618834</v>
      </c>
      <c r="V37" s="117">
        <f>(VLOOKUP(K37,'BNK Org Sheet'!$F$2:$I$464,2,FALSE))*1000</f>
        <v>-10512000</v>
      </c>
      <c r="W37" s="118" t="e">
        <f>VLOOKUP(K37,'NG Summary by Day'!$T$20:$W$486,4,FALSE)</f>
        <v>#N/A</v>
      </c>
      <c r="X37" s="131" t="e">
        <f t="shared" si="2"/>
        <v>#N/A</v>
      </c>
      <c r="Y37" s="117">
        <f>VLOOKUP(K37,'BNK Org Sheet'!$F$2:$I$464,3,FALSE)*1000</f>
        <v>-5693324.7025273899</v>
      </c>
      <c r="Z37" s="118" t="s">
        <v>63</v>
      </c>
      <c r="AA37" s="119"/>
      <c r="AB37" s="117">
        <f>VLOOKUP(K37,'BNK Org Sheet'!$F$2:$I$464,4,FALSE)*1000</f>
        <v>-18016176.716983587</v>
      </c>
      <c r="AC37" s="118">
        <f>VLOOKUP(K37,'NG Summary by Day'!$AG$20:$AJ$532,4,FALSE)</f>
        <v>-1436093.0057999999</v>
      </c>
      <c r="AD37" s="131">
        <f t="shared" si="3"/>
        <v>-16580083.711183587</v>
      </c>
    </row>
    <row r="38" spans="1:30" x14ac:dyDescent="0.2">
      <c r="A38" s="103">
        <v>36577</v>
      </c>
      <c r="B38" s="104">
        <v>16668</v>
      </c>
      <c r="C38" s="104">
        <v>20140</v>
      </c>
      <c r="D38" s="104">
        <v>28285.213656437842</v>
      </c>
      <c r="E38" s="104"/>
      <c r="F38" s="104">
        <v>0</v>
      </c>
      <c r="G38" s="104">
        <v>0</v>
      </c>
      <c r="H38" s="104">
        <v>2350.3937705270146</v>
      </c>
      <c r="J38" s="13">
        <v>36579</v>
      </c>
      <c r="K38" s="134">
        <v>36579</v>
      </c>
      <c r="L38" s="117">
        <f t="shared" si="4"/>
        <v>-10014000</v>
      </c>
      <c r="M38" s="118">
        <f>VLOOKUP(K38,'NG Summary by Day'!$L$21:$N$480,3,FALSE)</f>
        <v>-10014011.8973787</v>
      </c>
      <c r="N38" s="119">
        <f t="shared" si="5"/>
        <v>11.897378699854016</v>
      </c>
      <c r="O38" s="117">
        <f t="shared" si="0"/>
        <v>-19917000</v>
      </c>
      <c r="P38" s="118" t="s">
        <v>52</v>
      </c>
      <c r="Q38" s="119"/>
      <c r="R38" s="117">
        <f>(VLOOKUP(K38,'BNK Org Sheet'!$A$2:$D$464,4,FALSE))*1000*-1</f>
        <v>-24762399.159438234</v>
      </c>
      <c r="S38" s="118">
        <f>VLOOKUP(K38,CORP!$A$14:$D4560,3,FALSE)</f>
        <v>-22026598.4131868</v>
      </c>
      <c r="T38" s="136">
        <f t="shared" si="1"/>
        <v>-2735800.7462514341</v>
      </c>
      <c r="V38" s="117">
        <f>(VLOOKUP(K38,'BNK Org Sheet'!$F$2:$I$464,2,FALSE))*1000</f>
        <v>324000</v>
      </c>
      <c r="W38" s="118">
        <f>VLOOKUP(K38,'NG Summary by Day'!$T$20:$W$486,4,FALSE)</f>
        <v>-461956.36800000002</v>
      </c>
      <c r="X38" s="131">
        <f t="shared" si="2"/>
        <v>785956.36800000002</v>
      </c>
      <c r="Y38" s="117">
        <f>VLOOKUP(K38,'BNK Org Sheet'!$F$2:$I$464,3,FALSE)*1000</f>
        <v>-2555436.4151670374</v>
      </c>
      <c r="Z38" s="118" t="s">
        <v>63</v>
      </c>
      <c r="AA38" s="119"/>
      <c r="AB38" s="117">
        <f>VLOOKUP(K38,'BNK Org Sheet'!$F$2:$I$464,4,FALSE)*1000</f>
        <v>-2005138.191311171</v>
      </c>
      <c r="AC38" s="118">
        <f>VLOOKUP(K38,'NG Summary by Day'!$AG$20:$AJ$532,4,FALSE)</f>
        <v>-5850822.4015784403</v>
      </c>
      <c r="AD38" s="131">
        <f t="shared" si="3"/>
        <v>3845684.2102672691</v>
      </c>
    </row>
    <row r="39" spans="1:30" x14ac:dyDescent="0.2">
      <c r="A39" s="103">
        <v>36578</v>
      </c>
      <c r="B39" s="104">
        <v>13191</v>
      </c>
      <c r="C39" s="104">
        <v>20140</v>
      </c>
      <c r="D39" s="104">
        <v>26410.008852522897</v>
      </c>
      <c r="E39" s="104"/>
      <c r="F39" s="104">
        <v>-10512</v>
      </c>
      <c r="G39" s="104">
        <v>-5693.3247025273895</v>
      </c>
      <c r="H39" s="104">
        <v>-18016.176716983588</v>
      </c>
      <c r="J39" s="13">
        <v>36580</v>
      </c>
      <c r="K39" s="134">
        <v>36580</v>
      </c>
      <c r="L39" s="117">
        <f t="shared" si="4"/>
        <v>-10014000</v>
      </c>
      <c r="M39" s="118">
        <f>VLOOKUP(K39,'NG Summary by Day'!$L$21:$N$480,3,FALSE)</f>
        <v>-7915574.4959233198</v>
      </c>
      <c r="N39" s="119">
        <f t="shared" si="5"/>
        <v>-2098425.5040766802</v>
      </c>
      <c r="O39" s="117">
        <f t="shared" si="0"/>
        <v>-19917000</v>
      </c>
      <c r="P39" s="118" t="s">
        <v>52</v>
      </c>
      <c r="Q39" s="119"/>
      <c r="R39" s="117">
        <f>(VLOOKUP(K39,'BNK Org Sheet'!$A$2:$D$464,4,FALSE))*1000*-1</f>
        <v>-24762058.317172419</v>
      </c>
      <c r="S39" s="118">
        <f>VLOOKUP(K39,CORP!$A$14:$D4561,3,FALSE)</f>
        <v>-19801031.440786202</v>
      </c>
      <c r="T39" s="136">
        <f t="shared" si="1"/>
        <v>-4961026.8763862178</v>
      </c>
      <c r="V39" s="117">
        <f>(VLOOKUP(K39,'BNK Org Sheet'!$F$2:$I$464,2,FALSE))*1000</f>
        <v>1456000</v>
      </c>
      <c r="W39" s="118">
        <f>VLOOKUP(K39,'NG Summary by Day'!$T$20:$W$486,4,FALSE)</f>
        <v>316149.12559116498</v>
      </c>
      <c r="X39" s="131">
        <f t="shared" si="2"/>
        <v>1139850.8744088351</v>
      </c>
      <c r="Y39" s="117">
        <f>VLOOKUP(K39,'BNK Org Sheet'!$F$2:$I$464,3,FALSE)*1000</f>
        <v>4397826.6851467304</v>
      </c>
      <c r="Z39" s="118" t="s">
        <v>63</v>
      </c>
      <c r="AA39" s="119"/>
      <c r="AB39" s="117">
        <f>VLOOKUP(K39,'BNK Org Sheet'!$F$2:$I$464,4,FALSE)*1000</f>
        <v>7499935.1042563831</v>
      </c>
      <c r="AC39" s="118">
        <f>VLOOKUP(K39,'NG Summary by Day'!$AG$20:$AJ$532,4,FALSE)</f>
        <v>2122483.2655195999</v>
      </c>
      <c r="AD39" s="131">
        <f t="shared" si="3"/>
        <v>5377451.8387367837</v>
      </c>
    </row>
    <row r="40" spans="1:30" x14ac:dyDescent="0.2">
      <c r="A40" s="103">
        <v>36579</v>
      </c>
      <c r="B40" s="104">
        <v>10014</v>
      </c>
      <c r="C40" s="104">
        <v>19917</v>
      </c>
      <c r="D40" s="104">
        <v>24762.399159438235</v>
      </c>
      <c r="E40" s="104"/>
      <c r="F40" s="104">
        <v>324</v>
      </c>
      <c r="G40" s="104">
        <v>-2555.4364151670375</v>
      </c>
      <c r="H40" s="104">
        <v>-2005.1381913111711</v>
      </c>
      <c r="J40" s="13">
        <v>36581</v>
      </c>
      <c r="K40" s="134">
        <v>36581</v>
      </c>
      <c r="L40" s="117">
        <f t="shared" si="4"/>
        <v>-4316000</v>
      </c>
      <c r="M40" s="118">
        <f>VLOOKUP(K40,'NG Summary by Day'!$L$21:$N$480,3,FALSE)</f>
        <v>-4316448.9576239698</v>
      </c>
      <c r="N40" s="119">
        <f t="shared" si="5"/>
        <v>448.95762396976352</v>
      </c>
      <c r="O40" s="117">
        <f t="shared" si="0"/>
        <v>-18766000</v>
      </c>
      <c r="P40" s="118" t="s">
        <v>52</v>
      </c>
      <c r="Q40" s="119"/>
      <c r="R40" s="117">
        <f>(VLOOKUP(K40,'BNK Org Sheet'!$A$2:$D$464,4,FALSE))*1000*-1</f>
        <v>-21972913.070034761</v>
      </c>
      <c r="S40" s="118">
        <f>VLOOKUP(K40,CORP!$A$14:$D4562,3,FALSE)</f>
        <v>-19006956.482261699</v>
      </c>
      <c r="T40" s="136">
        <f t="shared" si="1"/>
        <v>-2965956.5877730623</v>
      </c>
      <c r="V40" s="117">
        <f>(VLOOKUP(K40,'BNK Org Sheet'!$F$2:$I$464,2,FALSE))*1000</f>
        <v>-96000</v>
      </c>
      <c r="W40" s="118">
        <f>VLOOKUP(K40,'NG Summary by Day'!$T$20:$W$486,4,FALSE)</f>
        <v>-839405.33252217202</v>
      </c>
      <c r="X40" s="131">
        <f t="shared" si="2"/>
        <v>743405.33252217202</v>
      </c>
      <c r="Y40" s="117">
        <f>VLOOKUP(K40,'BNK Org Sheet'!$F$2:$I$464,3,FALSE)*1000</f>
        <v>1022228.791836587</v>
      </c>
      <c r="Z40" s="118" t="s">
        <v>63</v>
      </c>
      <c r="AA40" s="119"/>
      <c r="AB40" s="117">
        <f>VLOOKUP(K40,'BNK Org Sheet'!$F$2:$I$464,4,FALSE)*1000</f>
        <v>15577478.446642809</v>
      </c>
      <c r="AC40" s="118">
        <f>VLOOKUP(K40,'NG Summary by Day'!$AG$20:$AJ$532,4,FALSE)</f>
        <v>4226112.1518771704</v>
      </c>
      <c r="AD40" s="131">
        <f t="shared" si="3"/>
        <v>11351366.294765638</v>
      </c>
    </row>
    <row r="41" spans="1:30" x14ac:dyDescent="0.2">
      <c r="A41" s="103">
        <v>36580</v>
      </c>
      <c r="B41" s="104">
        <v>10014</v>
      </c>
      <c r="C41" s="104">
        <v>19917</v>
      </c>
      <c r="D41" s="104">
        <v>24762.058317172417</v>
      </c>
      <c r="E41" s="104"/>
      <c r="F41" s="104">
        <v>1456</v>
      </c>
      <c r="G41" s="104">
        <v>4397.8266851467306</v>
      </c>
      <c r="H41" s="104">
        <v>7499.9351042563831</v>
      </c>
      <c r="J41" s="13">
        <v>36584</v>
      </c>
      <c r="K41" s="134">
        <v>36584</v>
      </c>
      <c r="L41" s="117">
        <f t="shared" si="4"/>
        <v>-3630000</v>
      </c>
      <c r="M41" s="118">
        <f>VLOOKUP(K41,'NG Summary by Day'!$L$21:$N$480,3,FALSE)</f>
        <v>-3629542.3060963298</v>
      </c>
      <c r="N41" s="119">
        <f t="shared" si="5"/>
        <v>-457.69390367018059</v>
      </c>
      <c r="O41" s="117">
        <f t="shared" si="0"/>
        <v>-18932000</v>
      </c>
      <c r="P41" s="118" t="s">
        <v>52</v>
      </c>
      <c r="Q41" s="119"/>
      <c r="R41" s="117">
        <f>(VLOOKUP(K41,'BNK Org Sheet'!$A$2:$D$464,4,FALSE))*1000*-1</f>
        <v>-22015864.940434288</v>
      </c>
      <c r="S41" s="118">
        <f>VLOOKUP(K41,CORP!$A$14:$D4563,3,FALSE)</f>
        <v>-18661137.491904702</v>
      </c>
      <c r="T41" s="136">
        <f t="shared" si="1"/>
        <v>-3354727.4485295862</v>
      </c>
      <c r="V41" s="117">
        <f>(VLOOKUP(K41,'BNK Org Sheet'!$F$2:$I$464,2,FALSE))*1000</f>
        <v>-1558000</v>
      </c>
      <c r="W41" s="118">
        <f>VLOOKUP(K41,'NG Summary by Day'!$T$20:$W$486,4,FALSE)</f>
        <v>-2326031.4863999998</v>
      </c>
      <c r="X41" s="131">
        <f t="shared" si="2"/>
        <v>768031.48639999982</v>
      </c>
      <c r="Y41" s="117">
        <f>VLOOKUP(K41,'BNK Org Sheet'!$F$2:$I$464,3,FALSE)*1000</f>
        <v>4149889.8347816202</v>
      </c>
      <c r="Z41" s="118" t="s">
        <v>63</v>
      </c>
      <c r="AA41" s="119"/>
      <c r="AB41" s="117">
        <f>VLOOKUP(K41,'BNK Org Sheet'!$F$2:$I$464,4,FALSE)*1000</f>
        <v>19044386.490342464</v>
      </c>
      <c r="AC41" s="118">
        <f>VLOOKUP(K41,'NG Summary by Day'!$AG$20:$AJ$532,4,FALSE)</f>
        <v>-1132100.15828346</v>
      </c>
      <c r="AD41" s="131">
        <f t="shared" si="3"/>
        <v>20176486.648625925</v>
      </c>
    </row>
    <row r="42" spans="1:30" x14ac:dyDescent="0.2">
      <c r="A42" s="103">
        <v>36581</v>
      </c>
      <c r="B42" s="104">
        <v>4316</v>
      </c>
      <c r="C42" s="104">
        <v>18766</v>
      </c>
      <c r="D42" s="104">
        <v>21972.91307003476</v>
      </c>
      <c r="E42" s="104"/>
      <c r="F42" s="104">
        <v>-96</v>
      </c>
      <c r="G42" s="104">
        <v>1022.228791836587</v>
      </c>
      <c r="H42" s="104">
        <v>15577.478446642808</v>
      </c>
      <c r="J42" s="13">
        <v>36585</v>
      </c>
      <c r="K42" s="134">
        <v>36585</v>
      </c>
      <c r="L42" s="117">
        <f t="shared" si="4"/>
        <v>-4746000</v>
      </c>
      <c r="M42" s="118">
        <f>VLOOKUP(K42,'NG Summary by Day'!$L$21:$N$480,3,FALSE)</f>
        <v>-4746484.1720526097</v>
      </c>
      <c r="N42" s="119">
        <f t="shared" si="5"/>
        <v>484.17205260973424</v>
      </c>
      <c r="O42" s="117">
        <f t="shared" si="0"/>
        <v>-18675000</v>
      </c>
      <c r="P42" s="118" t="s">
        <v>52</v>
      </c>
      <c r="Q42" s="119"/>
      <c r="R42" s="117">
        <f>(VLOOKUP(K42,'BNK Org Sheet'!$A$2:$D$464,4,FALSE))*1000*-1</f>
        <v>-21626450.861865755</v>
      </c>
      <c r="S42" s="118">
        <f>VLOOKUP(K42,CORP!$A$14:$D4564,3,FALSE)</f>
        <v>-18913434.751837499</v>
      </c>
      <c r="T42" s="136">
        <f t="shared" si="1"/>
        <v>-2713016.1100282557</v>
      </c>
      <c r="V42" s="117">
        <f>(VLOOKUP(K42,'BNK Org Sheet'!$F$2:$I$464,2,FALSE))*1000</f>
        <v>3356000</v>
      </c>
      <c r="W42" s="118">
        <f>VLOOKUP(K42,'NG Summary by Day'!$T$20:$W$486,4,FALSE)</f>
        <v>1549938.7779999999</v>
      </c>
      <c r="X42" s="131">
        <f t="shared" si="2"/>
        <v>1806061.2220000001</v>
      </c>
      <c r="Y42" s="117">
        <f>VLOOKUP(K42,'BNK Org Sheet'!$F$2:$I$464,3,FALSE)*1000</f>
        <v>1873843.8005137448</v>
      </c>
      <c r="Z42" s="118" t="s">
        <v>63</v>
      </c>
      <c r="AA42" s="119"/>
      <c r="AB42" s="117">
        <f>VLOOKUP(K42,'BNK Org Sheet'!$F$2:$I$464,4,FALSE)*1000</f>
        <v>7016635.2875332348</v>
      </c>
      <c r="AC42" s="118">
        <f>VLOOKUP(K42,'NG Summary by Day'!$AG$20:$AJ$532,4,FALSE)</f>
        <v>5802812.4344965303</v>
      </c>
      <c r="AD42" s="131">
        <f t="shared" si="3"/>
        <v>1213822.8530367045</v>
      </c>
    </row>
    <row r="43" spans="1:30" x14ac:dyDescent="0.2">
      <c r="A43" s="103">
        <v>36584</v>
      </c>
      <c r="B43" s="104">
        <v>3630</v>
      </c>
      <c r="C43" s="104">
        <v>18932</v>
      </c>
      <c r="D43" s="104">
        <v>22015.864940434287</v>
      </c>
      <c r="E43" s="104"/>
      <c r="F43" s="104">
        <v>-1558</v>
      </c>
      <c r="G43" s="104">
        <v>4149.8898347816203</v>
      </c>
      <c r="H43" s="104">
        <v>19044.386490342466</v>
      </c>
      <c r="J43" s="15">
        <v>36586</v>
      </c>
      <c r="K43" s="134">
        <v>36586</v>
      </c>
      <c r="L43" s="117">
        <f t="shared" si="4"/>
        <v>-6518000</v>
      </c>
      <c r="M43" s="118">
        <f>VLOOKUP(K43,'NG Summary by Day'!$L$21:$N$480,3,FALSE)</f>
        <v>-6518078.9054466104</v>
      </c>
      <c r="N43" s="119">
        <f t="shared" si="5"/>
        <v>78.905446610413492</v>
      </c>
      <c r="O43" s="117">
        <f t="shared" si="0"/>
        <v>-19343000</v>
      </c>
      <c r="P43" s="118" t="s">
        <v>52</v>
      </c>
      <c r="Q43" s="119"/>
      <c r="R43" s="117">
        <f>(VLOOKUP(K43,'BNK Org Sheet'!$A$2:$D$464,4,FALSE))*1000*-1</f>
        <v>-22613363.58013783</v>
      </c>
      <c r="S43" s="118">
        <f>VLOOKUP(K43,CORP!$A$14:$D4565,3,FALSE)</f>
        <v>-20211758.4489852</v>
      </c>
      <c r="T43" s="136">
        <f t="shared" si="1"/>
        <v>-2401605.1311526299</v>
      </c>
      <c r="V43" s="117">
        <f>(VLOOKUP(K43,'BNK Org Sheet'!$F$2:$I$464,2,FALSE))*1000</f>
        <v>7338000</v>
      </c>
      <c r="W43" s="118">
        <f>VLOOKUP(K43,'NG Summary by Day'!$T$20:$W$486,4,FALSE)</f>
        <v>6031279.6213000007</v>
      </c>
      <c r="X43" s="131">
        <f t="shared" si="2"/>
        <v>1306720.3786999993</v>
      </c>
      <c r="Y43" s="117">
        <f>VLOOKUP(K43,'BNK Org Sheet'!$F$2:$I$464,3,FALSE)*1000</f>
        <v>1843866.6411657354</v>
      </c>
      <c r="Z43" s="118" t="s">
        <v>63</v>
      </c>
      <c r="AA43" s="119"/>
      <c r="AB43" s="117">
        <f>VLOOKUP(K43,'BNK Org Sheet'!$F$2:$I$464,4,FALSE)*1000</f>
        <v>23005968.59388154</v>
      </c>
      <c r="AC43" s="118">
        <f>VLOOKUP(K43,'NG Summary by Day'!$AG$20:$AJ$532,4,FALSE)</f>
        <v>13439307.715582801</v>
      </c>
      <c r="AD43" s="131">
        <f t="shared" si="3"/>
        <v>9566660.878298739</v>
      </c>
    </row>
    <row r="44" spans="1:30" x14ac:dyDescent="0.2">
      <c r="A44" s="103">
        <v>36585</v>
      </c>
      <c r="B44" s="104">
        <v>4746</v>
      </c>
      <c r="C44" s="104">
        <v>18675</v>
      </c>
      <c r="D44" s="104">
        <v>21626.450861865756</v>
      </c>
      <c r="E44" s="104"/>
      <c r="F44" s="104">
        <v>3356</v>
      </c>
      <c r="G44" s="104">
        <v>1873.8438005137448</v>
      </c>
      <c r="H44" s="104">
        <v>7016.635287533235</v>
      </c>
      <c r="J44" s="15">
        <v>36587</v>
      </c>
      <c r="K44" s="134">
        <v>36587</v>
      </c>
      <c r="L44" s="117">
        <f t="shared" si="4"/>
        <v>-8636000</v>
      </c>
      <c r="M44" s="118">
        <f>VLOOKUP(K44,'NG Summary by Day'!$L$21:$N$480,3,FALSE)</f>
        <v>-8635835.4932269994</v>
      </c>
      <c r="N44" s="119">
        <f t="shared" si="5"/>
        <v>-164.50677300058305</v>
      </c>
      <c r="O44" s="117">
        <f t="shared" si="0"/>
        <v>-20249000</v>
      </c>
      <c r="P44" s="118" t="s">
        <v>52</v>
      </c>
      <c r="Q44" s="119"/>
      <c r="R44" s="117">
        <f>(VLOOKUP(K44,'BNK Org Sheet'!$A$2:$D$464,4,FALSE))*1000*-1</f>
        <v>-24132646.155009959</v>
      </c>
      <c r="S44" s="118">
        <f>VLOOKUP(K44,CORP!$A$14:$D4566,3,FALSE)</f>
        <v>-21492846.725028399</v>
      </c>
      <c r="T44" s="136">
        <f t="shared" si="1"/>
        <v>-2639799.4299815595</v>
      </c>
      <c r="V44" s="117">
        <f>(VLOOKUP(K44,'BNK Org Sheet'!$F$2:$I$464,2,FALSE))*1000</f>
        <v>8610000</v>
      </c>
      <c r="W44" s="118">
        <f>VLOOKUP(K44,'NG Summary by Day'!$T$20:$W$486,4,FALSE)</f>
        <v>3656213.6887773196</v>
      </c>
      <c r="X44" s="131">
        <f t="shared" si="2"/>
        <v>4953786.3112226799</v>
      </c>
      <c r="Y44" s="117">
        <f>VLOOKUP(K44,'BNK Org Sheet'!$F$2:$I$464,3,FALSE)*1000</f>
        <v>2799380.3296383242</v>
      </c>
      <c r="Z44" s="118" t="s">
        <v>63</v>
      </c>
      <c r="AA44" s="119"/>
      <c r="AB44" s="117">
        <f>VLOOKUP(K44,'BNK Org Sheet'!$F$2:$I$464,4,FALSE)*1000</f>
        <v>26689322.033476308</v>
      </c>
      <c r="AC44" s="118">
        <f>VLOOKUP(K44,'NG Summary by Day'!$AG$20:$AJ$532,4,FALSE)</f>
        <v>6786308.0215833196</v>
      </c>
      <c r="AD44" s="131">
        <f t="shared" si="3"/>
        <v>19903014.011892989</v>
      </c>
    </row>
    <row r="45" spans="1:30" x14ac:dyDescent="0.2">
      <c r="A45" s="103">
        <v>36586</v>
      </c>
      <c r="B45" s="104">
        <v>6518</v>
      </c>
      <c r="C45" s="104">
        <v>19343</v>
      </c>
      <c r="D45" s="104">
        <v>22613.36358013783</v>
      </c>
      <c r="E45" s="104"/>
      <c r="F45" s="104">
        <v>7338</v>
      </c>
      <c r="G45" s="104">
        <v>1843.8666411657355</v>
      </c>
      <c r="H45" s="104">
        <v>23005.968593881538</v>
      </c>
      <c r="J45" s="15">
        <v>36588</v>
      </c>
      <c r="K45" s="134">
        <v>36588</v>
      </c>
      <c r="L45" s="117">
        <f t="shared" si="4"/>
        <v>-9578000</v>
      </c>
      <c r="M45" s="118">
        <f>VLOOKUP(K45,'NG Summary by Day'!$L$21:$N$480,3,FALSE)</f>
        <v>-9578299.6487053987</v>
      </c>
      <c r="N45" s="119">
        <f t="shared" si="5"/>
        <v>299.64870539866388</v>
      </c>
      <c r="O45" s="117">
        <f t="shared" si="0"/>
        <v>-20191000</v>
      </c>
      <c r="P45" s="118" t="s">
        <v>52</v>
      </c>
      <c r="Q45" s="119"/>
      <c r="R45" s="117">
        <f>(VLOOKUP(K45,'BNK Org Sheet'!$A$2:$D$464,4,FALSE))*1000*-1</f>
        <v>-24333895.206548888</v>
      </c>
      <c r="S45" s="118">
        <f>VLOOKUP(K45,CORP!$A$14:$D4567,3,FALSE)</f>
        <v>-21558881.3422294</v>
      </c>
      <c r="T45" s="136">
        <f t="shared" si="1"/>
        <v>-2775013.8643194884</v>
      </c>
      <c r="V45" s="117">
        <f>(VLOOKUP(K45,'BNK Org Sheet'!$F$2:$I$464,2,FALSE))*1000</f>
        <v>818000</v>
      </c>
      <c r="W45" s="118">
        <f>VLOOKUP(K45,'NG Summary by Day'!$T$20:$W$486,4,FALSE)</f>
        <v>305363.77270000003</v>
      </c>
      <c r="X45" s="131">
        <f t="shared" si="2"/>
        <v>512636.22729999997</v>
      </c>
      <c r="Y45" s="117">
        <f>VLOOKUP(K45,'BNK Org Sheet'!$F$2:$I$464,3,FALSE)*1000</f>
        <v>496614.91304812796</v>
      </c>
      <c r="Z45" s="118" t="s">
        <v>63</v>
      </c>
      <c r="AA45" s="119"/>
      <c r="AB45" s="117">
        <f>VLOOKUP(K45,'BNK Org Sheet'!$F$2:$I$464,4,FALSE)*1000</f>
        <v>2410782.0915918741</v>
      </c>
      <c r="AC45" s="118">
        <f>VLOOKUP(K45,'NG Summary by Day'!$AG$20:$AJ$532,4,FALSE)</f>
        <v>2152723.1178541398</v>
      </c>
      <c r="AD45" s="131">
        <f t="shared" si="3"/>
        <v>258058.97373773437</v>
      </c>
    </row>
    <row r="46" spans="1:30" x14ac:dyDescent="0.2">
      <c r="A46" s="103">
        <v>36587</v>
      </c>
      <c r="B46" s="104">
        <v>8636</v>
      </c>
      <c r="C46" s="104">
        <v>20249</v>
      </c>
      <c r="D46" s="104">
        <v>24132.646155009959</v>
      </c>
      <c r="E46" s="104"/>
      <c r="F46" s="104">
        <v>8610</v>
      </c>
      <c r="G46" s="104">
        <v>2799.3803296383244</v>
      </c>
      <c r="H46" s="104">
        <v>26689.322033476306</v>
      </c>
      <c r="J46" s="15">
        <v>36591</v>
      </c>
      <c r="K46" s="134">
        <v>36591</v>
      </c>
      <c r="L46" s="117">
        <f t="shared" si="4"/>
        <v>-9100000</v>
      </c>
      <c r="M46" s="118">
        <f>VLOOKUP(K46,'NG Summary by Day'!$L$21:$N$480,3,FALSE)</f>
        <v>-9099563.5979241692</v>
      </c>
      <c r="N46" s="119">
        <f t="shared" si="5"/>
        <v>-436.40207583084702</v>
      </c>
      <c r="O46" s="117">
        <f t="shared" si="0"/>
        <v>-6669000</v>
      </c>
      <c r="P46" s="118" t="s">
        <v>52</v>
      </c>
      <c r="Q46" s="119"/>
      <c r="R46" s="117">
        <f>(VLOOKUP(K46,'BNK Org Sheet'!$A$2:$D$464,4,FALSE))*1000*-1</f>
        <v>-15131416.741039354</v>
      </c>
      <c r="S46" s="118">
        <f>VLOOKUP(K46,CORP!$A$14:$D4568,3,FALSE)</f>
        <v>-9700419.4399961792</v>
      </c>
      <c r="T46" s="136">
        <f t="shared" si="1"/>
        <v>-5430997.3010431752</v>
      </c>
      <c r="V46" s="117">
        <f>(VLOOKUP(K46,'BNK Org Sheet'!$F$2:$I$464,2,FALSE))*1000</f>
        <v>4569000</v>
      </c>
      <c r="W46" s="118">
        <f>VLOOKUP(K46,'NG Summary by Day'!$T$20:$W$486,4,FALSE)</f>
        <v>4544682.2851</v>
      </c>
      <c r="X46" s="131">
        <f t="shared" si="2"/>
        <v>24317.714900000021</v>
      </c>
      <c r="Y46" s="117">
        <f>VLOOKUP(K46,'BNK Org Sheet'!$F$2:$I$464,3,FALSE)*1000</f>
        <v>2347326.4918743665</v>
      </c>
      <c r="Z46" s="118" t="s">
        <v>63</v>
      </c>
      <c r="AA46" s="119"/>
      <c r="AB46" s="117">
        <f>VLOOKUP(K46,'BNK Org Sheet'!$F$2:$I$464,4,FALSE)*1000</f>
        <v>11993577.241475808</v>
      </c>
      <c r="AC46" s="118">
        <f>VLOOKUP(K46,'NG Summary by Day'!$AG$20:$AJ$532,4,FALSE)</f>
        <v>10826174.432391901</v>
      </c>
      <c r="AD46" s="131">
        <f t="shared" si="3"/>
        <v>1167402.8090839069</v>
      </c>
    </row>
    <row r="47" spans="1:30" x14ac:dyDescent="0.2">
      <c r="A47" s="103">
        <v>36588</v>
      </c>
      <c r="B47" s="104">
        <v>9578</v>
      </c>
      <c r="C47" s="104">
        <v>20191</v>
      </c>
      <c r="D47" s="104">
        <v>24333.895206548888</v>
      </c>
      <c r="E47" s="104"/>
      <c r="F47" s="104">
        <v>818</v>
      </c>
      <c r="G47" s="104">
        <v>496.61491304812796</v>
      </c>
      <c r="H47" s="104">
        <v>2410.7820915918742</v>
      </c>
      <c r="J47" s="15">
        <v>36592</v>
      </c>
      <c r="K47" s="134">
        <v>36592</v>
      </c>
      <c r="L47" s="117">
        <f t="shared" si="4"/>
        <v>-6431000</v>
      </c>
      <c r="M47" s="118">
        <f>VLOOKUP(K47,'NG Summary by Day'!$L$21:$N$480,3,FALSE)</f>
        <v>-6430889.1464272598</v>
      </c>
      <c r="N47" s="119">
        <f t="shared" si="5"/>
        <v>-110.85357274021953</v>
      </c>
      <c r="O47" s="117">
        <f t="shared" si="0"/>
        <v>-20407000</v>
      </c>
      <c r="P47" s="118" t="s">
        <v>52</v>
      </c>
      <c r="Q47" s="119"/>
      <c r="R47" s="117">
        <f>(VLOOKUP(K47,'BNK Org Sheet'!$A$2:$D$464,4,FALSE))*1000*-1</f>
        <v>-23894595.787936576</v>
      </c>
      <c r="S47" s="118">
        <f>VLOOKUP(K47,CORP!$A$14:$D4569,3,FALSE)</f>
        <v>-20323220.865347799</v>
      </c>
      <c r="T47" s="136">
        <f t="shared" si="1"/>
        <v>-3571374.9225887768</v>
      </c>
      <c r="V47" s="117">
        <f>(VLOOKUP(K47,'BNK Org Sheet'!$F$2:$I$464,2,FALSE))*1000</f>
        <v>1354000</v>
      </c>
      <c r="W47" s="118">
        <f>VLOOKUP(K47,'NG Summary by Day'!$T$20:$W$486,4,FALSE)</f>
        <v>2311692.8231000002</v>
      </c>
      <c r="X47" s="131">
        <f t="shared" si="2"/>
        <v>-957692.82310000015</v>
      </c>
      <c r="Y47" s="117">
        <f>VLOOKUP(K47,'BNK Org Sheet'!$F$2:$I$464,3,FALSE)*1000</f>
        <v>1323282.2944892824</v>
      </c>
      <c r="Z47" s="118" t="s">
        <v>63</v>
      </c>
      <c r="AA47" s="119"/>
      <c r="AB47" s="117">
        <f>VLOOKUP(K47,'BNK Org Sheet'!$F$2:$I$464,4,FALSE)*1000</f>
        <v>17782645.248306245</v>
      </c>
      <c r="AC47" s="118">
        <f>VLOOKUP(K47,'NG Summary by Day'!$AG$20:$AJ$532,4,FALSE)</f>
        <v>9025593.1959733795</v>
      </c>
      <c r="AD47" s="131">
        <f t="shared" si="3"/>
        <v>8757052.0523328651</v>
      </c>
    </row>
    <row r="48" spans="1:30" x14ac:dyDescent="0.2">
      <c r="A48" s="103">
        <v>36591</v>
      </c>
      <c r="B48" s="104">
        <v>9100</v>
      </c>
      <c r="C48" s="104">
        <v>6669</v>
      </c>
      <c r="D48" s="104">
        <v>15131.416741039355</v>
      </c>
      <c r="E48" s="104"/>
      <c r="F48" s="104">
        <v>4569</v>
      </c>
      <c r="G48" s="104">
        <v>2347.3264918743666</v>
      </c>
      <c r="H48" s="104">
        <v>11993.577241475807</v>
      </c>
      <c r="J48" s="15">
        <v>36593</v>
      </c>
      <c r="K48" s="134">
        <v>36593</v>
      </c>
      <c r="L48" s="117">
        <f t="shared" si="4"/>
        <v>-7274000</v>
      </c>
      <c r="M48" s="118">
        <f>VLOOKUP(K48,'NG Summary by Day'!$L$21:$N$480,3,FALSE)</f>
        <v>-7274434.3098187307</v>
      </c>
      <c r="N48" s="119">
        <f t="shared" si="5"/>
        <v>434.30981873068959</v>
      </c>
      <c r="O48" s="117">
        <f t="shared" si="0"/>
        <v>-20238000</v>
      </c>
      <c r="P48" s="118" t="s">
        <v>52</v>
      </c>
      <c r="Q48" s="119"/>
      <c r="R48" s="117">
        <f>(VLOOKUP(K48,'BNK Org Sheet'!$A$2:$D$464,4,FALSE))*1000*-1</f>
        <v>-23899413.264918391</v>
      </c>
      <c r="S48" s="118">
        <f>VLOOKUP(K48,CORP!$A$14:$D4570,3,FALSE)</f>
        <v>-20559065.027579498</v>
      </c>
      <c r="T48" s="136">
        <f t="shared" si="1"/>
        <v>-3340348.2373388931</v>
      </c>
      <c r="V48" s="117">
        <f>(VLOOKUP(K48,'BNK Org Sheet'!$F$2:$I$464,2,FALSE))*1000</f>
        <v>2284000</v>
      </c>
      <c r="W48" s="118">
        <f>VLOOKUP(K48,'NG Summary by Day'!$T$20:$W$486,4,FALSE)</f>
        <v>4737657.6663396005</v>
      </c>
      <c r="X48" s="131">
        <f t="shared" si="2"/>
        <v>-2453657.6663396005</v>
      </c>
      <c r="Y48" s="117">
        <f>VLOOKUP(K48,'BNK Org Sheet'!$F$2:$I$464,3,FALSE)*1000</f>
        <v>3283723.7803243147</v>
      </c>
      <c r="Z48" s="118" t="s">
        <v>63</v>
      </c>
      <c r="AA48" s="119"/>
      <c r="AB48" s="117">
        <f>VLOOKUP(K48,'BNK Org Sheet'!$F$2:$I$464,4,FALSE)*1000</f>
        <v>-1216119.7780165961</v>
      </c>
      <c r="AC48" s="118">
        <f>VLOOKUP(K48,'NG Summary by Day'!$AG$20:$AJ$532,4,FALSE)</f>
        <v>-4059921.76658868</v>
      </c>
      <c r="AD48" s="131">
        <f t="shared" si="3"/>
        <v>2843801.9885720839</v>
      </c>
    </row>
    <row r="49" spans="1:30" x14ac:dyDescent="0.2">
      <c r="A49" s="103">
        <v>36592</v>
      </c>
      <c r="B49" s="104">
        <v>6431</v>
      </c>
      <c r="C49" s="104">
        <v>20407</v>
      </c>
      <c r="D49" s="104">
        <v>23894.595787936574</v>
      </c>
      <c r="E49" s="104"/>
      <c r="F49" s="104">
        <v>1354</v>
      </c>
      <c r="G49" s="104">
        <v>1323.2822944892823</v>
      </c>
      <c r="H49" s="104">
        <v>17782.645248306246</v>
      </c>
      <c r="J49" s="15">
        <v>36594</v>
      </c>
      <c r="K49" s="134">
        <v>36594</v>
      </c>
      <c r="L49" s="117">
        <f t="shared" si="4"/>
        <v>-7925000</v>
      </c>
      <c r="M49" s="118">
        <f>VLOOKUP(K49,'NG Summary by Day'!$L$21:$N$480,3,FALSE)</f>
        <v>-7924501.3423958402</v>
      </c>
      <c r="N49" s="119">
        <f t="shared" si="5"/>
        <v>-498.6576041597873</v>
      </c>
      <c r="O49" s="117">
        <f t="shared" si="0"/>
        <v>-20374000</v>
      </c>
      <c r="P49" s="118" t="s">
        <v>52</v>
      </c>
      <c r="Q49" s="119"/>
      <c r="R49" s="117">
        <f>(VLOOKUP(K49,'BNK Org Sheet'!$A$2:$D$464,4,FALSE))*1000*-1</f>
        <v>-24198701.981776372</v>
      </c>
      <c r="S49" s="118">
        <f>VLOOKUP(K49,CORP!$A$14:$D4571,3,FALSE)</f>
        <v>-20911201.047390599</v>
      </c>
      <c r="T49" s="136">
        <f t="shared" si="1"/>
        <v>-3287500.9343857728</v>
      </c>
      <c r="V49" s="117">
        <f>(VLOOKUP(K49,'BNK Org Sheet'!$F$2:$I$464,2,FALSE))*1000</f>
        <v>384000</v>
      </c>
      <c r="W49" s="118">
        <f>VLOOKUP(K49,'NG Summary by Day'!$T$20:$W$486,4,FALSE)</f>
        <v>-3395561.3960993998</v>
      </c>
      <c r="X49" s="131">
        <f t="shared" si="2"/>
        <v>3779561.3960993998</v>
      </c>
      <c r="Y49" s="117">
        <f>VLOOKUP(K49,'BNK Org Sheet'!$F$2:$I$464,3,FALSE)*1000</f>
        <v>1036604.3122841261</v>
      </c>
      <c r="Z49" s="118" t="s">
        <v>63</v>
      </c>
      <c r="AA49" s="119"/>
      <c r="AB49" s="117">
        <f>VLOOKUP(K49,'BNK Org Sheet'!$F$2:$I$464,4,FALSE)*1000</f>
        <v>4572569.568310217</v>
      </c>
      <c r="AC49" s="118">
        <f>VLOOKUP(K49,'NG Summary by Day'!$AG$20:$AJ$532,4,FALSE)</f>
        <v>6225959.7156051202</v>
      </c>
      <c r="AD49" s="131">
        <f t="shared" si="3"/>
        <v>-1653390.1472949032</v>
      </c>
    </row>
    <row r="50" spans="1:30" x14ac:dyDescent="0.2">
      <c r="A50" s="103">
        <v>36593</v>
      </c>
      <c r="B50" s="104">
        <v>7274</v>
      </c>
      <c r="C50" s="104">
        <v>20238</v>
      </c>
      <c r="D50" s="104">
        <v>23899.413264918392</v>
      </c>
      <c r="E50" s="104"/>
      <c r="F50" s="104">
        <v>2284</v>
      </c>
      <c r="G50" s="104">
        <v>3283.7237803243147</v>
      </c>
      <c r="H50" s="104">
        <v>-1216.119778016596</v>
      </c>
      <c r="J50" s="15">
        <v>36595</v>
      </c>
      <c r="K50" s="134">
        <v>36595</v>
      </c>
      <c r="L50" s="117">
        <f t="shared" si="4"/>
        <v>-8208000</v>
      </c>
      <c r="M50" s="118">
        <f>VLOOKUP(K50,'NG Summary by Day'!$L$21:$N$480,3,FALSE)</f>
        <v>-8208121.6785330307</v>
      </c>
      <c r="N50" s="119">
        <f t="shared" si="5"/>
        <v>121.67853303067386</v>
      </c>
      <c r="O50" s="117">
        <f t="shared" si="0"/>
        <v>-20729000</v>
      </c>
      <c r="P50" s="118" t="s">
        <v>52</v>
      </c>
      <c r="Q50" s="119"/>
      <c r="R50" s="117">
        <f>(VLOOKUP(K50,'BNK Org Sheet'!$A$2:$D$464,4,FALSE))*1000*-1</f>
        <v>-24562612.591438558</v>
      </c>
      <c r="S50" s="118">
        <f>VLOOKUP(K50,CORP!$A$14:$D4572,3,FALSE)</f>
        <v>-21306162.603905201</v>
      </c>
      <c r="T50" s="136">
        <f t="shared" si="1"/>
        <v>-3256449.987533357</v>
      </c>
      <c r="V50" s="117">
        <f>(VLOOKUP(K50,'BNK Org Sheet'!$F$2:$I$464,2,FALSE))*1000</f>
        <v>2735000</v>
      </c>
      <c r="W50" s="118">
        <f>VLOOKUP(K50,'NG Summary by Day'!$T$20:$W$486,4,FALSE)</f>
        <v>689370.46298147494</v>
      </c>
      <c r="X50" s="131">
        <f t="shared" si="2"/>
        <v>2045629.5370185249</v>
      </c>
      <c r="Y50" s="117">
        <f>VLOOKUP(K50,'BNK Org Sheet'!$F$2:$I$464,3,FALSE)*1000</f>
        <v>-1496300.6270237877</v>
      </c>
      <c r="Z50" s="118" t="s">
        <v>63</v>
      </c>
      <c r="AA50" s="119"/>
      <c r="AB50" s="117">
        <f>VLOOKUP(K50,'BNK Org Sheet'!$F$2:$I$464,4,FALSE)*1000</f>
        <v>4930997.2746951953</v>
      </c>
      <c r="AC50" s="118">
        <f>VLOOKUP(K50,'NG Summary by Day'!$AG$20:$AJ$532,4,FALSE)</f>
        <v>-9994663.3568219692</v>
      </c>
      <c r="AD50" s="131">
        <f t="shared" si="3"/>
        <v>14925660.631517164</v>
      </c>
    </row>
    <row r="51" spans="1:30" x14ac:dyDescent="0.2">
      <c r="A51" s="103">
        <v>36594</v>
      </c>
      <c r="B51" s="104">
        <v>7925</v>
      </c>
      <c r="C51" s="104">
        <v>20374</v>
      </c>
      <c r="D51" s="104">
        <v>24198.701981776372</v>
      </c>
      <c r="E51" s="104"/>
      <c r="F51" s="104">
        <v>384</v>
      </c>
      <c r="G51" s="104">
        <v>1036.6043122841261</v>
      </c>
      <c r="H51" s="104">
        <v>4572.5695683102167</v>
      </c>
      <c r="J51" s="15">
        <v>36598</v>
      </c>
      <c r="K51" s="134">
        <v>36598</v>
      </c>
      <c r="L51" s="117">
        <f t="shared" si="4"/>
        <v>-10214000</v>
      </c>
      <c r="M51" s="118">
        <f>VLOOKUP(K51,'NG Summary by Day'!$L$21:$N$480,3,FALSE)</f>
        <v>-10214137.1393429</v>
      </c>
      <c r="N51" s="119">
        <f t="shared" si="5"/>
        <v>137.13934290036559</v>
      </c>
      <c r="O51" s="117">
        <f t="shared" si="0"/>
        <v>-21278000</v>
      </c>
      <c r="P51" s="118" t="s">
        <v>52</v>
      </c>
      <c r="Q51" s="119"/>
      <c r="R51" s="117">
        <f>(VLOOKUP(K51,'BNK Org Sheet'!$A$2:$D$464,4,FALSE))*1000*-1</f>
        <v>-25895588.830809347</v>
      </c>
      <c r="S51" s="118">
        <f>VLOOKUP(K51,CORP!$A$14:$D4573,3,FALSE)</f>
        <v>-21601700.730946098</v>
      </c>
      <c r="T51" s="136">
        <f t="shared" si="1"/>
        <v>-4293888.0998632498</v>
      </c>
      <c r="V51" s="117">
        <f>(VLOOKUP(K51,'BNK Org Sheet'!$F$2:$I$464,2,FALSE))*1000</f>
        <v>-3903000</v>
      </c>
      <c r="W51" s="118">
        <f>VLOOKUP(K51,'NG Summary by Day'!$T$20:$W$486,4,FALSE)</f>
        <v>-5462561.7819999997</v>
      </c>
      <c r="X51" s="131">
        <f t="shared" si="2"/>
        <v>1559561.7819999997</v>
      </c>
      <c r="Y51" s="117">
        <f>VLOOKUP(K51,'BNK Org Sheet'!$F$2:$I$464,3,FALSE)*1000</f>
        <v>915587.33891901607</v>
      </c>
      <c r="Z51" s="118" t="s">
        <v>63</v>
      </c>
      <c r="AA51" s="119"/>
      <c r="AB51" s="117">
        <f>VLOOKUP(K51,'BNK Org Sheet'!$F$2:$I$464,4,FALSE)*1000</f>
        <v>-2186182.5217644502</v>
      </c>
      <c r="AC51" s="118">
        <f>VLOOKUP(K51,'NG Summary by Day'!$AG$20:$AJ$532,4,FALSE)</f>
        <v>-3642670.15527377</v>
      </c>
      <c r="AD51" s="131">
        <f t="shared" si="3"/>
        <v>1456487.6335093197</v>
      </c>
    </row>
    <row r="52" spans="1:30" x14ac:dyDescent="0.2">
      <c r="A52" s="103">
        <v>36595</v>
      </c>
      <c r="B52" s="104">
        <v>8208</v>
      </c>
      <c r="C52" s="104">
        <v>20729</v>
      </c>
      <c r="D52" s="104">
        <v>24562.612591438559</v>
      </c>
      <c r="E52" s="104"/>
      <c r="F52" s="104">
        <v>2735</v>
      </c>
      <c r="G52" s="104">
        <v>-1496.3006270237877</v>
      </c>
      <c r="H52" s="104">
        <v>4930.9972746951953</v>
      </c>
      <c r="J52" s="15">
        <v>36599</v>
      </c>
      <c r="K52" s="134">
        <v>36599</v>
      </c>
      <c r="L52" s="117">
        <f t="shared" si="4"/>
        <v>-10821000</v>
      </c>
      <c r="M52" s="118">
        <f>VLOOKUP(K52,'NG Summary by Day'!$L$21:$N$480,3,FALSE)</f>
        <v>-11377638.7917777</v>
      </c>
      <c r="N52" s="119">
        <f t="shared" si="5"/>
        <v>556638.79177770019</v>
      </c>
      <c r="O52" s="117">
        <f t="shared" si="0"/>
        <v>-20959000</v>
      </c>
      <c r="P52" s="118" t="s">
        <v>52</v>
      </c>
      <c r="Q52" s="119"/>
      <c r="R52" s="117">
        <f>(VLOOKUP(K52,'BNK Org Sheet'!$A$2:$D$464,4,FALSE))*1000*-1</f>
        <v>-25906906.403477248</v>
      </c>
      <c r="S52" s="118">
        <f>VLOOKUP(K52,CORP!$A$14:$D4574,3,FALSE)</f>
        <v>-22759509.1183265</v>
      </c>
      <c r="T52" s="136">
        <f t="shared" si="1"/>
        <v>-3147397.2851507477</v>
      </c>
      <c r="V52" s="117">
        <f>(VLOOKUP(K52,'BNK Org Sheet'!$F$2:$I$464,2,FALSE))*1000</f>
        <v>2904000</v>
      </c>
      <c r="W52" s="118">
        <f>VLOOKUP(K52,'NG Summary by Day'!$T$20:$W$486,4,FALSE)</f>
        <v>4034759.4874999998</v>
      </c>
      <c r="X52" s="131">
        <f t="shared" si="2"/>
        <v>-1130759.4874999998</v>
      </c>
      <c r="Y52" s="117">
        <f>VLOOKUP(K52,'BNK Org Sheet'!$F$2:$I$464,3,FALSE)*1000</f>
        <v>12456074.588085584</v>
      </c>
      <c r="Z52" s="118" t="s">
        <v>63</v>
      </c>
      <c r="AA52" s="119"/>
      <c r="AB52" s="117">
        <f>VLOOKUP(K52,'BNK Org Sheet'!$F$2:$I$464,4,FALSE)*1000</f>
        <v>10430101.745185945</v>
      </c>
      <c r="AC52" s="118">
        <f>VLOOKUP(K52,'NG Summary by Day'!$AG$20:$AJ$532,4,FALSE)</f>
        <v>18071084.374553502</v>
      </c>
      <c r="AD52" s="131">
        <f t="shared" si="3"/>
        <v>-7640982.6293675564</v>
      </c>
    </row>
    <row r="53" spans="1:30" x14ac:dyDescent="0.2">
      <c r="A53" s="103">
        <v>36598</v>
      </c>
      <c r="B53" s="104">
        <v>10214</v>
      </c>
      <c r="C53" s="104">
        <v>21278</v>
      </c>
      <c r="D53" s="104">
        <v>25895.588830809349</v>
      </c>
      <c r="E53" s="104"/>
      <c r="F53" s="104">
        <v>-3903</v>
      </c>
      <c r="G53" s="104">
        <v>915.58733891901602</v>
      </c>
      <c r="H53" s="104">
        <v>-2186.18252176445</v>
      </c>
      <c r="J53" s="15">
        <v>36600</v>
      </c>
      <c r="K53" s="134">
        <v>36600</v>
      </c>
      <c r="L53" s="117">
        <f t="shared" si="4"/>
        <v>-13645000</v>
      </c>
      <c r="M53" s="118">
        <f>VLOOKUP(K53,'NG Summary by Day'!$L$21:$N$480,3,FALSE)</f>
        <v>-13644745.387351299</v>
      </c>
      <c r="N53" s="119">
        <f t="shared" si="5"/>
        <v>-254.61264870129526</v>
      </c>
      <c r="O53" s="117">
        <f t="shared" si="0"/>
        <v>-21508000</v>
      </c>
      <c r="P53" s="118" t="s">
        <v>52</v>
      </c>
      <c r="Q53" s="119"/>
      <c r="R53" s="117">
        <f>(VLOOKUP(K53,'BNK Org Sheet'!$A$2:$D$464,4,FALSE))*1000*-1</f>
        <v>-27721572.156369708</v>
      </c>
      <c r="S53" s="118">
        <f>VLOOKUP(K53,CORP!$A$14:$D4575,3,FALSE)</f>
        <v>-23453636.062948797</v>
      </c>
      <c r="T53" s="136">
        <f t="shared" si="1"/>
        <v>-4267936.0934209116</v>
      </c>
      <c r="V53" s="117">
        <f>(VLOOKUP(K53,'BNK Org Sheet'!$F$2:$I$464,2,FALSE))*1000</f>
        <v>1608000</v>
      </c>
      <c r="W53" s="118">
        <f>VLOOKUP(K53,'NG Summary by Day'!$T$20:$W$486,4,FALSE)</f>
        <v>-246739.474366396</v>
      </c>
      <c r="X53" s="131">
        <f t="shared" si="2"/>
        <v>1854739.474366396</v>
      </c>
      <c r="Y53" s="117">
        <f>VLOOKUP(K53,'BNK Org Sheet'!$F$2:$I$464,3,FALSE)*1000</f>
        <v>5060625.5296283737</v>
      </c>
      <c r="Z53" s="118" t="s">
        <v>63</v>
      </c>
      <c r="AA53" s="119"/>
      <c r="AB53" s="117">
        <f>VLOOKUP(K53,'BNK Org Sheet'!$F$2:$I$464,4,FALSE)*1000</f>
        <v>1216649.6044027489</v>
      </c>
      <c r="AC53" s="118">
        <f>VLOOKUP(K53,'NG Summary by Day'!$AG$20:$AJ$532,4,FALSE)</f>
        <v>7501608.41519784</v>
      </c>
      <c r="AD53" s="131">
        <f t="shared" si="3"/>
        <v>-6284958.8107950911</v>
      </c>
    </row>
    <row r="54" spans="1:30" x14ac:dyDescent="0.2">
      <c r="A54" s="103">
        <v>36599</v>
      </c>
      <c r="B54" s="104">
        <v>10821</v>
      </c>
      <c r="C54" s="104">
        <v>20959</v>
      </c>
      <c r="D54" s="104">
        <v>25906.906403477249</v>
      </c>
      <c r="E54" s="104"/>
      <c r="F54" s="104">
        <v>2904</v>
      </c>
      <c r="G54" s="104">
        <v>12456.074588085585</v>
      </c>
      <c r="H54" s="104">
        <v>10430.101745185944</v>
      </c>
      <c r="J54" s="15">
        <v>36601</v>
      </c>
      <c r="K54" s="134">
        <v>36601</v>
      </c>
      <c r="L54" s="117">
        <f t="shared" si="4"/>
        <v>-13372000</v>
      </c>
      <c r="M54" s="118">
        <f>VLOOKUP(K54,'NG Summary by Day'!$L$21:$N$480,3,FALSE)</f>
        <v>-13371748.354075801</v>
      </c>
      <c r="N54" s="119">
        <f t="shared" si="5"/>
        <v>-251.64592419937253</v>
      </c>
      <c r="O54" s="117">
        <f t="shared" si="0"/>
        <v>-21370000</v>
      </c>
      <c r="P54" s="118" t="s">
        <v>52</v>
      </c>
      <c r="Q54" s="119"/>
      <c r="R54" s="117">
        <f>(VLOOKUP(K54,'BNK Org Sheet'!$A$2:$D$464,4,FALSE))*1000*-1</f>
        <v>-27474428.926199943</v>
      </c>
      <c r="S54" s="118">
        <f>VLOOKUP(K54,CORP!$A$14:$D4576,3,FALSE)</f>
        <v>-23753024.216308501</v>
      </c>
      <c r="T54" s="136">
        <f t="shared" si="1"/>
        <v>-3721404.7098914422</v>
      </c>
      <c r="V54" s="117">
        <f>(VLOOKUP(K54,'BNK Org Sheet'!$F$2:$I$464,2,FALSE))*1000</f>
        <v>-1979000</v>
      </c>
      <c r="W54" s="118">
        <f>VLOOKUP(K54,'NG Summary by Day'!$T$20:$W$486,4,FALSE)</f>
        <v>-1296647.5098999999</v>
      </c>
      <c r="X54" s="131">
        <f t="shared" si="2"/>
        <v>-682352.49010000005</v>
      </c>
      <c r="Y54" s="117">
        <f>VLOOKUP(K54,'BNK Org Sheet'!$F$2:$I$464,3,FALSE)*1000</f>
        <v>3067940.3541939491</v>
      </c>
      <c r="Z54" s="118" t="s">
        <v>63</v>
      </c>
      <c r="AA54" s="119"/>
      <c r="AB54" s="117">
        <f>VLOOKUP(K54,'BNK Org Sheet'!$F$2:$I$464,4,FALSE)*1000</f>
        <v>9787015.5590316765</v>
      </c>
      <c r="AC54" s="118">
        <f>VLOOKUP(K54,'NG Summary by Day'!$AG$20:$AJ$532,4,FALSE)</f>
        <v>1892031.91360787</v>
      </c>
      <c r="AD54" s="131">
        <f t="shared" si="3"/>
        <v>7894983.6454238063</v>
      </c>
    </row>
    <row r="55" spans="1:30" x14ac:dyDescent="0.2">
      <c r="A55" s="103">
        <v>36600</v>
      </c>
      <c r="B55" s="104">
        <v>13645</v>
      </c>
      <c r="C55" s="104">
        <v>21508</v>
      </c>
      <c r="D55" s="104">
        <v>27721.572156369708</v>
      </c>
      <c r="E55" s="104"/>
      <c r="F55" s="104">
        <v>1608</v>
      </c>
      <c r="G55" s="104">
        <v>5060.6255296283734</v>
      </c>
      <c r="H55" s="104">
        <v>1216.6496044027488</v>
      </c>
      <c r="J55" s="15">
        <v>36602</v>
      </c>
      <c r="K55" s="134">
        <v>36602</v>
      </c>
      <c r="L55" s="117">
        <f t="shared" si="4"/>
        <v>-8153000</v>
      </c>
      <c r="M55" s="118">
        <f>VLOOKUP(K55,'NG Summary by Day'!$L$21:$N$480,3,FALSE)</f>
        <v>-8153235.64475438</v>
      </c>
      <c r="N55" s="119">
        <f t="shared" si="5"/>
        <v>235.64475437998772</v>
      </c>
      <c r="O55" s="117">
        <f t="shared" si="0"/>
        <v>-21801000</v>
      </c>
      <c r="P55" s="118" t="s">
        <v>52</v>
      </c>
      <c r="Q55" s="119"/>
      <c r="R55" s="117">
        <f>(VLOOKUP(K55,'BNK Org Sheet'!$A$2:$D$464,4,FALSE))*1000*-1</f>
        <v>-25618462.877748303</v>
      </c>
      <c r="S55" s="118">
        <f>VLOOKUP(K55,CORP!$A$14:$D4577,3,FALSE)</f>
        <v>-21978501.532316897</v>
      </c>
      <c r="T55" s="136">
        <f t="shared" si="1"/>
        <v>-3639961.3454314061</v>
      </c>
      <c r="V55" s="117">
        <f>(VLOOKUP(K55,'BNK Org Sheet'!$F$2:$I$464,2,FALSE))*1000</f>
        <v>-138000</v>
      </c>
      <c r="W55" s="118">
        <f>VLOOKUP(K55,'NG Summary by Day'!$T$20:$W$486,4,FALSE)</f>
        <v>1353152.1272</v>
      </c>
      <c r="X55" s="131">
        <f t="shared" si="2"/>
        <v>-1491152.1272</v>
      </c>
      <c r="Y55" s="117">
        <f>VLOOKUP(K55,'BNK Org Sheet'!$F$2:$I$464,3,FALSE)*1000</f>
        <v>1891529.5810266284</v>
      </c>
      <c r="Z55" s="118" t="s">
        <v>63</v>
      </c>
      <c r="AA55" s="119"/>
      <c r="AB55" s="117">
        <f>VLOOKUP(K55,'BNK Org Sheet'!$F$2:$I$464,4,FALSE)*1000</f>
        <v>-1511712.2938566583</v>
      </c>
      <c r="AC55" s="118">
        <f>VLOOKUP(K55,'NG Summary by Day'!$AG$20:$AJ$532,4,FALSE)</f>
        <v>1912453.3467001501</v>
      </c>
      <c r="AD55" s="131">
        <f t="shared" si="3"/>
        <v>-3424165.6405568086</v>
      </c>
    </row>
    <row r="56" spans="1:30" x14ac:dyDescent="0.2">
      <c r="A56" s="103">
        <v>36601</v>
      </c>
      <c r="B56" s="104">
        <v>13372</v>
      </c>
      <c r="C56" s="104">
        <v>21370</v>
      </c>
      <c r="D56" s="104">
        <v>27474.428926199944</v>
      </c>
      <c r="E56" s="104"/>
      <c r="F56" s="104">
        <v>-1979</v>
      </c>
      <c r="G56" s="104">
        <v>3067.9403541939491</v>
      </c>
      <c r="H56" s="104">
        <v>9787.0155590316772</v>
      </c>
      <c r="J56" s="15">
        <v>36605</v>
      </c>
      <c r="K56" s="134">
        <v>36605</v>
      </c>
      <c r="L56" s="117">
        <f t="shared" si="4"/>
        <v>-13374000</v>
      </c>
      <c r="M56" s="118">
        <f>VLOOKUP(K56,'NG Summary by Day'!$L$21:$N$480,3,FALSE)</f>
        <v>-13871513.616830299</v>
      </c>
      <c r="N56" s="119">
        <f t="shared" si="5"/>
        <v>497513.61683029868</v>
      </c>
      <c r="O56" s="117">
        <f t="shared" si="0"/>
        <v>-21929000</v>
      </c>
      <c r="P56" s="118" t="s">
        <v>52</v>
      </c>
      <c r="Q56" s="119"/>
      <c r="R56" s="117">
        <f>(VLOOKUP(K56,'BNK Org Sheet'!$A$2:$D$464,4,FALSE))*1000*-1</f>
        <v>-27618911.920233618</v>
      </c>
      <c r="S56" s="118">
        <f>VLOOKUP(K56,CORP!$A$14:$D4578,3,FALSE)</f>
        <v>-24893338.889960103</v>
      </c>
      <c r="T56" s="136">
        <f t="shared" si="1"/>
        <v>-2725573.0302735157</v>
      </c>
      <c r="V56" s="117">
        <f>(VLOOKUP(K56,'BNK Org Sheet'!$F$2:$I$464,2,FALSE))*1000</f>
        <v>-1935000</v>
      </c>
      <c r="W56" s="118">
        <f>VLOOKUP(K56,'NG Summary by Day'!$T$20:$W$486,4,FALSE)</f>
        <v>-105694.68320000301</v>
      </c>
      <c r="X56" s="131">
        <f t="shared" si="2"/>
        <v>-1829305.3167999969</v>
      </c>
      <c r="Y56" s="117">
        <f>VLOOKUP(K56,'BNK Org Sheet'!$F$2:$I$464,3,FALSE)*1000</f>
        <v>-4236093.4702507704</v>
      </c>
      <c r="Z56" s="118" t="s">
        <v>63</v>
      </c>
      <c r="AA56" s="119"/>
      <c r="AB56" s="117">
        <f>VLOOKUP(K56,'BNK Org Sheet'!$F$2:$I$464,4,FALSE)*1000</f>
        <v>-8570632.0313622188</v>
      </c>
      <c r="AC56" s="118">
        <f>VLOOKUP(K56,'NG Summary by Day'!$AG$20:$AJ$532,4,FALSE)</f>
        <v>410471.46277097502</v>
      </c>
      <c r="AD56" s="131">
        <f t="shared" si="3"/>
        <v>-8981103.494133193</v>
      </c>
    </row>
    <row r="57" spans="1:30" x14ac:dyDescent="0.2">
      <c r="A57" s="103">
        <v>36602</v>
      </c>
      <c r="B57" s="104">
        <v>8153</v>
      </c>
      <c r="C57" s="104">
        <v>21801</v>
      </c>
      <c r="D57" s="104">
        <v>25618.462877748305</v>
      </c>
      <c r="E57" s="104"/>
      <c r="F57" s="104">
        <v>-138</v>
      </c>
      <c r="G57" s="104">
        <v>1891.5295810266284</v>
      </c>
      <c r="H57" s="104">
        <v>-1511.7122938566583</v>
      </c>
      <c r="J57" s="15">
        <v>36606</v>
      </c>
      <c r="K57" s="134">
        <v>36606</v>
      </c>
      <c r="L57" s="117">
        <f t="shared" si="4"/>
        <v>-14934000</v>
      </c>
      <c r="M57" s="118">
        <f>VLOOKUP(K57,'NG Summary by Day'!$L$21:$N$480,3,FALSE)</f>
        <v>-16873064.949940197</v>
      </c>
      <c r="N57" s="119">
        <f t="shared" si="5"/>
        <v>1939064.9499401972</v>
      </c>
      <c r="O57" s="117">
        <f t="shared" si="0"/>
        <v>-22256000</v>
      </c>
      <c r="P57" s="118" t="s">
        <v>52</v>
      </c>
      <c r="Q57" s="119"/>
      <c r="R57" s="117">
        <f>(VLOOKUP(K57,'BNK Org Sheet'!$A$2:$D$464,4,FALSE))*1000*-1</f>
        <v>-28741286.447506532</v>
      </c>
      <c r="S57" s="118">
        <f>VLOOKUP(K57,CORP!$A$14:$D4579,3,FALSE)</f>
        <v>-26004517.110762</v>
      </c>
      <c r="T57" s="136">
        <f t="shared" si="1"/>
        <v>-2736769.336744532</v>
      </c>
      <c r="V57" s="117">
        <f>(VLOOKUP(K57,'BNK Org Sheet'!$F$2:$I$464,2,FALSE))*1000</f>
        <v>1374000</v>
      </c>
      <c r="W57" s="118">
        <f>VLOOKUP(K57,'NG Summary by Day'!$T$20:$W$486,4,FALSE)</f>
        <v>1116640.6703000001</v>
      </c>
      <c r="X57" s="131">
        <f t="shared" si="2"/>
        <v>257359.32969999989</v>
      </c>
      <c r="Y57" s="117">
        <f>VLOOKUP(K57,'BNK Org Sheet'!$F$2:$I$464,3,FALSE)*1000</f>
        <v>-1412775.2403663425</v>
      </c>
      <c r="Z57" s="118" t="s">
        <v>63</v>
      </c>
      <c r="AA57" s="119"/>
      <c r="AB57" s="117">
        <f>VLOOKUP(K57,'BNK Org Sheet'!$F$2:$I$464,4,FALSE)*1000</f>
        <v>-3295035.2675212617</v>
      </c>
      <c r="AC57" s="118">
        <f>VLOOKUP(K57,'NG Summary by Day'!$AG$20:$AJ$532,4,FALSE)</f>
        <v>5883751.8358740797</v>
      </c>
      <c r="AD57" s="131">
        <f t="shared" si="3"/>
        <v>-9178787.103395341</v>
      </c>
    </row>
    <row r="58" spans="1:30" x14ac:dyDescent="0.2">
      <c r="A58" s="103">
        <v>36605</v>
      </c>
      <c r="B58" s="104">
        <v>13374</v>
      </c>
      <c r="C58" s="104">
        <v>21929</v>
      </c>
      <c r="D58" s="104">
        <v>27618.911920233619</v>
      </c>
      <c r="E58" s="104"/>
      <c r="F58" s="104">
        <v>-1935</v>
      </c>
      <c r="G58" s="104">
        <v>-4236.0934702507702</v>
      </c>
      <c r="H58" s="104">
        <v>-8570.6320313622182</v>
      </c>
      <c r="J58" s="15">
        <v>36607</v>
      </c>
      <c r="K58" s="134">
        <v>36607</v>
      </c>
      <c r="L58" s="117">
        <f t="shared" si="4"/>
        <v>-15502000</v>
      </c>
      <c r="M58" s="118">
        <f>VLOOKUP(K58,'NG Summary by Day'!$L$21:$N$480,3,FALSE)</f>
        <v>-15813607.3637974</v>
      </c>
      <c r="N58" s="119">
        <f t="shared" si="5"/>
        <v>311607.36379740015</v>
      </c>
      <c r="O58" s="117">
        <f t="shared" si="0"/>
        <v>-25757000</v>
      </c>
      <c r="P58" s="118" t="s">
        <v>52</v>
      </c>
      <c r="Q58" s="119"/>
      <c r="R58" s="117">
        <f>(VLOOKUP(K58,'BNK Org Sheet'!$A$2:$D$464,4,FALSE))*1000*-1</f>
        <v>-31787632.409355633</v>
      </c>
      <c r="S58" s="118">
        <f>VLOOKUP(K58,CORP!$A$14:$D4580,3,FALSE)</f>
        <v>-28930602.996659599</v>
      </c>
      <c r="T58" s="136">
        <f t="shared" si="1"/>
        <v>-2857029.4126960337</v>
      </c>
      <c r="V58" s="117">
        <f>(VLOOKUP(K58,'BNK Org Sheet'!$F$2:$I$464,2,FALSE))*1000</f>
        <v>3834000</v>
      </c>
      <c r="W58" s="118">
        <f>VLOOKUP(K58,'NG Summary by Day'!$T$20:$W$486,4,FALSE)</f>
        <v>2751446.5983345602</v>
      </c>
      <c r="X58" s="131">
        <f t="shared" si="2"/>
        <v>1082553.4016654398</v>
      </c>
      <c r="Y58" s="117">
        <f>VLOOKUP(K58,'BNK Org Sheet'!$F$2:$I$464,3,FALSE)*1000</f>
        <v>6822196.6395749673</v>
      </c>
      <c r="Z58" s="118" t="s">
        <v>63</v>
      </c>
      <c r="AA58" s="119"/>
      <c r="AB58" s="117">
        <f>VLOOKUP(K58,'BNK Org Sheet'!$F$2:$I$464,4,FALSE)*1000</f>
        <v>5607078.014786154</v>
      </c>
      <c r="AC58" s="118">
        <f>VLOOKUP(K58,'NG Summary by Day'!$AG$20:$AJ$532,4,FALSE)</f>
        <v>7636770.4148024004</v>
      </c>
      <c r="AD58" s="131">
        <f t="shared" si="3"/>
        <v>-2029692.4000162464</v>
      </c>
    </row>
    <row r="59" spans="1:30" x14ac:dyDescent="0.2">
      <c r="A59" s="103">
        <v>36606</v>
      </c>
      <c r="B59" s="104">
        <v>14934</v>
      </c>
      <c r="C59" s="104">
        <v>22256</v>
      </c>
      <c r="D59" s="104">
        <v>28741.286447506533</v>
      </c>
      <c r="E59" s="104"/>
      <c r="F59" s="104">
        <v>1374</v>
      </c>
      <c r="G59" s="104">
        <v>-1412.7752403663426</v>
      </c>
      <c r="H59" s="104">
        <v>-3295.0352675212616</v>
      </c>
      <c r="J59" s="15">
        <v>36608</v>
      </c>
      <c r="K59" s="134">
        <v>36608</v>
      </c>
      <c r="L59" s="117">
        <f t="shared" si="4"/>
        <v>-14892000</v>
      </c>
      <c r="M59" s="118">
        <f>VLOOKUP(K59,'NG Summary by Day'!$L$21:$N$480,3,FALSE)</f>
        <v>-14892193.4600251</v>
      </c>
      <c r="N59" s="119">
        <f t="shared" si="5"/>
        <v>193.46002510003746</v>
      </c>
      <c r="O59" s="117">
        <f t="shared" si="0"/>
        <v>-22618000</v>
      </c>
      <c r="P59" s="118" t="s">
        <v>52</v>
      </c>
      <c r="Q59" s="119"/>
      <c r="R59" s="117">
        <f>(VLOOKUP(K59,'BNK Org Sheet'!$A$2:$D$464,4,FALSE))*1000*-1</f>
        <v>-28952613.5623031</v>
      </c>
      <c r="S59" s="118">
        <f>VLOOKUP(K59,CORP!$A$14:$D4581,3,FALSE)</f>
        <v>-25525772.798598599</v>
      </c>
      <c r="T59" s="136">
        <f t="shared" si="1"/>
        <v>-3426840.7637045011</v>
      </c>
      <c r="V59" s="117">
        <f>(VLOOKUP(K59,'BNK Org Sheet'!$F$2:$I$464,2,FALSE))*1000</f>
        <v>3337000</v>
      </c>
      <c r="W59" s="118">
        <f>VLOOKUP(K59,'NG Summary by Day'!$T$20:$W$486,4,FALSE)</f>
        <v>1666544.9303609999</v>
      </c>
      <c r="X59" s="131">
        <f t="shared" si="2"/>
        <v>1670455.0696390001</v>
      </c>
      <c r="Y59" s="117">
        <f>VLOOKUP(K59,'BNK Org Sheet'!$F$2:$I$464,3,FALSE)*1000</f>
        <v>-1623988.4589816709</v>
      </c>
      <c r="Z59" s="118" t="s">
        <v>63</v>
      </c>
      <c r="AA59" s="119"/>
      <c r="AB59" s="117">
        <f>VLOOKUP(K59,'BNK Org Sheet'!$F$2:$I$464,4,FALSE)*1000</f>
        <v>3390155.8522811905</v>
      </c>
      <c r="AC59" s="118">
        <f>VLOOKUP(K59,'NG Summary by Day'!$AG$20:$AJ$532,4,FALSE)</f>
        <v>2644644.6037148898</v>
      </c>
      <c r="AD59" s="131">
        <f t="shared" si="3"/>
        <v>745511.24856630061</v>
      </c>
    </row>
    <row r="60" spans="1:30" x14ac:dyDescent="0.2">
      <c r="A60" s="103">
        <v>36607</v>
      </c>
      <c r="B60" s="104">
        <v>15502</v>
      </c>
      <c r="C60" s="104">
        <v>25757</v>
      </c>
      <c r="D60" s="104">
        <v>31787.632409355632</v>
      </c>
      <c r="E60" s="104"/>
      <c r="F60" s="104">
        <v>3834</v>
      </c>
      <c r="G60" s="104">
        <v>6822.1966395749678</v>
      </c>
      <c r="H60" s="104">
        <v>5607.0780147861542</v>
      </c>
      <c r="J60" s="15">
        <v>36609</v>
      </c>
      <c r="K60" s="134">
        <v>36609</v>
      </c>
      <c r="L60" s="117">
        <f t="shared" si="4"/>
        <v>-18854000</v>
      </c>
      <c r="M60" s="118">
        <f>VLOOKUP(K60,'NG Summary by Day'!$L$21:$N$480,3,FALSE)</f>
        <v>-18769542.271821998</v>
      </c>
      <c r="N60" s="119">
        <f t="shared" si="5"/>
        <v>-84457.72817800194</v>
      </c>
      <c r="O60" s="117">
        <f t="shared" si="0"/>
        <v>-22967000</v>
      </c>
      <c r="P60" s="118" t="s">
        <v>52</v>
      </c>
      <c r="Q60" s="119"/>
      <c r="R60" s="117">
        <f>(VLOOKUP(K60,'BNK Org Sheet'!$A$2:$D$464,4,FALSE))*1000*-1</f>
        <v>-31293573.528150126</v>
      </c>
      <c r="S60" s="118">
        <f>VLOOKUP(K60,CORP!$A$14:$D4582,3,FALSE)</f>
        <v>-28341390.145607103</v>
      </c>
      <c r="T60" s="136">
        <f t="shared" si="1"/>
        <v>-2952183.3825430237</v>
      </c>
      <c r="V60" s="117">
        <f>(VLOOKUP(K60,'BNK Org Sheet'!$F$2:$I$464,2,FALSE))*1000</f>
        <v>-3036000</v>
      </c>
      <c r="W60" s="118">
        <f>VLOOKUP(K60,'NG Summary by Day'!$T$20:$W$486,4,FALSE)</f>
        <v>-2873651.7505812296</v>
      </c>
      <c r="X60" s="131">
        <f t="shared" si="2"/>
        <v>-162348.24941877043</v>
      </c>
      <c r="Y60" s="117">
        <f>VLOOKUP(K60,'BNK Org Sheet'!$F$2:$I$464,3,FALSE)*1000</f>
        <v>-114760.26234937733</v>
      </c>
      <c r="Z60" s="118" t="s">
        <v>63</v>
      </c>
      <c r="AA60" s="119"/>
      <c r="AB60" s="117">
        <f>VLOOKUP(K60,'BNK Org Sheet'!$F$2:$I$464,4,FALSE)*1000</f>
        <v>30225002.548220292</v>
      </c>
      <c r="AC60" s="118">
        <f>VLOOKUP(K60,'NG Summary by Day'!$AG$20:$AJ$532,4,FALSE)</f>
        <v>-1440357.4568901199</v>
      </c>
      <c r="AD60" s="131">
        <f t="shared" si="3"/>
        <v>31665360.005110413</v>
      </c>
    </row>
    <row r="61" spans="1:30" x14ac:dyDescent="0.2">
      <c r="A61" s="103">
        <v>36608</v>
      </c>
      <c r="B61" s="104">
        <v>14892</v>
      </c>
      <c r="C61" s="104">
        <v>22618</v>
      </c>
      <c r="D61" s="104">
        <v>28952.6135623031</v>
      </c>
      <c r="E61" s="104"/>
      <c r="F61" s="104">
        <v>3337</v>
      </c>
      <c r="G61" s="104">
        <v>-1623.9884589816709</v>
      </c>
      <c r="H61" s="104">
        <v>3390.1558522811906</v>
      </c>
      <c r="J61" s="15">
        <v>36612</v>
      </c>
      <c r="K61" s="134">
        <v>36612</v>
      </c>
      <c r="L61" s="117">
        <f t="shared" si="4"/>
        <v>-21337000</v>
      </c>
      <c r="M61" s="118">
        <f>VLOOKUP(K61,'NG Summary by Day'!$L$21:$N$480,3,FALSE)</f>
        <v>-21365239.112581201</v>
      </c>
      <c r="N61" s="119">
        <f t="shared" si="5"/>
        <v>28239.112581200898</v>
      </c>
      <c r="O61" s="117">
        <f t="shared" si="0"/>
        <v>-23013000</v>
      </c>
      <c r="P61" s="118" t="s">
        <v>52</v>
      </c>
      <c r="Q61" s="119"/>
      <c r="R61" s="117">
        <f>(VLOOKUP(K61,'BNK Org Sheet'!$A$2:$D$464,4,FALSE))*1000*-1</f>
        <v>-33053966.450950161</v>
      </c>
      <c r="S61" s="118">
        <f>VLOOKUP(K61,CORP!$A$14:$D4583,3,FALSE)</f>
        <v>-28161203.176521201</v>
      </c>
      <c r="T61" s="136">
        <f t="shared" si="1"/>
        <v>-4892763.2744289599</v>
      </c>
      <c r="V61" s="117">
        <f>(VLOOKUP(K61,'BNK Org Sheet'!$F$2:$I$464,2,FALSE))*1000</f>
        <v>7214000</v>
      </c>
      <c r="W61" s="118">
        <f>VLOOKUP(K61,'NG Summary by Day'!$T$20:$W$486,4,FALSE)</f>
        <v>5264215.5137999998</v>
      </c>
      <c r="X61" s="131">
        <f t="shared" si="2"/>
        <v>1949784.4862000002</v>
      </c>
      <c r="Y61" s="117">
        <f>VLOOKUP(K61,'BNK Org Sheet'!$F$2:$I$464,3,FALSE)*1000</f>
        <v>2190516.0833214051</v>
      </c>
      <c r="Z61" s="118" t="s">
        <v>63</v>
      </c>
      <c r="AA61" s="119"/>
      <c r="AB61" s="117">
        <f>VLOOKUP(K61,'BNK Org Sheet'!$F$2:$I$464,4,FALSE)*1000</f>
        <v>7586817.8305984968</v>
      </c>
      <c r="AC61" s="118">
        <f>VLOOKUP(K61,'NG Summary by Day'!$AG$20:$AJ$532,4,FALSE)</f>
        <v>5533903.6646213904</v>
      </c>
      <c r="AD61" s="131">
        <f t="shared" si="3"/>
        <v>2052914.1659771064</v>
      </c>
    </row>
    <row r="62" spans="1:30" x14ac:dyDescent="0.2">
      <c r="A62" s="103">
        <v>36609</v>
      </c>
      <c r="B62" s="104">
        <v>18854</v>
      </c>
      <c r="C62" s="104">
        <v>22967</v>
      </c>
      <c r="D62" s="104">
        <v>31293.573528150126</v>
      </c>
      <c r="E62" s="104"/>
      <c r="F62" s="104">
        <v>-3036</v>
      </c>
      <c r="G62" s="104">
        <v>-114.76026234937733</v>
      </c>
      <c r="H62" s="104">
        <v>30225.002548220291</v>
      </c>
      <c r="J62" s="15">
        <v>36613</v>
      </c>
      <c r="K62" s="134">
        <v>36613</v>
      </c>
      <c r="L62" s="117">
        <f t="shared" si="4"/>
        <v>-18669000</v>
      </c>
      <c r="M62" s="118">
        <f>VLOOKUP(K62,'NG Summary by Day'!$L$21:$N$480,3,FALSE)</f>
        <v>-18689704.161068503</v>
      </c>
      <c r="N62" s="119">
        <f t="shared" si="5"/>
        <v>20704.161068502814</v>
      </c>
      <c r="O62" s="117">
        <f t="shared" si="0"/>
        <v>-23194000</v>
      </c>
      <c r="P62" s="118" t="s">
        <v>52</v>
      </c>
      <c r="Q62" s="119"/>
      <c r="R62" s="117">
        <f>(VLOOKUP(K62,'BNK Org Sheet'!$A$2:$D$464,4,FALSE))*1000*-1</f>
        <v>-31572847.995384723</v>
      </c>
      <c r="S62" s="118">
        <f>VLOOKUP(K62,CORP!$A$14:$D4584,3,FALSE)</f>
        <v>-27264170.787219498</v>
      </c>
      <c r="T62" s="136">
        <f t="shared" si="1"/>
        <v>-4308677.2081652246</v>
      </c>
      <c r="V62" s="117">
        <f>(VLOOKUP(K62,'BNK Org Sheet'!$F$2:$I$464,2,FALSE))*1000</f>
        <v>4349000</v>
      </c>
      <c r="W62" s="118">
        <f>VLOOKUP(K62,'NG Summary by Day'!$T$20:$W$486,4,FALSE)</f>
        <v>3167574.0442999997</v>
      </c>
      <c r="X62" s="131">
        <f t="shared" si="2"/>
        <v>1181425.9557000003</v>
      </c>
      <c r="Y62" s="117">
        <f>VLOOKUP(K62,'BNK Org Sheet'!$F$2:$I$464,3,FALSE)*1000</f>
        <v>4489816.0438517528</v>
      </c>
      <c r="Z62" s="118" t="s">
        <v>63</v>
      </c>
      <c r="AA62" s="119"/>
      <c r="AB62" s="117">
        <f>VLOOKUP(K62,'BNK Org Sheet'!$F$2:$I$464,4,FALSE)*1000</f>
        <v>-1475731.0970882839</v>
      </c>
      <c r="AC62" s="118">
        <f>VLOOKUP(K62,'NG Summary by Day'!$AG$20:$AJ$532,4,FALSE)</f>
        <v>3535435.3639861797</v>
      </c>
      <c r="AD62" s="131">
        <f t="shared" si="3"/>
        <v>-5011166.461074464</v>
      </c>
    </row>
    <row r="63" spans="1:30" x14ac:dyDescent="0.2">
      <c r="A63" s="103">
        <v>36612</v>
      </c>
      <c r="B63" s="104">
        <v>21337</v>
      </c>
      <c r="C63" s="104">
        <v>23013</v>
      </c>
      <c r="D63" s="104">
        <v>33053.96645095016</v>
      </c>
      <c r="E63" s="104"/>
      <c r="F63" s="104">
        <v>7214</v>
      </c>
      <c r="G63" s="104">
        <v>2190.5160833214049</v>
      </c>
      <c r="H63" s="104">
        <v>7586.8178305984966</v>
      </c>
      <c r="J63" s="15">
        <v>36614</v>
      </c>
      <c r="K63" s="134">
        <v>36614</v>
      </c>
      <c r="L63" s="117">
        <f t="shared" si="4"/>
        <v>-16514000</v>
      </c>
      <c r="M63" s="118">
        <f>VLOOKUP(K63,'NG Summary by Day'!$L$21:$N$480,3,FALSE)</f>
        <v>-16513706.9487384</v>
      </c>
      <c r="N63" s="119">
        <f t="shared" si="5"/>
        <v>-293.05126160010695</v>
      </c>
      <c r="O63" s="117">
        <f t="shared" si="0"/>
        <v>-32834000</v>
      </c>
      <c r="P63" s="118" t="s">
        <v>52</v>
      </c>
      <c r="Q63" s="119"/>
      <c r="R63" s="117">
        <f>(VLOOKUP(K63,'BNK Org Sheet'!$A$2:$D$464,4,FALSE))*1000*-1</f>
        <v>-38224645.117280483</v>
      </c>
      <c r="S63" s="118">
        <f>VLOOKUP(K63,CORP!$A$14:$D4585,3,FALSE)</f>
        <v>-26011547.649962399</v>
      </c>
      <c r="T63" s="136">
        <f t="shared" si="1"/>
        <v>-12213097.467318084</v>
      </c>
      <c r="V63" s="117">
        <f>(VLOOKUP(K63,'BNK Org Sheet'!$F$2:$I$464,2,FALSE))*1000</f>
        <v>-1871000</v>
      </c>
      <c r="W63" s="118">
        <f>VLOOKUP(K63,'NG Summary by Day'!$T$20:$W$486,4,FALSE)</f>
        <v>-2644501.4460999998</v>
      </c>
      <c r="X63" s="131">
        <f t="shared" si="2"/>
        <v>773501.44609999983</v>
      </c>
      <c r="Y63" s="117">
        <f>VLOOKUP(K63,'BNK Org Sheet'!$F$2:$I$464,3,FALSE)*1000</f>
        <v>-3649738.9654036462</v>
      </c>
      <c r="Z63" s="118" t="s">
        <v>63</v>
      </c>
      <c r="AA63" s="119"/>
      <c r="AB63" s="117">
        <f>VLOOKUP(K63,'BNK Org Sheet'!$F$2:$I$464,4,FALSE)*1000</f>
        <v>2744728.152895764</v>
      </c>
      <c r="AC63" s="118">
        <f>VLOOKUP(K63,'NG Summary by Day'!$AG$20:$AJ$532,4,FALSE)</f>
        <v>290445.36216423498</v>
      </c>
      <c r="AD63" s="131">
        <f t="shared" si="3"/>
        <v>2454282.7907315288</v>
      </c>
    </row>
    <row r="64" spans="1:30" x14ac:dyDescent="0.2">
      <c r="A64" s="103">
        <v>36613</v>
      </c>
      <c r="B64" s="104">
        <v>18669</v>
      </c>
      <c r="C64" s="104">
        <v>23194</v>
      </c>
      <c r="D64" s="104">
        <v>31572.847995384724</v>
      </c>
      <c r="E64" s="104"/>
      <c r="F64" s="104">
        <v>4349</v>
      </c>
      <c r="G64" s="104">
        <v>4489.8160438517525</v>
      </c>
      <c r="H64" s="104">
        <v>-1475.7310970882838</v>
      </c>
      <c r="J64" s="15">
        <v>36615</v>
      </c>
      <c r="K64" s="134">
        <v>36615</v>
      </c>
      <c r="L64" s="117">
        <f t="shared" si="4"/>
        <v>-12609000</v>
      </c>
      <c r="M64" s="118">
        <f>VLOOKUP(K64,'NG Summary by Day'!$L$21:$N$480,3,FALSE)</f>
        <v>-12609359.7569908</v>
      </c>
      <c r="N64" s="119">
        <f t="shared" si="5"/>
        <v>359.75699079968035</v>
      </c>
      <c r="O64" s="117">
        <f t="shared" si="0"/>
        <v>-23934000</v>
      </c>
      <c r="P64" s="118" t="s">
        <v>52</v>
      </c>
      <c r="Q64" s="119"/>
      <c r="R64" s="117">
        <f>(VLOOKUP(K64,'BNK Org Sheet'!$A$2:$D$464,4,FALSE))*1000*-1</f>
        <v>-29222466.635824271</v>
      </c>
      <c r="S64" s="118">
        <f>VLOOKUP(K64,CORP!$A$14:$D4586,3,FALSE)</f>
        <v>-25161351.743249301</v>
      </c>
      <c r="T64" s="136">
        <f t="shared" si="1"/>
        <v>-4061114.8925749697</v>
      </c>
      <c r="V64" s="117">
        <f>(VLOOKUP(K64,'BNK Org Sheet'!$F$2:$I$464,2,FALSE))*1000</f>
        <v>-3506000</v>
      </c>
      <c r="W64" s="118">
        <f>VLOOKUP(K64,'NG Summary by Day'!$T$20:$W$486,4,FALSE)</f>
        <v>-1516479.2501999999</v>
      </c>
      <c r="X64" s="131">
        <f t="shared" si="2"/>
        <v>-1989520.7498000001</v>
      </c>
      <c r="Y64" s="117">
        <f>VLOOKUP(K64,'BNK Org Sheet'!$F$2:$I$464,3,FALSE)*1000</f>
        <v>-3484048.3938346077</v>
      </c>
      <c r="Z64" s="118" t="s">
        <v>63</v>
      </c>
      <c r="AA64" s="119"/>
      <c r="AB64" s="117">
        <f>VLOOKUP(K64,'BNK Org Sheet'!$F$2:$I$464,4,FALSE)*1000</f>
        <v>-437891.26108618302</v>
      </c>
      <c r="AC64" s="118">
        <f>VLOOKUP(K64,'NG Summary by Day'!$AG$20:$AJ$532,4,FALSE)</f>
        <v>-4974638.8576813396</v>
      </c>
      <c r="AD64" s="131">
        <f t="shared" si="3"/>
        <v>4536747.5965951569</v>
      </c>
    </row>
    <row r="65" spans="1:30" x14ac:dyDescent="0.2">
      <c r="A65" s="103">
        <v>36614</v>
      </c>
      <c r="B65" s="104">
        <v>16514</v>
      </c>
      <c r="C65" s="104">
        <v>32834</v>
      </c>
      <c r="D65" s="104">
        <v>38224.645117280481</v>
      </c>
      <c r="E65" s="104"/>
      <c r="F65" s="104">
        <v>-1871</v>
      </c>
      <c r="G65" s="104">
        <v>-3649.738965403646</v>
      </c>
      <c r="H65" s="104">
        <v>2744.7281528957642</v>
      </c>
      <c r="J65" s="15">
        <v>36616</v>
      </c>
      <c r="K65" s="134">
        <v>36616</v>
      </c>
      <c r="L65" s="117">
        <f t="shared" si="4"/>
        <v>-16442000</v>
      </c>
      <c r="M65" s="118">
        <f>VLOOKUP(K65,'NG Summary by Day'!$L$21:$N$480,3,FALSE)</f>
        <v>-16272851.340628201</v>
      </c>
      <c r="N65" s="119">
        <f t="shared" si="5"/>
        <v>-169148.65937179886</v>
      </c>
      <c r="O65" s="117">
        <f t="shared" si="0"/>
        <v>-25541000</v>
      </c>
      <c r="P65" s="118" t="s">
        <v>52</v>
      </c>
      <c r="Q65" s="119"/>
      <c r="R65" s="117">
        <f>(VLOOKUP(K65,'BNK Org Sheet'!$A$2:$D$464,4,FALSE))*1000*-1</f>
        <v>-32398122.496571105</v>
      </c>
      <c r="S65" s="118">
        <f>VLOOKUP(K65,CORP!$A$14:$D4587,3,FALSE)</f>
        <v>-21987383.6448601</v>
      </c>
      <c r="T65" s="136">
        <f t="shared" si="1"/>
        <v>-10410738.851711005</v>
      </c>
      <c r="V65" s="117">
        <f>(VLOOKUP(K65,'BNK Org Sheet'!$F$2:$I$464,2,FALSE))*1000</f>
        <v>970000</v>
      </c>
      <c r="W65" s="118">
        <f>VLOOKUP(K65,'NG Summary by Day'!$T$20:$W$486,4,FALSE)</f>
        <v>-1154602.0452000001</v>
      </c>
      <c r="X65" s="131">
        <f t="shared" si="2"/>
        <v>2124602.0452000001</v>
      </c>
      <c r="Y65" s="117">
        <f>VLOOKUP(K65,'BNK Org Sheet'!$F$2:$I$464,3,FALSE)*1000</f>
        <v>886351.14977958822</v>
      </c>
      <c r="Z65" s="118" t="s">
        <v>63</v>
      </c>
      <c r="AA65" s="119"/>
      <c r="AB65" s="117">
        <f>VLOOKUP(K65,'BNK Org Sheet'!$F$2:$I$464,4,FALSE)*1000</f>
        <v>5112300.35181945</v>
      </c>
      <c r="AC65" s="118">
        <f>VLOOKUP(K65,'NG Summary by Day'!$AG$20:$AJ$532,4,FALSE)</f>
        <v>1225167.4227203999</v>
      </c>
      <c r="AD65" s="131">
        <f t="shared" si="3"/>
        <v>3887132.9290990504</v>
      </c>
    </row>
    <row r="66" spans="1:30" x14ac:dyDescent="0.2">
      <c r="A66" s="103">
        <v>36615</v>
      </c>
      <c r="B66" s="104">
        <v>12609</v>
      </c>
      <c r="C66" s="104">
        <v>23934</v>
      </c>
      <c r="D66" s="104">
        <v>29222.466635824272</v>
      </c>
      <c r="E66" s="104"/>
      <c r="F66" s="104">
        <v>-3506</v>
      </c>
      <c r="G66" s="104">
        <v>-3484.0483938346079</v>
      </c>
      <c r="H66" s="104">
        <v>-437.89126108618302</v>
      </c>
      <c r="J66" s="13">
        <v>36619</v>
      </c>
      <c r="K66" s="134">
        <v>36619</v>
      </c>
      <c r="L66" s="117">
        <f t="shared" si="4"/>
        <v>-17950000</v>
      </c>
      <c r="M66" s="118">
        <f>VLOOKUP(K66,'NG Summary by Day'!$L$21:$N$480,3,FALSE)</f>
        <v>-17956594.030384801</v>
      </c>
      <c r="N66" s="119">
        <f t="shared" si="5"/>
        <v>6594.0303848013282</v>
      </c>
      <c r="O66" s="117">
        <f t="shared" si="0"/>
        <v>-25928000</v>
      </c>
      <c r="P66" s="118" t="s">
        <v>52</v>
      </c>
      <c r="Q66" s="119"/>
      <c r="R66" s="117">
        <f>(VLOOKUP(K66,'BNK Org Sheet'!$A$2:$D$464,4,FALSE))*1000*-1</f>
        <v>-33157158.303497031</v>
      </c>
      <c r="S66" s="118">
        <f>VLOOKUP(K66,CORP!$A$14:$D4588,3,FALSE)</f>
        <v>-29507466.876338597</v>
      </c>
      <c r="T66" s="136">
        <f t="shared" si="1"/>
        <v>-3649691.4271584339</v>
      </c>
      <c r="V66" s="117">
        <f>(VLOOKUP(K66,'BNK Org Sheet'!$F$2:$I$464,2,FALSE))*1000</f>
        <v>-2648000</v>
      </c>
      <c r="W66" s="118">
        <f>VLOOKUP(K66,'NG Summary by Day'!$T$20:$W$486,4,FALSE)</f>
        <v>-911967.34469999897</v>
      </c>
      <c r="X66" s="131">
        <f t="shared" si="2"/>
        <v>-1736032.6553000011</v>
      </c>
      <c r="Y66" s="117">
        <f>VLOOKUP(K66,'BNK Org Sheet'!$F$2:$I$464,3,FALSE)*1000</f>
        <v>-4029504.2471303083</v>
      </c>
      <c r="Z66" s="118" t="s">
        <v>63</v>
      </c>
      <c r="AA66" s="119"/>
      <c r="AB66" s="117">
        <f>VLOOKUP(K66,'BNK Org Sheet'!$F$2:$I$464,4,FALSE)*1000</f>
        <v>-33777867.131072156</v>
      </c>
      <c r="AC66" s="118">
        <f>VLOOKUP(K66,'NG Summary by Day'!$AG$20:$AJ$532,4,FALSE)</f>
        <v>-6075533.8510696599</v>
      </c>
      <c r="AD66" s="131">
        <f t="shared" si="3"/>
        <v>-27702333.280002497</v>
      </c>
    </row>
    <row r="67" spans="1:30" x14ac:dyDescent="0.2">
      <c r="A67" s="103">
        <v>36616</v>
      </c>
      <c r="B67" s="104">
        <v>16442</v>
      </c>
      <c r="C67" s="104">
        <v>25541</v>
      </c>
      <c r="D67" s="104">
        <v>32398.122496571104</v>
      </c>
      <c r="E67" s="104"/>
      <c r="F67" s="104">
        <v>970</v>
      </c>
      <c r="G67" s="104">
        <v>886.35114977958824</v>
      </c>
      <c r="H67" s="104">
        <v>5112.30035181945</v>
      </c>
      <c r="J67" s="13">
        <v>36620</v>
      </c>
      <c r="K67" s="134">
        <v>36620</v>
      </c>
      <c r="L67" s="117">
        <f t="shared" si="4"/>
        <v>-16569000</v>
      </c>
      <c r="M67" s="118">
        <f>VLOOKUP(K67,'NG Summary by Day'!$L$21:$N$480,3,FALSE)</f>
        <v>-16569356.003756002</v>
      </c>
      <c r="N67" s="119">
        <f t="shared" si="5"/>
        <v>356.00375600159168</v>
      </c>
      <c r="O67" s="117">
        <f t="shared" si="0"/>
        <v>-24679000</v>
      </c>
      <c r="P67" s="118" t="s">
        <v>52</v>
      </c>
      <c r="Q67" s="119"/>
      <c r="R67" s="117">
        <f>(VLOOKUP(K67,'BNK Org Sheet'!$A$2:$D$464,4,FALSE))*1000*-1</f>
        <v>-31298670.97990587</v>
      </c>
      <c r="S67" s="118">
        <f>VLOOKUP(K67,CORP!$A$14:$D4589,3,FALSE)</f>
        <v>-29114252.941014297</v>
      </c>
      <c r="T67" s="136">
        <f t="shared" si="1"/>
        <v>-2184418.0388915725</v>
      </c>
      <c r="V67" s="117">
        <f>(VLOOKUP(K67,'BNK Org Sheet'!$F$2:$I$464,2,FALSE))*1000</f>
        <v>-3407000</v>
      </c>
      <c r="W67" s="118">
        <f>VLOOKUP(K67,'NG Summary by Day'!$T$20:$W$486,4,FALSE)</f>
        <v>-1702499.2524000001</v>
      </c>
      <c r="X67" s="131">
        <f t="shared" si="2"/>
        <v>-1704500.7475999999</v>
      </c>
      <c r="Y67" s="117">
        <f>VLOOKUP(K67,'BNK Org Sheet'!$F$2:$I$464,3,FALSE)*1000</f>
        <v>-9261292.4175844397</v>
      </c>
      <c r="Z67" s="118" t="s">
        <v>63</v>
      </c>
      <c r="AA67" s="119"/>
      <c r="AB67" s="117">
        <f>VLOOKUP(K67,'BNK Org Sheet'!$F$2:$I$464,4,FALSE)*1000</f>
        <v>-12007722.812032742</v>
      </c>
      <c r="AC67" s="118">
        <f>VLOOKUP(K67,'NG Summary by Day'!$AG$20:$AJ$532,4,FALSE)</f>
        <v>-13124732.363356099</v>
      </c>
      <c r="AD67" s="131">
        <f t="shared" si="3"/>
        <v>1117009.5513233561</v>
      </c>
    </row>
    <row r="68" spans="1:30" x14ac:dyDescent="0.2">
      <c r="A68" s="103">
        <v>36619</v>
      </c>
      <c r="B68" s="104">
        <v>17950</v>
      </c>
      <c r="C68" s="104">
        <v>25928</v>
      </c>
      <c r="D68" s="104">
        <v>33157.158303497032</v>
      </c>
      <c r="E68" s="104"/>
      <c r="F68" s="104">
        <v>-2648</v>
      </c>
      <c r="G68" s="104">
        <v>-4029.5042471303082</v>
      </c>
      <c r="H68" s="104">
        <v>-33777.867131072155</v>
      </c>
      <c r="J68" s="13">
        <v>36621</v>
      </c>
      <c r="K68" s="134">
        <v>36621</v>
      </c>
      <c r="L68" s="117">
        <f t="shared" si="4"/>
        <v>-18037000</v>
      </c>
      <c r="M68" s="118">
        <f>VLOOKUP(K68,'NG Summary by Day'!$L$21:$N$480,3,FALSE)</f>
        <v>-18037132.717241</v>
      </c>
      <c r="N68" s="119">
        <f t="shared" si="5"/>
        <v>132.71724100038409</v>
      </c>
      <c r="O68" s="117">
        <f t="shared" si="0"/>
        <v>-25304000</v>
      </c>
      <c r="P68" s="118" t="s">
        <v>52</v>
      </c>
      <c r="Q68" s="119"/>
      <c r="R68" s="117">
        <f>(VLOOKUP(K68,'BNK Org Sheet'!$A$2:$D$464,4,FALSE))*1000*-1</f>
        <v>-35135059.288328812</v>
      </c>
      <c r="S68" s="118">
        <f>VLOOKUP(K68,CORP!$A$14:$D4590,3,FALSE)</f>
        <v>-29034512.466546599</v>
      </c>
      <c r="T68" s="136">
        <f t="shared" si="1"/>
        <v>-6100546.8217822127</v>
      </c>
      <c r="V68" s="117">
        <f>(VLOOKUP(K68,'BNK Org Sheet'!$F$2:$I$464,2,FALSE))*1000</f>
        <v>1643000</v>
      </c>
      <c r="W68" s="118">
        <f>VLOOKUP(K68,'NG Summary by Day'!$T$20:$W$486,4,FALSE)</f>
        <v>-386607.95810000098</v>
      </c>
      <c r="X68" s="131">
        <f t="shared" si="2"/>
        <v>2029607.9581000009</v>
      </c>
      <c r="Y68" s="117">
        <f>VLOOKUP(K68,'BNK Org Sheet'!$F$2:$I$464,3,FALSE)*1000</f>
        <v>3744.0407102793106</v>
      </c>
      <c r="Z68" s="118" t="s">
        <v>63</v>
      </c>
      <c r="AA68" s="119"/>
      <c r="AB68" s="117">
        <f>VLOOKUP(K68,'BNK Org Sheet'!$F$2:$I$464,4,FALSE)*1000</f>
        <v>1694074.1293342349</v>
      </c>
      <c r="AC68" s="118">
        <f>VLOOKUP(K68,'NG Summary by Day'!$AG$20:$AJ$532,4,FALSE)</f>
        <v>-1748911.4726509401</v>
      </c>
      <c r="AD68" s="131">
        <f t="shared" si="3"/>
        <v>3442985.6019851752</v>
      </c>
    </row>
    <row r="69" spans="1:30" x14ac:dyDescent="0.2">
      <c r="A69" s="103">
        <v>36620</v>
      </c>
      <c r="B69" s="104">
        <v>16569</v>
      </c>
      <c r="C69" s="104">
        <v>24679</v>
      </c>
      <c r="D69" s="104">
        <v>31298.67097990587</v>
      </c>
      <c r="E69" s="104"/>
      <c r="F69" s="104">
        <v>-3407</v>
      </c>
      <c r="G69" s="104">
        <v>-9261.29241758444</v>
      </c>
      <c r="H69" s="104">
        <v>-12007.722812032742</v>
      </c>
      <c r="J69" s="13">
        <v>36622</v>
      </c>
      <c r="K69" s="134">
        <v>36622</v>
      </c>
      <c r="L69" s="117">
        <f t="shared" si="4"/>
        <v>-24183000</v>
      </c>
      <c r="M69" s="118">
        <f>VLOOKUP(K69,'NG Summary by Day'!$L$21:$N$480,3,FALSE)</f>
        <v>-24182829.287193097</v>
      </c>
      <c r="N69" s="119">
        <f t="shared" si="5"/>
        <v>-170.71280690282583</v>
      </c>
      <c r="O69" s="117">
        <f t="shared" ref="O69:O132" si="6">(VLOOKUP(K69,$A$3:$D$465,3,FALSE))*1000*-1</f>
        <v>-25631000</v>
      </c>
      <c r="P69" s="118" t="s">
        <v>52</v>
      </c>
      <c r="Q69" s="119"/>
      <c r="R69" s="117">
        <f>(VLOOKUP(K69,'BNK Org Sheet'!$A$2:$D$464,4,FALSE))*1000*-1</f>
        <v>-38821274.140384749</v>
      </c>
      <c r="S69" s="118">
        <f>VLOOKUP(K69,CORP!$A$14:$D4591,3,FALSE)</f>
        <v>-32210350.414903</v>
      </c>
      <c r="T69" s="136">
        <f t="shared" ref="T69:T132" si="7">R69-S69</f>
        <v>-6610923.7254817486</v>
      </c>
      <c r="V69" s="117">
        <f>(VLOOKUP(K69,'BNK Org Sheet'!$F$2:$I$464,2,FALSE))*1000</f>
        <v>2999000</v>
      </c>
      <c r="W69" s="118">
        <f>VLOOKUP(K69,'NG Summary by Day'!$T$20:$W$486,4,FALSE)</f>
        <v>1693150.3935</v>
      </c>
      <c r="X69" s="131">
        <f t="shared" ref="X69:X132" si="8">V69-W69</f>
        <v>1305849.6065</v>
      </c>
      <c r="Y69" s="117">
        <f>VLOOKUP(K69,'BNK Org Sheet'!$F$2:$I$464,3,FALSE)*1000</f>
        <v>2463580.2903681393</v>
      </c>
      <c r="Z69" s="118" t="s">
        <v>63</v>
      </c>
      <c r="AA69" s="119"/>
      <c r="AB69" s="117">
        <f>VLOOKUP(K69,'BNK Org Sheet'!$F$2:$I$464,4,FALSE)*1000</f>
        <v>658853.13554293849</v>
      </c>
      <c r="AC69" s="118">
        <f>VLOOKUP(K69,'NG Summary by Day'!$AG$20:$AJ$532,4,FALSE)</f>
        <v>1233039.6365783201</v>
      </c>
      <c r="AD69" s="131">
        <f t="shared" ref="AD69:AD132" si="9">AB69-AC69</f>
        <v>-574186.50103538157</v>
      </c>
    </row>
    <row r="70" spans="1:30" x14ac:dyDescent="0.2">
      <c r="A70" s="103">
        <v>36621</v>
      </c>
      <c r="B70" s="104">
        <v>18037</v>
      </c>
      <c r="C70" s="104">
        <v>25304</v>
      </c>
      <c r="D70" s="104">
        <v>35135.059288328812</v>
      </c>
      <c r="E70" s="104"/>
      <c r="F70" s="104">
        <v>1643</v>
      </c>
      <c r="G70" s="104">
        <v>3.7440407102793105</v>
      </c>
      <c r="H70" s="104">
        <v>1694.0741293342348</v>
      </c>
      <c r="J70" s="13">
        <v>36623</v>
      </c>
      <c r="K70" s="134">
        <v>36623</v>
      </c>
      <c r="L70" s="117">
        <f t="shared" ref="L70:L133" si="10">(VLOOKUP(K70,$A$3:$D$465,2,FALSE)*1000*-1)</f>
        <v>-29931000</v>
      </c>
      <c r="M70" s="118">
        <f>VLOOKUP(K70,'NG Summary by Day'!$L$21:$N$480,3,FALSE)</f>
        <v>-29931258.488698799</v>
      </c>
      <c r="N70" s="119">
        <f t="shared" ref="N70:N133" si="11">L70-M70</f>
        <v>258.4886987991631</v>
      </c>
      <c r="O70" s="117">
        <f t="shared" si="6"/>
        <v>-25673000</v>
      </c>
      <c r="P70" s="118" t="s">
        <v>52</v>
      </c>
      <c r="Q70" s="119"/>
      <c r="R70" s="117">
        <f>(VLOOKUP(K70,'BNK Org Sheet'!$A$2:$D$464,4,FALSE))*1000*-1</f>
        <v>-42676387.690004788</v>
      </c>
      <c r="S70" s="118">
        <f>VLOOKUP(K70,CORP!$A$14:$D4592,3,FALSE)</f>
        <v>-37016384.207467102</v>
      </c>
      <c r="T70" s="136">
        <f t="shared" si="7"/>
        <v>-5660003.4825376868</v>
      </c>
      <c r="V70" s="117">
        <f>(VLOOKUP(K70,'BNK Org Sheet'!$F$2:$I$464,2,FALSE))*1000</f>
        <v>3608000</v>
      </c>
      <c r="W70" s="118">
        <f>VLOOKUP(K70,'NG Summary by Day'!$T$20:$W$486,4,FALSE)</f>
        <v>2942302.9331</v>
      </c>
      <c r="X70" s="131">
        <f t="shared" si="8"/>
        <v>665697.06689999998</v>
      </c>
      <c r="Y70" s="117">
        <f>VLOOKUP(K70,'BNK Org Sheet'!$F$2:$I$464,3,FALSE)*1000</f>
        <v>-11392570.676550033</v>
      </c>
      <c r="Z70" s="118" t="s">
        <v>63</v>
      </c>
      <c r="AA70" s="119"/>
      <c r="AB70" s="117">
        <f>VLOOKUP(K70,'BNK Org Sheet'!$F$2:$I$464,4,FALSE)*1000</f>
        <v>-2727206.1801407621</v>
      </c>
      <c r="AC70" s="118">
        <f>VLOOKUP(K70,'NG Summary by Day'!$AG$20:$AJ$532,4,FALSE)</f>
        <v>-997879.51755328802</v>
      </c>
      <c r="AD70" s="131">
        <f t="shared" si="9"/>
        <v>-1729326.6625874741</v>
      </c>
    </row>
    <row r="71" spans="1:30" x14ac:dyDescent="0.2">
      <c r="A71" s="103">
        <v>36622</v>
      </c>
      <c r="B71" s="104">
        <v>24183</v>
      </c>
      <c r="C71" s="104">
        <v>25631</v>
      </c>
      <c r="D71" s="104">
        <v>38821.274140384747</v>
      </c>
      <c r="E71" s="104"/>
      <c r="F71" s="104">
        <v>2999</v>
      </c>
      <c r="G71" s="104">
        <v>2463.5802903681392</v>
      </c>
      <c r="H71" s="104">
        <v>658.8531355429385</v>
      </c>
      <c r="J71" s="13">
        <v>36626</v>
      </c>
      <c r="K71" s="134">
        <v>36626</v>
      </c>
      <c r="L71" s="117">
        <f t="shared" si="10"/>
        <v>-39356000</v>
      </c>
      <c r="M71" s="118">
        <f>VLOOKUP(K71,'NG Summary by Day'!$L$21:$N$480,3,FALSE)</f>
        <v>-39356306.163631402</v>
      </c>
      <c r="N71" s="119">
        <f t="shared" si="11"/>
        <v>306.16363140195608</v>
      </c>
      <c r="O71" s="117">
        <f t="shared" si="6"/>
        <v>-26224000</v>
      </c>
      <c r="P71" s="118" t="s">
        <v>52</v>
      </c>
      <c r="Q71" s="119"/>
      <c r="R71" s="117">
        <f>(VLOOKUP(K71,'BNK Org Sheet'!$A$2:$D$464,4,FALSE))*1000*-1</f>
        <v>-50024871.304525927</v>
      </c>
      <c r="S71" s="118">
        <f>VLOOKUP(K71,CORP!$A$14:$D4593,3,FALSE)</f>
        <v>-44992308.9607336</v>
      </c>
      <c r="T71" s="136">
        <f t="shared" si="7"/>
        <v>-5032562.3437923267</v>
      </c>
      <c r="V71" s="117">
        <f>(VLOOKUP(K71,'BNK Org Sheet'!$F$2:$I$464,2,FALSE))*1000</f>
        <v>1311000</v>
      </c>
      <c r="W71" s="118">
        <f>VLOOKUP(K71,'NG Summary by Day'!$T$20:$W$486,4,FALSE)</f>
        <v>2051200.2552</v>
      </c>
      <c r="X71" s="131">
        <f t="shared" si="8"/>
        <v>-740200.25520000001</v>
      </c>
      <c r="Y71" s="117">
        <f>VLOOKUP(K71,'BNK Org Sheet'!$F$2:$I$464,3,FALSE)*1000</f>
        <v>-3452330.4829776799</v>
      </c>
      <c r="Z71" s="118" t="s">
        <v>63</v>
      </c>
      <c r="AA71" s="119"/>
      <c r="AB71" s="117">
        <f>VLOOKUP(K71,'BNK Org Sheet'!$F$2:$I$464,4,FALSE)*1000</f>
        <v>-10136117.236263897</v>
      </c>
      <c r="AC71" s="118">
        <f>VLOOKUP(K71,'NG Summary by Day'!$AG$20:$AJ$532,4,FALSE)</f>
        <v>-5570858.1502459701</v>
      </c>
      <c r="AD71" s="131">
        <f t="shared" si="9"/>
        <v>-4565259.0860179272</v>
      </c>
    </row>
    <row r="72" spans="1:30" x14ac:dyDescent="0.2">
      <c r="A72" s="103">
        <v>36623</v>
      </c>
      <c r="B72" s="104">
        <v>29931</v>
      </c>
      <c r="C72" s="104">
        <v>25673</v>
      </c>
      <c r="D72" s="104">
        <v>42676.387690004791</v>
      </c>
      <c r="E72" s="104"/>
      <c r="F72" s="104">
        <v>3608</v>
      </c>
      <c r="G72" s="104">
        <v>-11392.570676550033</v>
      </c>
      <c r="H72" s="104">
        <v>-2727.2061801407622</v>
      </c>
      <c r="J72" s="13">
        <v>36627</v>
      </c>
      <c r="K72" s="134">
        <v>36627</v>
      </c>
      <c r="L72" s="117">
        <f t="shared" si="10"/>
        <v>-35041000</v>
      </c>
      <c r="M72" s="118">
        <f>VLOOKUP(K72,'NG Summary by Day'!$L$21:$N$480,3,FALSE)</f>
        <v>-35040674.649400502</v>
      </c>
      <c r="N72" s="119">
        <f t="shared" si="11"/>
        <v>-325.35059949755669</v>
      </c>
      <c r="O72" s="117">
        <f t="shared" si="6"/>
        <v>-25033000</v>
      </c>
      <c r="P72" s="118" t="s">
        <v>52</v>
      </c>
      <c r="Q72" s="119"/>
      <c r="R72" s="117">
        <f>(VLOOKUP(K72,'BNK Org Sheet'!$A$2:$D$464,4,FALSE))*1000*-1</f>
        <v>-45916804.143676259</v>
      </c>
      <c r="S72" s="118">
        <f>VLOOKUP(K72,CORP!$A$14:$D4594,3,FALSE)</f>
        <v>-40289278.689217001</v>
      </c>
      <c r="T72" s="136">
        <f t="shared" si="7"/>
        <v>-5627525.4544592574</v>
      </c>
      <c r="V72" s="117">
        <f>(VLOOKUP(K72,'BNK Org Sheet'!$F$2:$I$464,2,FALSE))*1000</f>
        <v>-6268000</v>
      </c>
      <c r="W72" s="118">
        <f>VLOOKUP(K72,'NG Summary by Day'!$T$20:$W$486,4,FALSE)</f>
        <v>-4517568.3459000001</v>
      </c>
      <c r="X72" s="131">
        <f t="shared" si="8"/>
        <v>-1750431.6540999999</v>
      </c>
      <c r="Y72" s="117">
        <f>VLOOKUP(K72,'BNK Org Sheet'!$F$2:$I$464,3,FALSE)*1000</f>
        <v>-7961498.071408255</v>
      </c>
      <c r="Z72" s="118" t="s">
        <v>63</v>
      </c>
      <c r="AA72" s="119"/>
      <c r="AB72" s="117">
        <f>VLOOKUP(K72,'BNK Org Sheet'!$F$2:$I$464,4,FALSE)*1000</f>
        <v>-19063204.96512809</v>
      </c>
      <c r="AC72" s="118">
        <f>VLOOKUP(K72,'NG Summary by Day'!$AG$20:$AJ$532,4,FALSE)</f>
        <v>-11748367.6767525</v>
      </c>
      <c r="AD72" s="131">
        <f t="shared" si="9"/>
        <v>-7314837.28837559</v>
      </c>
    </row>
    <row r="73" spans="1:30" x14ac:dyDescent="0.2">
      <c r="A73" s="103">
        <v>36626</v>
      </c>
      <c r="B73" s="104">
        <v>39356</v>
      </c>
      <c r="C73" s="104">
        <v>26224</v>
      </c>
      <c r="D73" s="104">
        <v>50024.871304525928</v>
      </c>
      <c r="E73" s="104"/>
      <c r="F73" s="104">
        <v>1311</v>
      </c>
      <c r="G73" s="104">
        <v>-3452.3304829776798</v>
      </c>
      <c r="H73" s="104">
        <v>-10136.117236263897</v>
      </c>
      <c r="J73" s="13">
        <v>36628</v>
      </c>
      <c r="K73" s="134">
        <v>36628</v>
      </c>
      <c r="L73" s="117">
        <f t="shared" si="10"/>
        <v>-34932000</v>
      </c>
      <c r="M73" s="118">
        <f>VLOOKUP(K73,'NG Summary by Day'!$L$21:$N$480,3,FALSE)</f>
        <v>-34921421.588384099</v>
      </c>
      <c r="N73" s="119">
        <f t="shared" si="11"/>
        <v>-10578.411615900695</v>
      </c>
      <c r="O73" s="117">
        <f t="shared" si="6"/>
        <v>-25448000</v>
      </c>
      <c r="P73" s="118" t="s">
        <v>52</v>
      </c>
      <c r="Q73" s="119"/>
      <c r="R73" s="117">
        <f>(VLOOKUP(K73,'BNK Org Sheet'!$A$2:$D$464,4,FALSE))*1000*-1</f>
        <v>-46506820.018835902</v>
      </c>
      <c r="S73" s="118">
        <f>VLOOKUP(K73,CORP!$A$14:$D4595,3,FALSE)</f>
        <v>-39574141.975488394</v>
      </c>
      <c r="T73" s="136">
        <f t="shared" si="7"/>
        <v>-6932678.0433475077</v>
      </c>
      <c r="V73" s="117">
        <f>(VLOOKUP(K73,'BNK Org Sheet'!$F$2:$I$464,2,FALSE))*1000</f>
        <v>14998000</v>
      </c>
      <c r="W73" s="118">
        <f>VLOOKUP(K73,'NG Summary by Day'!$T$20:$W$486,4,FALSE)</f>
        <v>15008624.243099999</v>
      </c>
      <c r="X73" s="131">
        <f t="shared" si="8"/>
        <v>-10624.243099998683</v>
      </c>
      <c r="Y73" s="117">
        <f>VLOOKUP(K73,'BNK Org Sheet'!$F$2:$I$464,3,FALSE)*1000</f>
        <v>5362685.969096153</v>
      </c>
      <c r="Z73" s="118" t="s">
        <v>63</v>
      </c>
      <c r="AA73" s="119"/>
      <c r="AB73" s="117">
        <f>VLOOKUP(K73,'BNK Org Sheet'!$F$2:$I$464,4,FALSE)*1000</f>
        <v>14739974.884191778</v>
      </c>
      <c r="AC73" s="118">
        <f>VLOOKUP(K73,'NG Summary by Day'!$AG$20:$AJ$532,4,FALSE)</f>
        <v>25759977.115960699</v>
      </c>
      <c r="AD73" s="131">
        <f t="shared" si="9"/>
        <v>-11020002.231768921</v>
      </c>
    </row>
    <row r="74" spans="1:30" x14ac:dyDescent="0.2">
      <c r="A74" s="103">
        <v>36627</v>
      </c>
      <c r="B74" s="104">
        <v>35041</v>
      </c>
      <c r="C74" s="104">
        <v>25033</v>
      </c>
      <c r="D74" s="104">
        <v>45916.804143676258</v>
      </c>
      <c r="E74" s="104"/>
      <c r="F74" s="104">
        <v>-6268</v>
      </c>
      <c r="G74" s="104">
        <v>-7961.4980714082549</v>
      </c>
      <c r="H74" s="104">
        <v>-19063.20496512809</v>
      </c>
      <c r="J74" s="13">
        <v>36629</v>
      </c>
      <c r="K74" s="134">
        <v>36629</v>
      </c>
      <c r="L74" s="117">
        <f t="shared" si="10"/>
        <v>-35638000</v>
      </c>
      <c r="M74" s="118">
        <f>VLOOKUP(K74,'NG Summary by Day'!$L$21:$N$480,3,FALSE)</f>
        <v>-35630463.865805499</v>
      </c>
      <c r="N74" s="119">
        <f t="shared" si="11"/>
        <v>-7536.1341945007443</v>
      </c>
      <c r="O74" s="117">
        <f t="shared" si="6"/>
        <v>-25211000</v>
      </c>
      <c r="P74" s="118" t="s">
        <v>52</v>
      </c>
      <c r="Q74" s="119"/>
      <c r="R74" s="117">
        <f>(VLOOKUP(K74,'BNK Org Sheet'!$A$2:$D$464,4,FALSE))*1000*-1</f>
        <v>-46585965.220694184</v>
      </c>
      <c r="S74" s="118">
        <f>VLOOKUP(K74,CORP!$A$14:$D4596,3,FALSE)</f>
        <v>-40437557.2455948</v>
      </c>
      <c r="T74" s="136">
        <f t="shared" si="7"/>
        <v>-6148407.9750993848</v>
      </c>
      <c r="V74" s="117">
        <f>(VLOOKUP(K74,'BNK Org Sheet'!$F$2:$I$464,2,FALSE))*1000</f>
        <v>14914000</v>
      </c>
      <c r="W74" s="118">
        <f>VLOOKUP(K74,'NG Summary by Day'!$T$20:$W$486,4,FALSE)</f>
        <v>16359383.817599999</v>
      </c>
      <c r="X74" s="131">
        <f t="shared" si="8"/>
        <v>-1445383.8175999988</v>
      </c>
      <c r="Y74" s="117">
        <f>VLOOKUP(K74,'BNK Org Sheet'!$F$2:$I$464,3,FALSE)*1000</f>
        <v>4778330.1084224302</v>
      </c>
      <c r="Z74" s="118" t="s">
        <v>63</v>
      </c>
      <c r="AA74" s="119"/>
      <c r="AB74" s="117">
        <f>VLOOKUP(K74,'BNK Org Sheet'!$F$2:$I$464,4,FALSE)*1000</f>
        <v>21488848.398253489</v>
      </c>
      <c r="AC74" s="118">
        <f>VLOOKUP(K74,'NG Summary by Day'!$AG$20:$AJ$532,4,FALSE)</f>
        <v>13228763.9219149</v>
      </c>
      <c r="AD74" s="131">
        <f t="shared" si="9"/>
        <v>8260084.4763385896</v>
      </c>
    </row>
    <row r="75" spans="1:30" x14ac:dyDescent="0.2">
      <c r="A75" s="103">
        <v>36628</v>
      </c>
      <c r="B75" s="104">
        <v>34932</v>
      </c>
      <c r="C75" s="104">
        <v>25448</v>
      </c>
      <c r="D75" s="104">
        <v>46506.820018835904</v>
      </c>
      <c r="E75" s="104"/>
      <c r="F75" s="104">
        <v>14998</v>
      </c>
      <c r="G75" s="104">
        <v>5362.6859690961528</v>
      </c>
      <c r="H75" s="104">
        <v>14739.974884191777</v>
      </c>
      <c r="J75" s="13">
        <v>36630</v>
      </c>
      <c r="K75" s="134">
        <v>36630</v>
      </c>
      <c r="L75" s="117">
        <f t="shared" si="10"/>
        <v>-36523000</v>
      </c>
      <c r="M75" s="118">
        <f>VLOOKUP(K75,'NG Summary by Day'!$L$21:$N$480,3,FALSE)</f>
        <v>-36523413.064120494</v>
      </c>
      <c r="N75" s="119">
        <f t="shared" si="11"/>
        <v>413.06412049382925</v>
      </c>
      <c r="O75" s="117">
        <f t="shared" si="6"/>
        <v>-26142000</v>
      </c>
      <c r="P75" s="118" t="s">
        <v>52</v>
      </c>
      <c r="Q75" s="119"/>
      <c r="R75" s="117">
        <f>(VLOOKUP(K75,'BNK Org Sheet'!$A$2:$D$464,4,FALSE))*1000*-1</f>
        <v>-47645774.685507901</v>
      </c>
      <c r="S75" s="118">
        <f>VLOOKUP(K75,CORP!$A$14:$D4597,3,FALSE)</f>
        <v>-42023642.308597997</v>
      </c>
      <c r="T75" s="136">
        <f t="shared" si="7"/>
        <v>-5622132.3769099042</v>
      </c>
      <c r="V75" s="117">
        <f>(VLOOKUP(K75,'BNK Org Sheet'!$F$2:$I$464,2,FALSE))*1000</f>
        <v>-4378000</v>
      </c>
      <c r="W75" s="118">
        <f>VLOOKUP(K75,'NG Summary by Day'!$T$20:$W$486,4,FALSE)</f>
        <v>-3428368.2738000001</v>
      </c>
      <c r="X75" s="131">
        <f t="shared" si="8"/>
        <v>-949631.72619999992</v>
      </c>
      <c r="Y75" s="117">
        <f>VLOOKUP(K75,'BNK Org Sheet'!$F$2:$I$464,3,FALSE)*1000</f>
        <v>3853267.9489685511</v>
      </c>
      <c r="Z75" s="118" t="s">
        <v>63</v>
      </c>
      <c r="AA75" s="119"/>
      <c r="AB75" s="117">
        <f>VLOOKUP(K75,'BNK Org Sheet'!$F$2:$I$464,4,FALSE)*1000</f>
        <v>-3537810.7680578823</v>
      </c>
      <c r="AC75" s="118">
        <f>VLOOKUP(K75,'NG Summary by Day'!$AG$20:$AJ$532,4,FALSE)</f>
        <v>-5524839.01162095</v>
      </c>
      <c r="AD75" s="131">
        <f t="shared" si="9"/>
        <v>1987028.2435630676</v>
      </c>
    </row>
    <row r="76" spans="1:30" x14ac:dyDescent="0.2">
      <c r="A76" s="103">
        <v>36629</v>
      </c>
      <c r="B76" s="104">
        <v>35638</v>
      </c>
      <c r="C76" s="104">
        <v>25211</v>
      </c>
      <c r="D76" s="104">
        <v>46585.965220694183</v>
      </c>
      <c r="E76" s="104"/>
      <c r="F76" s="104">
        <v>14914</v>
      </c>
      <c r="G76" s="104">
        <v>4778.3301084224304</v>
      </c>
      <c r="H76" s="104">
        <v>21488.848398253489</v>
      </c>
      <c r="J76" s="13">
        <v>36633</v>
      </c>
      <c r="K76" s="134">
        <v>36633</v>
      </c>
      <c r="L76" s="117">
        <f t="shared" si="10"/>
        <v>-43036000</v>
      </c>
      <c r="M76" s="118">
        <f>VLOOKUP(K76,'NG Summary by Day'!$L$21:$N$480,3,FALSE)</f>
        <v>-42832587.5453486</v>
      </c>
      <c r="N76" s="119">
        <f t="shared" si="11"/>
        <v>-203412.45465140045</v>
      </c>
      <c r="O76" s="117">
        <f t="shared" si="6"/>
        <v>-25952000</v>
      </c>
      <c r="P76" s="118" t="s">
        <v>52</v>
      </c>
      <c r="Q76" s="119"/>
      <c r="R76" s="117">
        <f>(VLOOKUP(K76,'BNK Org Sheet'!$A$2:$D$464,4,FALSE))*1000*-1</f>
        <v>-52644442.761384271</v>
      </c>
      <c r="S76" s="118">
        <f>VLOOKUP(K76,CORP!$A$14:$D4598,3,FALSE)</f>
        <v>-48041932.117779501</v>
      </c>
      <c r="T76" s="136">
        <f t="shared" si="7"/>
        <v>-4602510.6436047703</v>
      </c>
      <c r="V76" s="117">
        <f>(VLOOKUP(K76,'BNK Org Sheet'!$F$2:$I$464,2,FALSE))*1000</f>
        <v>21391000</v>
      </c>
      <c r="W76" s="118">
        <f>VLOOKUP(K76,'NG Summary by Day'!$T$20:$W$486,4,FALSE)</f>
        <v>22475588.9553</v>
      </c>
      <c r="X76" s="131">
        <f t="shared" si="8"/>
        <v>-1084588.9552999996</v>
      </c>
      <c r="Y76" s="117">
        <f>VLOOKUP(K76,'BNK Org Sheet'!$F$2:$I$464,3,FALSE)*1000</f>
        <v>-2997382.0330721484</v>
      </c>
      <c r="Z76" s="118" t="s">
        <v>63</v>
      </c>
      <c r="AA76" s="119"/>
      <c r="AB76" s="117">
        <f>VLOOKUP(K76,'BNK Org Sheet'!$F$2:$I$464,4,FALSE)*1000</f>
        <v>21046340.289111853</v>
      </c>
      <c r="AC76" s="118">
        <f>VLOOKUP(K76,'NG Summary by Day'!$AG$20:$AJ$532,4,FALSE)</f>
        <v>20094014.6681468</v>
      </c>
      <c r="AD76" s="131">
        <f t="shared" si="9"/>
        <v>952325.6209650524</v>
      </c>
    </row>
    <row r="77" spans="1:30" x14ac:dyDescent="0.2">
      <c r="A77" s="103">
        <v>36630</v>
      </c>
      <c r="B77" s="104">
        <v>36523</v>
      </c>
      <c r="C77" s="104">
        <v>26142</v>
      </c>
      <c r="D77" s="104">
        <v>47645.774685507902</v>
      </c>
      <c r="E77" s="104"/>
      <c r="F77" s="104">
        <v>-4378</v>
      </c>
      <c r="G77" s="104">
        <v>3853.2679489685511</v>
      </c>
      <c r="H77" s="104">
        <v>-3537.8107680578823</v>
      </c>
      <c r="J77" s="13">
        <v>36634</v>
      </c>
      <c r="K77" s="134">
        <v>36634</v>
      </c>
      <c r="L77" s="117">
        <f t="shared" si="10"/>
        <v>-40351000</v>
      </c>
      <c r="M77" s="118">
        <f>VLOOKUP(K77,'NG Summary by Day'!$L$21:$N$480,3,FALSE)</f>
        <v>-40350959.647399902</v>
      </c>
      <c r="N77" s="119">
        <f t="shared" si="11"/>
        <v>-40.35260009765625</v>
      </c>
      <c r="O77" s="117">
        <f t="shared" si="6"/>
        <v>-26787000</v>
      </c>
      <c r="P77" s="118" t="s">
        <v>52</v>
      </c>
      <c r="Q77" s="119"/>
      <c r="R77" s="117">
        <f>(VLOOKUP(K77,'BNK Org Sheet'!$A$2:$D$464,4,FALSE))*1000*-1</f>
        <v>-50762919.585315704</v>
      </c>
      <c r="S77" s="118">
        <f>VLOOKUP(K77,CORP!$A$14:$D4599,3,FALSE)</f>
        <v>-46521542.608233199</v>
      </c>
      <c r="T77" s="136">
        <f t="shared" si="7"/>
        <v>-4241376.9770825058</v>
      </c>
      <c r="V77" s="117">
        <f>(VLOOKUP(K77,'BNK Org Sheet'!$F$2:$I$464,2,FALSE))*1000</f>
        <v>-13284000</v>
      </c>
      <c r="W77" s="118">
        <f>VLOOKUP(K77,'NG Summary by Day'!$T$20:$W$486,4,FALSE)</f>
        <v>-15335240.419199999</v>
      </c>
      <c r="X77" s="131">
        <f t="shared" si="8"/>
        <v>2051240.4191999994</v>
      </c>
      <c r="Y77" s="117">
        <f>VLOOKUP(K77,'BNK Org Sheet'!$F$2:$I$464,3,FALSE)*1000</f>
        <v>-1678502.2628292101</v>
      </c>
      <c r="Z77" s="118" t="s">
        <v>63</v>
      </c>
      <c r="AA77" s="119"/>
      <c r="AB77" s="117">
        <f>VLOOKUP(K77,'BNK Org Sheet'!$F$2:$I$464,4,FALSE)*1000</f>
        <v>-12128749.649753984</v>
      </c>
      <c r="AC77" s="118">
        <f>VLOOKUP(K77,'NG Summary by Day'!$AG$20:$AJ$532,4,FALSE)</f>
        <v>-16192613.1289059</v>
      </c>
      <c r="AD77" s="131">
        <f t="shared" si="9"/>
        <v>4063863.4791519158</v>
      </c>
    </row>
    <row r="78" spans="1:30" x14ac:dyDescent="0.2">
      <c r="A78" s="103">
        <v>36633</v>
      </c>
      <c r="B78" s="104">
        <v>43036</v>
      </c>
      <c r="C78" s="104">
        <v>25952</v>
      </c>
      <c r="D78" s="104">
        <v>52644.442761384271</v>
      </c>
      <c r="E78" s="104"/>
      <c r="F78" s="104">
        <v>21391</v>
      </c>
      <c r="G78" s="104">
        <v>-2997.3820330721483</v>
      </c>
      <c r="H78" s="104">
        <v>21046.340289111853</v>
      </c>
      <c r="J78" s="13">
        <v>36635</v>
      </c>
      <c r="K78" s="134">
        <v>36635</v>
      </c>
      <c r="L78" s="117">
        <f t="shared" si="10"/>
        <v>-38130000</v>
      </c>
      <c r="M78" s="118">
        <f>VLOOKUP(K78,'NG Summary by Day'!$L$21:$N$480,3,FALSE)</f>
        <v>-38130376.5092628</v>
      </c>
      <c r="N78" s="119">
        <f t="shared" si="11"/>
        <v>376.50926280021667</v>
      </c>
      <c r="O78" s="117">
        <f t="shared" si="6"/>
        <v>-26945000</v>
      </c>
      <c r="P78" s="118" t="s">
        <v>52</v>
      </c>
      <c r="Q78" s="119"/>
      <c r="R78" s="117">
        <f>(VLOOKUP(K78,'BNK Org Sheet'!$A$2:$D$464,4,FALSE))*1000*-1</f>
        <v>-49104070.24952963</v>
      </c>
      <c r="S78" s="118">
        <f>VLOOKUP(K78,CORP!$A$14:$D4600,3,FALSE)</f>
        <v>-45922436.3033024</v>
      </c>
      <c r="T78" s="136">
        <f t="shared" si="7"/>
        <v>-3181633.9462272301</v>
      </c>
      <c r="V78" s="117">
        <f>(VLOOKUP(K78,'BNK Org Sheet'!$F$2:$I$464,2,FALSE))*1000</f>
        <v>-9226000</v>
      </c>
      <c r="W78" s="118">
        <f>VLOOKUP(K78,'NG Summary by Day'!$T$20:$W$486,4,FALSE)</f>
        <v>-12542503.351399999</v>
      </c>
      <c r="X78" s="131">
        <f t="shared" si="8"/>
        <v>3316503.3513999991</v>
      </c>
      <c r="Y78" s="117">
        <f>VLOOKUP(K78,'BNK Org Sheet'!$F$2:$I$464,3,FALSE)*1000</f>
        <v>3350323.9584429441</v>
      </c>
      <c r="Z78" s="118" t="s">
        <v>63</v>
      </c>
      <c r="AA78" s="119"/>
      <c r="AB78" s="117">
        <f>VLOOKUP(K78,'BNK Org Sheet'!$F$2:$I$464,4,FALSE)*1000</f>
        <v>-1939881.3672645981</v>
      </c>
      <c r="AC78" s="118">
        <f>VLOOKUP(K78,'NG Summary by Day'!$AG$20:$AJ$532,4,FALSE)</f>
        <v>-7333577.3814773997</v>
      </c>
      <c r="AD78" s="131">
        <f t="shared" si="9"/>
        <v>5393696.0142128021</v>
      </c>
    </row>
    <row r="79" spans="1:30" x14ac:dyDescent="0.2">
      <c r="A79" s="103">
        <v>36634</v>
      </c>
      <c r="B79" s="104">
        <v>40351</v>
      </c>
      <c r="C79" s="104">
        <v>26787</v>
      </c>
      <c r="D79" s="104">
        <v>50762.919585315707</v>
      </c>
      <c r="E79" s="104"/>
      <c r="F79" s="104">
        <v>-13284</v>
      </c>
      <c r="G79" s="104">
        <v>-1678.5022628292102</v>
      </c>
      <c r="H79" s="104">
        <v>-12128.749649753983</v>
      </c>
      <c r="J79" s="13">
        <v>36636</v>
      </c>
      <c r="K79" s="134">
        <v>36636</v>
      </c>
      <c r="L79" s="117">
        <f t="shared" si="10"/>
        <v>-38602000</v>
      </c>
      <c r="M79" s="118">
        <f>VLOOKUP(K79,'NG Summary by Day'!$L$21:$N$480,3,FALSE)</f>
        <v>-39026232.811213203</v>
      </c>
      <c r="N79" s="119">
        <f t="shared" si="11"/>
        <v>424232.81121320277</v>
      </c>
      <c r="O79" s="117">
        <f t="shared" si="6"/>
        <v>-26646000</v>
      </c>
      <c r="P79" s="118" t="s">
        <v>52</v>
      </c>
      <c r="Q79" s="119"/>
      <c r="R79" s="117">
        <f>(VLOOKUP(K79,'BNK Org Sheet'!$A$2:$D$464,4,FALSE))*1000*-1</f>
        <v>-49295812.540647358</v>
      </c>
      <c r="S79" s="118">
        <f>VLOOKUP(K79,CORP!$A$14:$D4601,3,FALSE)</f>
        <v>-43585960.366608903</v>
      </c>
      <c r="T79" s="136">
        <f t="shared" si="7"/>
        <v>-5709852.1740384549</v>
      </c>
      <c r="V79" s="117">
        <f>(VLOOKUP(K79,'BNK Org Sheet'!$F$2:$I$464,2,FALSE))*1000</f>
        <v>4627000</v>
      </c>
      <c r="W79" s="118">
        <f>VLOOKUP(K79,'NG Summary by Day'!$T$20:$W$486,4,FALSE)</f>
        <v>4807468.8470999999</v>
      </c>
      <c r="X79" s="131">
        <f t="shared" si="8"/>
        <v>-180468.8470999999</v>
      </c>
      <c r="Y79" s="117">
        <f>VLOOKUP(K79,'BNK Org Sheet'!$F$2:$I$464,3,FALSE)*1000</f>
        <v>-920766.88580795191</v>
      </c>
      <c r="Z79" s="118" t="s">
        <v>63</v>
      </c>
      <c r="AA79" s="119"/>
      <c r="AB79" s="117">
        <f>VLOOKUP(K79,'BNK Org Sheet'!$F$2:$I$464,4,FALSE)*1000</f>
        <v>6825153.25550956</v>
      </c>
      <c r="AC79" s="118">
        <f>VLOOKUP(K79,'NG Summary by Day'!$AG$20:$AJ$532,4,FALSE)</f>
        <v>3889449.79345795</v>
      </c>
      <c r="AD79" s="131">
        <f t="shared" si="9"/>
        <v>2935703.46205161</v>
      </c>
    </row>
    <row r="80" spans="1:30" x14ac:dyDescent="0.2">
      <c r="A80" s="103">
        <v>36635</v>
      </c>
      <c r="B80" s="104">
        <v>38130</v>
      </c>
      <c r="C80" s="104">
        <v>26945</v>
      </c>
      <c r="D80" s="104">
        <v>49104.070249529628</v>
      </c>
      <c r="E80" s="104"/>
      <c r="F80" s="104">
        <v>-9226</v>
      </c>
      <c r="G80" s="104">
        <v>3350.3239584429439</v>
      </c>
      <c r="H80" s="104">
        <v>-1939.8813672645981</v>
      </c>
      <c r="J80" s="13">
        <v>36640</v>
      </c>
      <c r="K80" s="134">
        <v>36640</v>
      </c>
      <c r="L80" s="117">
        <f t="shared" si="10"/>
        <v>-38602000</v>
      </c>
      <c r="M80" s="118">
        <f>VLOOKUP(K80,'NG Summary by Day'!$L$21:$N$480,3,FALSE)</f>
        <v>-43229828.790923201</v>
      </c>
      <c r="N80" s="119">
        <f t="shared" si="11"/>
        <v>4627828.7909232005</v>
      </c>
      <c r="O80" s="117">
        <f t="shared" si="6"/>
        <v>-26646000</v>
      </c>
      <c r="P80" s="118" t="s">
        <v>52</v>
      </c>
      <c r="Q80" s="119"/>
      <c r="R80" s="117">
        <f>(VLOOKUP(K80,'BNK Org Sheet'!$A$2:$D$464,4,FALSE))*1000*-1</f>
        <v>-49295515.926956624</v>
      </c>
      <c r="S80" s="118">
        <f>VLOOKUP(K80,CORP!$A$14:$D4602,3,FALSE)</f>
        <v>-49326806.844447099</v>
      </c>
      <c r="T80" s="136">
        <f t="shared" si="7"/>
        <v>31290.91749047488</v>
      </c>
      <c r="V80" s="117">
        <f>(VLOOKUP(K80,'BNK Org Sheet'!$F$2:$I$464,2,FALSE))*1000</f>
        <v>15118000</v>
      </c>
      <c r="W80" s="118">
        <f>VLOOKUP(K80,'NG Summary by Day'!$T$20:$W$486,4,FALSE)</f>
        <v>16088263.453</v>
      </c>
      <c r="X80" s="131">
        <f t="shared" si="8"/>
        <v>-970263.45299999975</v>
      </c>
      <c r="Y80" s="117">
        <f>VLOOKUP(K80,'BNK Org Sheet'!$F$2:$I$464,3,FALSE)*1000</f>
        <v>4499934.9363424815</v>
      </c>
      <c r="Z80" s="118" t="s">
        <v>63</v>
      </c>
      <c r="AA80" s="119"/>
      <c r="AB80" s="117">
        <f>VLOOKUP(K80,'BNK Org Sheet'!$F$2:$I$464,4,FALSE)*1000</f>
        <v>22521742.844260547</v>
      </c>
      <c r="AC80" s="118">
        <f>VLOOKUP(K80,'NG Summary by Day'!$AG$20:$AJ$532,4,FALSE)</f>
        <v>20875468.1155385</v>
      </c>
      <c r="AD80" s="131">
        <f t="shared" si="9"/>
        <v>1646274.7287220471</v>
      </c>
    </row>
    <row r="81" spans="1:30" x14ac:dyDescent="0.2">
      <c r="A81" s="103">
        <v>36636</v>
      </c>
      <c r="B81" s="104">
        <v>38602</v>
      </c>
      <c r="C81" s="104">
        <v>26646</v>
      </c>
      <c r="D81" s="104">
        <v>49295.812540647355</v>
      </c>
      <c r="E81" s="104"/>
      <c r="F81" s="104">
        <v>4627</v>
      </c>
      <c r="G81" s="104">
        <v>-920.76688580795189</v>
      </c>
      <c r="H81" s="104">
        <v>6825.15325550956</v>
      </c>
      <c r="J81" s="13">
        <v>36641</v>
      </c>
      <c r="K81" s="134">
        <v>36641</v>
      </c>
      <c r="L81" s="117">
        <f t="shared" si="10"/>
        <v>-35853000</v>
      </c>
      <c r="M81" s="118">
        <f>VLOOKUP(K81,'NG Summary by Day'!$L$21:$N$480,3,FALSE)</f>
        <v>-35852889.916784197</v>
      </c>
      <c r="N81" s="119">
        <f t="shared" si="11"/>
        <v>-110.08321580290794</v>
      </c>
      <c r="O81" s="117">
        <f t="shared" si="6"/>
        <v>-26753000</v>
      </c>
      <c r="P81" s="118" t="s">
        <v>52</v>
      </c>
      <c r="Q81" s="119"/>
      <c r="R81" s="117">
        <f>(VLOOKUP(K81,'BNK Org Sheet'!$A$2:$D$464,4,FALSE))*1000*-1</f>
        <v>-47265710.737733141</v>
      </c>
      <c r="S81" s="118">
        <f>VLOOKUP(K81,CORP!$A$14:$D4603,3,FALSE)</f>
        <v>-43947069.011820994</v>
      </c>
      <c r="T81" s="136">
        <f t="shared" si="7"/>
        <v>-3318641.7259121463</v>
      </c>
      <c r="V81" s="117">
        <f>(VLOOKUP(K81,'BNK Org Sheet'!$F$2:$I$464,2,FALSE))*1000</f>
        <v>-5599000</v>
      </c>
      <c r="W81" s="118">
        <f>VLOOKUP(K81,'NG Summary by Day'!$T$20:$W$486,4,FALSE)</f>
        <v>-5753723.8806999996</v>
      </c>
      <c r="X81" s="131">
        <f t="shared" si="8"/>
        <v>154723.88069999963</v>
      </c>
      <c r="Y81" s="117">
        <f>VLOOKUP(K81,'BNK Org Sheet'!$F$2:$I$464,3,FALSE)*1000</f>
        <v>3247987.504619523</v>
      </c>
      <c r="Z81" s="118" t="s">
        <v>63</v>
      </c>
      <c r="AA81" s="119"/>
      <c r="AB81" s="117">
        <f>VLOOKUP(K81,'BNK Org Sheet'!$F$2:$I$464,4,FALSE)*1000</f>
        <v>-5744837.4190576971</v>
      </c>
      <c r="AC81" s="118">
        <f>VLOOKUP(K81,'NG Summary by Day'!$AG$20:$AJ$532,4,FALSE)</f>
        <v>-7990381.1466971599</v>
      </c>
      <c r="AD81" s="131">
        <f t="shared" si="9"/>
        <v>2245543.7276394628</v>
      </c>
    </row>
    <row r="82" spans="1:30" x14ac:dyDescent="0.2">
      <c r="A82" s="103">
        <v>36640</v>
      </c>
      <c r="B82" s="104">
        <v>38602</v>
      </c>
      <c r="C82" s="104">
        <v>26646</v>
      </c>
      <c r="D82" s="104">
        <v>49295.515926956621</v>
      </c>
      <c r="E82" s="104"/>
      <c r="F82" s="104">
        <v>15118</v>
      </c>
      <c r="G82" s="104">
        <v>4499.9349363424817</v>
      </c>
      <c r="H82" s="104">
        <v>22521.742844260549</v>
      </c>
      <c r="J82" s="13">
        <v>36642</v>
      </c>
      <c r="K82" s="134">
        <v>36642</v>
      </c>
      <c r="L82" s="117">
        <f t="shared" si="10"/>
        <v>-35240000</v>
      </c>
      <c r="M82" s="118">
        <f>VLOOKUP(K82,'NG Summary by Day'!$L$21:$N$480,3,FALSE)</f>
        <v>-34631732.817322299</v>
      </c>
      <c r="N82" s="119">
        <f t="shared" si="11"/>
        <v>-608267.18267770112</v>
      </c>
      <c r="O82" s="117">
        <f t="shared" si="6"/>
        <v>-26539000</v>
      </c>
      <c r="P82" s="118" t="s">
        <v>52</v>
      </c>
      <c r="Q82" s="119"/>
      <c r="R82" s="117">
        <f>(VLOOKUP(K82,'BNK Org Sheet'!$A$2:$D$464,4,FALSE))*1000*-1</f>
        <v>-46757928.137866072</v>
      </c>
      <c r="S82" s="118">
        <f>VLOOKUP(K82,CORP!$A$14:$D4604,3,FALSE)</f>
        <v>-42527536.480735995</v>
      </c>
      <c r="T82" s="136">
        <f t="shared" si="7"/>
        <v>-4230391.6571300775</v>
      </c>
      <c r="V82" s="117">
        <f>(VLOOKUP(K82,'BNK Org Sheet'!$F$2:$I$464,2,FALSE))*1000</f>
        <v>-6674000</v>
      </c>
      <c r="W82" s="118">
        <f>VLOOKUP(K82,'NG Summary by Day'!$T$20:$W$486,4,FALSE)</f>
        <v>-9581642.1183000002</v>
      </c>
      <c r="X82" s="131">
        <f t="shared" si="8"/>
        <v>2907642.1183000002</v>
      </c>
      <c r="Y82" s="117">
        <f>VLOOKUP(K82,'BNK Org Sheet'!$F$2:$I$464,3,FALSE)*1000</f>
        <v>7064932.1858235262</v>
      </c>
      <c r="Z82" s="118" t="s">
        <v>63</v>
      </c>
      <c r="AA82" s="119"/>
      <c r="AB82" s="117">
        <f>VLOOKUP(K82,'BNK Org Sheet'!$F$2:$I$464,4,FALSE)*1000</f>
        <v>-503964.73296234594</v>
      </c>
      <c r="AC82" s="118">
        <f>VLOOKUP(K82,'NG Summary by Day'!$AG$20:$AJ$532,4,FALSE)</f>
        <v>-6029650.8610042501</v>
      </c>
      <c r="AD82" s="131">
        <f t="shared" si="9"/>
        <v>5525686.1280419044</v>
      </c>
    </row>
    <row r="83" spans="1:30" x14ac:dyDescent="0.2">
      <c r="A83" s="103">
        <v>36641</v>
      </c>
      <c r="B83" s="104">
        <v>35853</v>
      </c>
      <c r="C83" s="104">
        <v>26753</v>
      </c>
      <c r="D83" s="104">
        <v>47265.710737733141</v>
      </c>
      <c r="E83" s="104"/>
      <c r="F83" s="104">
        <v>-5599</v>
      </c>
      <c r="G83" s="104">
        <v>3247.987504619523</v>
      </c>
      <c r="H83" s="104">
        <v>-5744.8374190576969</v>
      </c>
      <c r="J83" s="13">
        <v>36643</v>
      </c>
      <c r="K83" s="134">
        <v>36643</v>
      </c>
      <c r="L83" s="117">
        <f t="shared" si="10"/>
        <v>-31154000</v>
      </c>
      <c r="M83" s="118">
        <f>VLOOKUP(K83,'NG Summary by Day'!$L$21:$N$480,3,FALSE)</f>
        <v>-31154217.178995803</v>
      </c>
      <c r="N83" s="119">
        <f t="shared" si="11"/>
        <v>217.17899580299854</v>
      </c>
      <c r="O83" s="117">
        <f t="shared" si="6"/>
        <v>-26867000</v>
      </c>
      <c r="P83" s="118" t="s">
        <v>52</v>
      </c>
      <c r="Q83" s="119"/>
      <c r="R83" s="117">
        <f>(VLOOKUP(K83,'BNK Org Sheet'!$A$2:$D$464,4,FALSE))*1000*-1</f>
        <v>-43988460.512472972</v>
      </c>
      <c r="S83" s="118">
        <f>VLOOKUP(K83,CORP!$A$14:$D4605,3,FALSE)</f>
        <v>-39276558.879735805</v>
      </c>
      <c r="T83" s="136">
        <f t="shared" si="7"/>
        <v>-4711901.6327371672</v>
      </c>
      <c r="V83" s="117">
        <f>(VLOOKUP(K83,'BNK Org Sheet'!$F$2:$I$464,2,FALSE))*1000</f>
        <v>-3858000</v>
      </c>
      <c r="W83" s="118">
        <f>VLOOKUP(K83,'NG Summary by Day'!$T$20:$W$486,4,FALSE)</f>
        <v>-3073890.6413999996</v>
      </c>
      <c r="X83" s="131">
        <f t="shared" si="8"/>
        <v>-784109.35860000039</v>
      </c>
      <c r="Y83" s="117">
        <f>VLOOKUP(K83,'BNK Org Sheet'!$F$2:$I$464,3,FALSE)*1000</f>
        <v>2326203.2389906133</v>
      </c>
      <c r="Z83" s="118" t="s">
        <v>63</v>
      </c>
      <c r="AA83" s="119"/>
      <c r="AB83" s="117">
        <f>VLOOKUP(K83,'BNK Org Sheet'!$F$2:$I$464,4,FALSE)*1000</f>
        <v>-2368400.5736340787</v>
      </c>
      <c r="AC83" s="118">
        <f>VLOOKUP(K83,'NG Summary by Day'!$AG$20:$AJ$532,4,FALSE)</f>
        <v>2860143.1259613</v>
      </c>
      <c r="AD83" s="131">
        <f t="shared" si="9"/>
        <v>-5228543.6995953787</v>
      </c>
    </row>
    <row r="84" spans="1:30" x14ac:dyDescent="0.2">
      <c r="A84" s="103">
        <v>36642</v>
      </c>
      <c r="B84" s="104">
        <v>35240</v>
      </c>
      <c r="C84" s="104">
        <v>26539</v>
      </c>
      <c r="D84" s="104">
        <v>46757.928137866074</v>
      </c>
      <c r="E84" s="104"/>
      <c r="F84" s="104">
        <v>-6674</v>
      </c>
      <c r="G84" s="104">
        <v>7064.9321858235262</v>
      </c>
      <c r="H84" s="104">
        <v>-503.96473296234592</v>
      </c>
      <c r="J84" s="13">
        <v>36644</v>
      </c>
      <c r="K84" s="134">
        <v>36644</v>
      </c>
      <c r="L84" s="117">
        <f t="shared" si="10"/>
        <v>-39889000</v>
      </c>
      <c r="M84" s="118">
        <f>VLOOKUP(K84,'NG Summary by Day'!$L$21:$N$480,3,FALSE)</f>
        <v>-39884589.615161605</v>
      </c>
      <c r="N84" s="119">
        <f t="shared" si="11"/>
        <v>-4410.3848383948207</v>
      </c>
      <c r="O84" s="117">
        <f t="shared" si="6"/>
        <v>-27237000</v>
      </c>
      <c r="P84" s="118" t="s">
        <v>52</v>
      </c>
      <c r="Q84" s="119"/>
      <c r="R84" s="117">
        <f>(VLOOKUP(K84,'BNK Org Sheet'!$A$2:$D$464,4,FALSE))*1000*-1</f>
        <v>-50739441.965792254</v>
      </c>
      <c r="S84" s="118">
        <f>VLOOKUP(K84,CORP!$A$14:$D4606,3,FALSE)</f>
        <v>-41945854.648655303</v>
      </c>
      <c r="T84" s="136">
        <f t="shared" si="7"/>
        <v>-8793587.3171369508</v>
      </c>
      <c r="V84" s="117">
        <f>(VLOOKUP(K84,'BNK Org Sheet'!$F$2:$I$464,2,FALSE))*1000</f>
        <v>10906000</v>
      </c>
      <c r="W84" s="118">
        <f>VLOOKUP(K84,'NG Summary by Day'!$T$20:$W$486,4,FALSE)</f>
        <v>21820509.412700001</v>
      </c>
      <c r="X84" s="131">
        <f t="shared" si="8"/>
        <v>-10914509.412700001</v>
      </c>
      <c r="Y84" s="117">
        <f>VLOOKUP(K84,'BNK Org Sheet'!$F$2:$I$464,3,FALSE)*1000</f>
        <v>9215306.2172178179</v>
      </c>
      <c r="Z84" s="118" t="s">
        <v>63</v>
      </c>
      <c r="AA84" s="119"/>
      <c r="AB84" s="117">
        <f>VLOOKUP(K84,'BNK Org Sheet'!$F$2:$I$464,4,FALSE)*1000</f>
        <v>24801747.202941027</v>
      </c>
      <c r="AC84" s="118">
        <f>VLOOKUP(K84,'NG Summary by Day'!$AG$20:$AJ$532,4,FALSE)</f>
        <v>33569788.389600098</v>
      </c>
      <c r="AD84" s="131">
        <f t="shared" si="9"/>
        <v>-8768041.1866590716</v>
      </c>
    </row>
    <row r="85" spans="1:30" x14ac:dyDescent="0.2">
      <c r="A85" s="103">
        <v>36643</v>
      </c>
      <c r="B85" s="104">
        <v>31154</v>
      </c>
      <c r="C85" s="104">
        <v>26867</v>
      </c>
      <c r="D85" s="104">
        <v>43988.460512472971</v>
      </c>
      <c r="E85" s="104"/>
      <c r="F85" s="104">
        <v>-3858</v>
      </c>
      <c r="G85" s="104">
        <v>2326.203238990613</v>
      </c>
      <c r="H85" s="104">
        <v>-2368.4005736340787</v>
      </c>
      <c r="J85" s="13">
        <v>36647</v>
      </c>
      <c r="K85" s="134">
        <v>36647</v>
      </c>
      <c r="L85" s="117">
        <f t="shared" si="10"/>
        <v>-33801000</v>
      </c>
      <c r="M85" s="118">
        <f>VLOOKUP(K85,'NG Summary by Day'!$L$21:$N$480,3,FALSE)</f>
        <v>-33801225.231029406</v>
      </c>
      <c r="N85" s="119">
        <f t="shared" si="11"/>
        <v>225.23102940618992</v>
      </c>
      <c r="O85" s="117">
        <f t="shared" si="6"/>
        <v>-15578000</v>
      </c>
      <c r="P85" s="118" t="s">
        <v>52</v>
      </c>
      <c r="Q85" s="119"/>
      <c r="R85" s="117">
        <f>(VLOOKUP(K85,'BNK Org Sheet'!$A$2:$D$464,4,FALSE))*1000*-1</f>
        <v>-40127510.704167582</v>
      </c>
      <c r="S85" s="118">
        <f>VLOOKUP(K85,CORP!$A$14:$D4607,3,FALSE)</f>
        <v>-35303350.087899603</v>
      </c>
      <c r="T85" s="136">
        <f t="shared" si="7"/>
        <v>-4824160.6162679791</v>
      </c>
      <c r="V85" s="117">
        <f>(VLOOKUP(K85,'BNK Org Sheet'!$F$2:$I$464,2,FALSE))*1000</f>
        <v>15120000</v>
      </c>
      <c r="W85" s="118">
        <f>VLOOKUP(K85,'NG Summary by Day'!$T$20:$W$486,4,FALSE)</f>
        <v>13465389.6328</v>
      </c>
      <c r="X85" s="131">
        <f t="shared" si="8"/>
        <v>1654610.3672000002</v>
      </c>
      <c r="Y85" s="117">
        <f>VLOOKUP(K85,'BNK Org Sheet'!$F$2:$I$464,3,FALSE)*1000</f>
        <v>16216145.571122771</v>
      </c>
      <c r="Z85" s="118" t="s">
        <v>63</v>
      </c>
      <c r="AA85" s="119"/>
      <c r="AB85" s="117">
        <f>VLOOKUP(K85,'BNK Org Sheet'!$F$2:$I$464,4,FALSE)*1000</f>
        <v>31663193.726497982</v>
      </c>
      <c r="AC85" s="118">
        <f>VLOOKUP(K85,'NG Summary by Day'!$AG$20:$AJ$532,4,FALSE)</f>
        <v>29609954.141020302</v>
      </c>
      <c r="AD85" s="131">
        <f t="shared" si="9"/>
        <v>2053239.58547768</v>
      </c>
    </row>
    <row r="86" spans="1:30" x14ac:dyDescent="0.2">
      <c r="A86" s="103">
        <v>36644</v>
      </c>
      <c r="B86" s="104">
        <v>39889</v>
      </c>
      <c r="C86" s="104">
        <v>27237</v>
      </c>
      <c r="D86" s="104">
        <v>50739.441965792255</v>
      </c>
      <c r="E86" s="104"/>
      <c r="F86" s="104">
        <v>10906</v>
      </c>
      <c r="G86" s="104">
        <v>9215.3062172178179</v>
      </c>
      <c r="H86" s="104">
        <v>24801.747202941027</v>
      </c>
      <c r="J86" s="13">
        <v>36648</v>
      </c>
      <c r="K86" s="134">
        <v>36648</v>
      </c>
      <c r="L86" s="117">
        <f t="shared" si="10"/>
        <v>-29096000</v>
      </c>
      <c r="M86" s="118">
        <f>VLOOKUP(K86,'NG Summary by Day'!$L$21:$N$480,3,FALSE)</f>
        <v>-29096229.533026703</v>
      </c>
      <c r="N86" s="119">
        <f t="shared" si="11"/>
        <v>229.53302670270205</v>
      </c>
      <c r="O86" s="117">
        <f t="shared" si="6"/>
        <v>-15593000</v>
      </c>
      <c r="P86" s="118" t="s">
        <v>52</v>
      </c>
      <c r="Q86" s="119"/>
      <c r="R86" s="117">
        <f>(VLOOKUP(K86,'BNK Org Sheet'!$A$2:$D$464,4,FALSE))*1000*-1</f>
        <v>-36363626.462298058</v>
      </c>
      <c r="S86" s="118">
        <f>VLOOKUP(K86,CORP!$A$14:$D4608,3,FALSE)</f>
        <v>-33848374.060714997</v>
      </c>
      <c r="T86" s="136">
        <f t="shared" si="7"/>
        <v>-2515252.4015830606</v>
      </c>
      <c r="V86" s="117">
        <f>(VLOOKUP(K86,'BNK Org Sheet'!$F$2:$I$464,2,FALSE))*1000</f>
        <v>489000</v>
      </c>
      <c r="W86" s="118">
        <f>VLOOKUP(K86,'NG Summary by Day'!$T$20:$W$486,4,FALSE)</f>
        <v>135683.51379999999</v>
      </c>
      <c r="X86" s="131">
        <f t="shared" si="8"/>
        <v>353316.48620000004</v>
      </c>
      <c r="Y86" s="117">
        <f>VLOOKUP(K86,'BNK Org Sheet'!$F$2:$I$464,3,FALSE)*1000</f>
        <v>6090440.3741788212</v>
      </c>
      <c r="Z86" s="118" t="s">
        <v>63</v>
      </c>
      <c r="AA86" s="119"/>
      <c r="AB86" s="117">
        <f>VLOOKUP(K86,'BNK Org Sheet'!$F$2:$I$464,4,FALSE)*1000</f>
        <v>8315821.0954879411</v>
      </c>
      <c r="AC86" s="118">
        <f>VLOOKUP(K86,'NG Summary by Day'!$AG$20:$AJ$532,4,FALSE)</f>
        <v>15538103.0444031</v>
      </c>
      <c r="AD86" s="131">
        <f t="shared" si="9"/>
        <v>-7222281.9489151593</v>
      </c>
    </row>
    <row r="87" spans="1:30" x14ac:dyDescent="0.2">
      <c r="A87" s="103">
        <v>36647</v>
      </c>
      <c r="B87" s="104">
        <v>33801</v>
      </c>
      <c r="C87" s="104">
        <v>15578</v>
      </c>
      <c r="D87" s="104">
        <v>40127.51070416758</v>
      </c>
      <c r="E87" s="104"/>
      <c r="F87" s="104">
        <v>15120</v>
      </c>
      <c r="G87" s="104">
        <v>16216.145571122772</v>
      </c>
      <c r="H87" s="104">
        <v>31663.193726497982</v>
      </c>
      <c r="J87" s="13">
        <v>36649</v>
      </c>
      <c r="K87" s="134">
        <v>36649</v>
      </c>
      <c r="L87" s="117">
        <f t="shared" si="10"/>
        <v>-25210000</v>
      </c>
      <c r="M87" s="118">
        <f>VLOOKUP(K87,'NG Summary by Day'!$L$21:$N$480,3,FALSE)</f>
        <v>-25209616.683402199</v>
      </c>
      <c r="N87" s="119">
        <f t="shared" si="11"/>
        <v>-383.31659780070186</v>
      </c>
      <c r="O87" s="117">
        <f t="shared" si="6"/>
        <v>-15684000</v>
      </c>
      <c r="P87" s="118" t="s">
        <v>52</v>
      </c>
      <c r="Q87" s="119"/>
      <c r="R87" s="117">
        <f>(VLOOKUP(K87,'BNK Org Sheet'!$A$2:$D$464,4,FALSE))*1000*-1</f>
        <v>-33151513.954448003</v>
      </c>
      <c r="S87" s="118">
        <f>VLOOKUP(K87,CORP!$A$14:$D4609,3,FALSE)</f>
        <v>-30345155.729313698</v>
      </c>
      <c r="T87" s="136">
        <f t="shared" si="7"/>
        <v>-2806358.2251343057</v>
      </c>
      <c r="V87" s="117">
        <f>(VLOOKUP(K87,'BNK Org Sheet'!$F$2:$I$464,2,FALSE))*1000</f>
        <v>-14404000</v>
      </c>
      <c r="W87" s="118">
        <f>VLOOKUP(K87,'NG Summary by Day'!$T$20:$W$486,4,FALSE)</f>
        <v>-13600506.476199999</v>
      </c>
      <c r="X87" s="131">
        <f t="shared" si="8"/>
        <v>-803493.52380000055</v>
      </c>
      <c r="Y87" s="117">
        <f>VLOOKUP(K87,'BNK Org Sheet'!$F$2:$I$464,3,FALSE)*1000</f>
        <v>-13659849.373009356</v>
      </c>
      <c r="Z87" s="118" t="s">
        <v>63</v>
      </c>
      <c r="AA87" s="119"/>
      <c r="AB87" s="117">
        <f>VLOOKUP(K87,'BNK Org Sheet'!$F$2:$I$464,4,FALSE)*1000</f>
        <v>-28230037.339277424</v>
      </c>
      <c r="AC87" s="118">
        <f>VLOOKUP(K87,'NG Summary by Day'!$AG$20:$AJ$532,4,FALSE)</f>
        <v>-31350532.482853901</v>
      </c>
      <c r="AD87" s="131">
        <f t="shared" si="9"/>
        <v>3120495.1435764767</v>
      </c>
    </row>
    <row r="88" spans="1:30" x14ac:dyDescent="0.2">
      <c r="A88" s="103">
        <v>36648</v>
      </c>
      <c r="B88" s="104">
        <v>29096</v>
      </c>
      <c r="C88" s="104">
        <v>15593</v>
      </c>
      <c r="D88" s="104">
        <v>36363.62646229806</v>
      </c>
      <c r="E88" s="104"/>
      <c r="F88" s="104">
        <v>489</v>
      </c>
      <c r="G88" s="104">
        <v>6090.440374178821</v>
      </c>
      <c r="H88" s="104">
        <v>8315.8210954879414</v>
      </c>
      <c r="J88" s="13">
        <v>36650</v>
      </c>
      <c r="K88" s="134">
        <v>36650</v>
      </c>
      <c r="L88" s="117">
        <f t="shared" si="10"/>
        <v>-17559000</v>
      </c>
      <c r="M88" s="118">
        <f>VLOOKUP(K88,'NG Summary by Day'!$L$21:$N$480,3,FALSE)</f>
        <v>-17558509.256285898</v>
      </c>
      <c r="N88" s="119">
        <f t="shared" si="11"/>
        <v>-490.74371410161257</v>
      </c>
      <c r="O88" s="117">
        <f t="shared" si="6"/>
        <v>-15941000</v>
      </c>
      <c r="P88" s="118" t="s">
        <v>52</v>
      </c>
      <c r="Q88" s="119"/>
      <c r="R88" s="117">
        <f>(VLOOKUP(K88,'BNK Org Sheet'!$A$2:$D$464,4,FALSE))*1000*-1</f>
        <v>-27847083.00219823</v>
      </c>
      <c r="S88" s="118">
        <f>VLOOKUP(K88,CORP!$A$14:$D4610,3,FALSE)</f>
        <v>-24054825.511941198</v>
      </c>
      <c r="T88" s="136">
        <f t="shared" si="7"/>
        <v>-3792257.4902570322</v>
      </c>
      <c r="V88" s="117">
        <f>(VLOOKUP(K88,'BNK Org Sheet'!$F$2:$I$464,2,FALSE))*1000</f>
        <v>-935000</v>
      </c>
      <c r="W88" s="118">
        <f>VLOOKUP(K88,'NG Summary by Day'!$T$20:$W$486,4,FALSE)</f>
        <v>-325635.09299999999</v>
      </c>
      <c r="X88" s="131">
        <f t="shared" si="8"/>
        <v>-609364.90700000001</v>
      </c>
      <c r="Y88" s="117">
        <f>VLOOKUP(K88,'BNK Org Sheet'!$F$2:$I$464,3,FALSE)*1000</f>
        <v>-92430.086048659869</v>
      </c>
      <c r="Z88" s="118" t="s">
        <v>63</v>
      </c>
      <c r="AA88" s="119"/>
      <c r="AB88" s="117">
        <f>VLOOKUP(K88,'BNK Org Sheet'!$F$2:$I$464,4,FALSE)*1000</f>
        <v>1792784.507668216</v>
      </c>
      <c r="AC88" s="118">
        <f>VLOOKUP(K88,'NG Summary by Day'!$AG$20:$AJ$532,4,FALSE)</f>
        <v>-492795.09549073101</v>
      </c>
      <c r="AD88" s="131">
        <f t="shared" si="9"/>
        <v>2285579.6031589471</v>
      </c>
    </row>
    <row r="89" spans="1:30" x14ac:dyDescent="0.2">
      <c r="A89" s="103">
        <v>36649</v>
      </c>
      <c r="B89" s="104">
        <v>25210</v>
      </c>
      <c r="C89" s="104">
        <v>15684</v>
      </c>
      <c r="D89" s="104">
        <v>33151.513954448004</v>
      </c>
      <c r="E89" s="104"/>
      <c r="F89" s="104">
        <v>-14404</v>
      </c>
      <c r="G89" s="104">
        <v>-13659.849373009356</v>
      </c>
      <c r="H89" s="104">
        <v>-28230.037339277424</v>
      </c>
      <c r="J89" s="13">
        <v>36651</v>
      </c>
      <c r="K89" s="134">
        <v>36651</v>
      </c>
      <c r="L89" s="117">
        <f t="shared" si="10"/>
        <v>-16921000</v>
      </c>
      <c r="M89" s="118">
        <f>VLOOKUP(K89,'NG Summary by Day'!$L$21:$N$480,3,FALSE)</f>
        <v>-16921185.609576199</v>
      </c>
      <c r="N89" s="119">
        <f t="shared" si="11"/>
        <v>185.60957619920373</v>
      </c>
      <c r="O89" s="117">
        <f t="shared" si="6"/>
        <v>-16002000</v>
      </c>
      <c r="P89" s="118" t="s">
        <v>52</v>
      </c>
      <c r="Q89" s="119"/>
      <c r="R89" s="117">
        <f>(VLOOKUP(K89,'BNK Org Sheet'!$A$2:$D$464,4,FALSE))*1000*-1</f>
        <v>-27545384.026280094</v>
      </c>
      <c r="S89" s="118">
        <f>VLOOKUP(K89,CORP!$A$14:$D4611,3,FALSE)</f>
        <v>-23731287.9266784</v>
      </c>
      <c r="T89" s="136">
        <f t="shared" si="7"/>
        <v>-3814096.0996016935</v>
      </c>
      <c r="V89" s="117">
        <f>(VLOOKUP(K89,'BNK Org Sheet'!$F$2:$I$464,2,FALSE))*1000</f>
        <v>-5622000</v>
      </c>
      <c r="W89" s="118">
        <f>VLOOKUP(K89,'NG Summary by Day'!$T$20:$W$486,4,FALSE)</f>
        <v>-3776151.7751999996</v>
      </c>
      <c r="X89" s="131">
        <f t="shared" si="8"/>
        <v>-1845848.2248000004</v>
      </c>
      <c r="Y89" s="117">
        <f>VLOOKUP(K89,'BNK Org Sheet'!$F$2:$I$464,3,FALSE)*1000</f>
        <v>-2391080.4189292719</v>
      </c>
      <c r="Z89" s="118" t="s">
        <v>63</v>
      </c>
      <c r="AA89" s="119"/>
      <c r="AB89" s="117">
        <f>VLOOKUP(K89,'BNK Org Sheet'!$F$2:$I$464,4,FALSE)*1000</f>
        <v>-8815953.0715661477</v>
      </c>
      <c r="AC89" s="118">
        <f>VLOOKUP(K89,'NG Summary by Day'!$AG$20:$AJ$532,4,FALSE)</f>
        <v>-3226916.1817725897</v>
      </c>
      <c r="AD89" s="131">
        <f t="shared" si="9"/>
        <v>-5589036.889793558</v>
      </c>
    </row>
    <row r="90" spans="1:30" x14ac:dyDescent="0.2">
      <c r="A90" s="103">
        <v>36650</v>
      </c>
      <c r="B90" s="104">
        <v>17559</v>
      </c>
      <c r="C90" s="104">
        <v>15941</v>
      </c>
      <c r="D90" s="104">
        <v>27847.083002198229</v>
      </c>
      <c r="E90" s="104"/>
      <c r="F90" s="104">
        <v>-935</v>
      </c>
      <c r="G90" s="104">
        <v>-92.430086048659874</v>
      </c>
      <c r="H90" s="104">
        <v>1792.7845076682161</v>
      </c>
      <c r="J90" s="13">
        <v>36654</v>
      </c>
      <c r="K90" s="134">
        <v>36654</v>
      </c>
      <c r="L90" s="117">
        <f t="shared" si="10"/>
        <v>-19067000</v>
      </c>
      <c r="M90" s="118">
        <f>VLOOKUP(K90,'NG Summary by Day'!$L$21:$N$480,3,FALSE)</f>
        <v>0</v>
      </c>
      <c r="N90" s="119">
        <f t="shared" si="11"/>
        <v>-19067000</v>
      </c>
      <c r="O90" s="117">
        <f t="shared" si="6"/>
        <v>-16291000</v>
      </c>
      <c r="P90" s="118" t="s">
        <v>52</v>
      </c>
      <c r="Q90" s="119"/>
      <c r="R90" s="117">
        <f>(VLOOKUP(K90,'BNK Org Sheet'!$A$2:$D$464,4,FALSE))*1000*-1</f>
        <v>-29062837.089975238</v>
      </c>
      <c r="S90" s="118">
        <f>VLOOKUP(K90,CORP!$A$14:$D4612,3,FALSE)</f>
        <v>0</v>
      </c>
      <c r="T90" s="136">
        <f t="shared" si="7"/>
        <v>-29062837.089975238</v>
      </c>
      <c r="V90" s="117">
        <f>(VLOOKUP(K90,'BNK Org Sheet'!$F$2:$I$464,2,FALSE))*1000</f>
        <v>8046000</v>
      </c>
      <c r="W90" s="118" t="e">
        <f>VLOOKUP(K90,'NG Summary by Day'!$T$20:$W$486,4,FALSE)</f>
        <v>#N/A</v>
      </c>
      <c r="X90" s="131" t="e">
        <f t="shared" si="8"/>
        <v>#N/A</v>
      </c>
      <c r="Y90" s="117">
        <f>VLOOKUP(K90,'BNK Org Sheet'!$F$2:$I$464,3,FALSE)*1000</f>
        <v>-7893359.1547057023</v>
      </c>
      <c r="Z90" s="118" t="s">
        <v>63</v>
      </c>
      <c r="AA90" s="119"/>
      <c r="AB90" s="117">
        <f>VLOOKUP(K90,'BNK Org Sheet'!$F$2:$I$464,4,FALSE)*1000</f>
        <v>1384372.8517653716</v>
      </c>
      <c r="AC90" s="118">
        <f>VLOOKUP(K90,'NG Summary by Day'!$AG$20:$AJ$532,4,FALSE)</f>
        <v>0</v>
      </c>
      <c r="AD90" s="131">
        <f t="shared" si="9"/>
        <v>1384372.8517653716</v>
      </c>
    </row>
    <row r="91" spans="1:30" x14ac:dyDescent="0.2">
      <c r="A91" s="103">
        <v>36651</v>
      </c>
      <c r="B91" s="104">
        <v>16921</v>
      </c>
      <c r="C91" s="104">
        <v>16002</v>
      </c>
      <c r="D91" s="104">
        <v>27545.384026280095</v>
      </c>
      <c r="E91" s="104"/>
      <c r="F91" s="104">
        <v>-5622</v>
      </c>
      <c r="G91" s="104">
        <v>-2391.0804189292717</v>
      </c>
      <c r="H91" s="104">
        <v>-8815.9530715661476</v>
      </c>
      <c r="J91" s="13">
        <v>36655</v>
      </c>
      <c r="K91" s="134">
        <v>36655</v>
      </c>
      <c r="L91" s="117">
        <f t="shared" si="10"/>
        <v>-19525000</v>
      </c>
      <c r="M91" s="118">
        <f>VLOOKUP(K91,'NG Summary by Day'!$L$21:$N$480,3,FALSE)</f>
        <v>0</v>
      </c>
      <c r="N91" s="119">
        <f t="shared" si="11"/>
        <v>-19525000</v>
      </c>
      <c r="O91" s="117">
        <f t="shared" si="6"/>
        <v>-17057000</v>
      </c>
      <c r="P91" s="118" t="s">
        <v>52</v>
      </c>
      <c r="Q91" s="119"/>
      <c r="R91" s="117">
        <f>(VLOOKUP(K91,'BNK Org Sheet'!$A$2:$D$464,4,FALSE))*1000*-1</f>
        <v>-29843439.188163389</v>
      </c>
      <c r="S91" s="118">
        <f>VLOOKUP(K91,CORP!$A$14:$D4613,3,FALSE)</f>
        <v>0</v>
      </c>
      <c r="T91" s="136">
        <f t="shared" si="7"/>
        <v>-29843439.188163389</v>
      </c>
      <c r="V91" s="117">
        <f>(VLOOKUP(K91,'BNK Org Sheet'!$F$2:$I$464,2,FALSE))*1000</f>
        <v>372000</v>
      </c>
      <c r="W91" s="118" t="e">
        <f>VLOOKUP(K91,'NG Summary by Day'!$T$20:$W$486,4,FALSE)</f>
        <v>#N/A</v>
      </c>
      <c r="X91" s="131" t="e">
        <f t="shared" si="8"/>
        <v>#N/A</v>
      </c>
      <c r="Y91" s="117">
        <f>VLOOKUP(K91,'BNK Org Sheet'!$F$2:$I$464,3,FALSE)*1000</f>
        <v>9086642.9913857244</v>
      </c>
      <c r="Z91" s="118" t="s">
        <v>63</v>
      </c>
      <c r="AA91" s="119"/>
      <c r="AB91" s="117">
        <f>VLOOKUP(K91,'BNK Org Sheet'!$F$2:$I$464,4,FALSE)*1000</f>
        <v>6886672.4268298475</v>
      </c>
      <c r="AC91" s="118">
        <f>VLOOKUP(K91,'NG Summary by Day'!$AG$20:$AJ$532,4,FALSE)</f>
        <v>0</v>
      </c>
      <c r="AD91" s="131">
        <f t="shared" si="9"/>
        <v>6886672.4268298475</v>
      </c>
    </row>
    <row r="92" spans="1:30" x14ac:dyDescent="0.2">
      <c r="A92" s="103">
        <v>36654</v>
      </c>
      <c r="B92" s="104">
        <v>19067</v>
      </c>
      <c r="C92" s="104">
        <v>16291</v>
      </c>
      <c r="D92" s="104">
        <v>29062.837089975237</v>
      </c>
      <c r="E92" s="104"/>
      <c r="F92" s="104">
        <v>8046</v>
      </c>
      <c r="G92" s="104">
        <v>-7893.3591547057022</v>
      </c>
      <c r="H92" s="104">
        <v>1384.3728517653717</v>
      </c>
      <c r="J92" s="13">
        <v>36656</v>
      </c>
      <c r="K92" s="134">
        <v>36656</v>
      </c>
      <c r="L92" s="117">
        <f t="shared" si="10"/>
        <v>-27030000</v>
      </c>
      <c r="M92" s="118">
        <f>VLOOKUP(K92,'NG Summary by Day'!$L$21:$N$480,3,FALSE)</f>
        <v>0</v>
      </c>
      <c r="N92" s="119">
        <f t="shared" si="11"/>
        <v>-27030000</v>
      </c>
      <c r="O92" s="117">
        <f t="shared" si="6"/>
        <v>-17223000</v>
      </c>
      <c r="P92" s="118" t="s">
        <v>52</v>
      </c>
      <c r="Q92" s="119"/>
      <c r="R92" s="117">
        <f>(VLOOKUP(K92,'BNK Org Sheet'!$A$2:$D$464,4,FALSE))*1000*-1</f>
        <v>-35127049.704788625</v>
      </c>
      <c r="S92" s="118">
        <f>VLOOKUP(K92,CORP!$A$14:$D4614,3,FALSE)</f>
        <v>0</v>
      </c>
      <c r="T92" s="136">
        <f t="shared" si="7"/>
        <v>-35127049.704788625</v>
      </c>
      <c r="V92" s="117">
        <f>(VLOOKUP(K92,'BNK Org Sheet'!$F$2:$I$464,2,FALSE))*1000</f>
        <v>16766000</v>
      </c>
      <c r="W92" s="118" t="e">
        <f>VLOOKUP(K92,'NG Summary by Day'!$T$20:$W$486,4,FALSE)</f>
        <v>#N/A</v>
      </c>
      <c r="X92" s="131" t="e">
        <f t="shared" si="8"/>
        <v>#N/A</v>
      </c>
      <c r="Y92" s="117">
        <f>VLOOKUP(K92,'BNK Org Sheet'!$F$2:$I$464,3,FALSE)*1000</f>
        <v>11030773.283574346</v>
      </c>
      <c r="Z92" s="118" t="s">
        <v>63</v>
      </c>
      <c r="AA92" s="119"/>
      <c r="AB92" s="117">
        <f>VLOOKUP(K92,'BNK Org Sheet'!$F$2:$I$464,4,FALSE)*1000</f>
        <v>22311812.951742467</v>
      </c>
      <c r="AC92" s="118">
        <f>VLOOKUP(K92,'NG Summary by Day'!$AG$20:$AJ$532,4,FALSE)</f>
        <v>0</v>
      </c>
      <c r="AD92" s="131">
        <f t="shared" si="9"/>
        <v>22311812.951742467</v>
      </c>
    </row>
    <row r="93" spans="1:30" x14ac:dyDescent="0.2">
      <c r="A93" s="103">
        <v>36655</v>
      </c>
      <c r="B93" s="104">
        <v>19525</v>
      </c>
      <c r="C93" s="104">
        <v>17057</v>
      </c>
      <c r="D93" s="104">
        <v>29843.439188163389</v>
      </c>
      <c r="E93" s="104"/>
      <c r="F93" s="104">
        <v>372</v>
      </c>
      <c r="G93" s="104">
        <v>9086.6429913857246</v>
      </c>
      <c r="H93" s="104">
        <v>6886.6724268298476</v>
      </c>
      <c r="J93" s="13">
        <v>36657</v>
      </c>
      <c r="K93" s="134">
        <v>36657</v>
      </c>
      <c r="L93" s="117">
        <f t="shared" si="10"/>
        <v>-23303000</v>
      </c>
      <c r="M93" s="118">
        <f>VLOOKUP(K93,'NG Summary by Day'!$L$21:$N$480,3,FALSE)</f>
        <v>0</v>
      </c>
      <c r="N93" s="119">
        <f t="shared" si="11"/>
        <v>-23303000</v>
      </c>
      <c r="O93" s="117">
        <f t="shared" si="6"/>
        <v>-17563000</v>
      </c>
      <c r="P93" s="118" t="s">
        <v>52</v>
      </c>
      <c r="Q93" s="119"/>
      <c r="R93" s="117">
        <f>(VLOOKUP(K93,'BNK Org Sheet'!$A$2:$D$464,4,FALSE))*1000*-1</f>
        <v>-32384405.493408963</v>
      </c>
      <c r="S93" s="118">
        <f>VLOOKUP(K93,CORP!$A$14:$D4615,3,FALSE)</f>
        <v>0</v>
      </c>
      <c r="T93" s="136">
        <f t="shared" si="7"/>
        <v>-32384405.493408963</v>
      </c>
      <c r="V93" s="117">
        <f>(VLOOKUP(K93,'BNK Org Sheet'!$F$2:$I$464,2,FALSE))*1000</f>
        <v>12207000</v>
      </c>
      <c r="W93" s="118" t="e">
        <f>VLOOKUP(K93,'NG Summary by Day'!$T$20:$W$486,4,FALSE)</f>
        <v>#N/A</v>
      </c>
      <c r="X93" s="131" t="e">
        <f t="shared" si="8"/>
        <v>#N/A</v>
      </c>
      <c r="Y93" s="117">
        <f>VLOOKUP(K93,'BNK Org Sheet'!$F$2:$I$464,3,FALSE)*1000</f>
        <v>3623082.5850044447</v>
      </c>
      <c r="Z93" s="118" t="s">
        <v>63</v>
      </c>
      <c r="AA93" s="119"/>
      <c r="AB93" s="117">
        <f>VLOOKUP(K93,'BNK Org Sheet'!$F$2:$I$464,4,FALSE)*1000</f>
        <v>10375024.465438595</v>
      </c>
      <c r="AC93" s="118">
        <f>VLOOKUP(K93,'NG Summary by Day'!$AG$20:$AJ$532,4,FALSE)</f>
        <v>0</v>
      </c>
      <c r="AD93" s="131">
        <f t="shared" si="9"/>
        <v>10375024.465438595</v>
      </c>
    </row>
    <row r="94" spans="1:30" x14ac:dyDescent="0.2">
      <c r="A94" s="103">
        <v>36656</v>
      </c>
      <c r="B94" s="104">
        <v>27030</v>
      </c>
      <c r="C94" s="104">
        <v>17223</v>
      </c>
      <c r="D94" s="104">
        <v>35127.049704788624</v>
      </c>
      <c r="E94" s="104"/>
      <c r="F94" s="104">
        <v>16766</v>
      </c>
      <c r="G94" s="104">
        <v>11030.773283574346</v>
      </c>
      <c r="H94" s="104">
        <v>22311.812951742468</v>
      </c>
      <c r="J94" s="13">
        <v>36658</v>
      </c>
      <c r="K94" s="134">
        <v>36658</v>
      </c>
      <c r="L94" s="117">
        <f t="shared" si="10"/>
        <v>-15638000</v>
      </c>
      <c r="M94" s="118">
        <f>VLOOKUP(K94,'NG Summary by Day'!$L$21:$N$480,3,FALSE)</f>
        <v>-15637507.886924399</v>
      </c>
      <c r="N94" s="119">
        <f t="shared" si="11"/>
        <v>-492.11307560093701</v>
      </c>
      <c r="O94" s="117">
        <f t="shared" si="6"/>
        <v>-17438000</v>
      </c>
      <c r="P94" s="118" t="s">
        <v>52</v>
      </c>
      <c r="Q94" s="119"/>
      <c r="R94" s="117">
        <f>(VLOOKUP(K94,'BNK Org Sheet'!$A$2:$D$464,4,FALSE))*1000*-1</f>
        <v>-27316295.914919198</v>
      </c>
      <c r="S94" s="118">
        <f>VLOOKUP(K94,CORP!$A$14:$D4616,3,FALSE)</f>
        <v>-25087806.910563901</v>
      </c>
      <c r="T94" s="136">
        <f t="shared" si="7"/>
        <v>-2228489.0043552965</v>
      </c>
      <c r="V94" s="117">
        <f>(VLOOKUP(K94,'BNK Org Sheet'!$F$2:$I$464,2,FALSE))*1000</f>
        <v>2037000</v>
      </c>
      <c r="W94" s="118">
        <f>VLOOKUP(K94,'NG Summary by Day'!$T$20:$W$486,4,FALSE)</f>
        <v>1266088.3074</v>
      </c>
      <c r="X94" s="131">
        <f t="shared" si="8"/>
        <v>770911.69259999995</v>
      </c>
      <c r="Y94" s="117">
        <f>VLOOKUP(K94,'BNK Org Sheet'!$F$2:$I$464,3,FALSE)*1000</f>
        <v>-1070773.4877566455</v>
      </c>
      <c r="Z94" s="118" t="s">
        <v>63</v>
      </c>
      <c r="AA94" s="119"/>
      <c r="AB94" s="117">
        <f>VLOOKUP(K94,'BNK Org Sheet'!$F$2:$I$464,4,FALSE)*1000</f>
        <v>1803276.1974715018</v>
      </c>
      <c r="AC94" s="118">
        <f>VLOOKUP(K94,'NG Summary by Day'!$AG$20:$AJ$532,4,FALSE)</f>
        <v>1.0812274894551698E+98</v>
      </c>
      <c r="AD94" s="131">
        <f t="shared" si="9"/>
        <v>-1.0812274894551698E+98</v>
      </c>
    </row>
    <row r="95" spans="1:30" x14ac:dyDescent="0.2">
      <c r="A95" s="103">
        <v>36657</v>
      </c>
      <c r="B95" s="104">
        <v>23303</v>
      </c>
      <c r="C95" s="104">
        <v>17563</v>
      </c>
      <c r="D95" s="104">
        <v>32384.405493408962</v>
      </c>
      <c r="E95" s="104"/>
      <c r="F95" s="104">
        <v>12207</v>
      </c>
      <c r="G95" s="104">
        <v>3623.0825850044448</v>
      </c>
      <c r="H95" s="104">
        <v>10375.024465438595</v>
      </c>
      <c r="J95" s="13">
        <v>36661</v>
      </c>
      <c r="K95" s="134">
        <v>36661</v>
      </c>
      <c r="L95" s="117">
        <f t="shared" si="10"/>
        <v>-16437000</v>
      </c>
      <c r="M95" s="118">
        <f>VLOOKUP(K95,'NG Summary by Day'!$L$21:$N$480,3,FALSE)</f>
        <v>-15947223.843560599</v>
      </c>
      <c r="N95" s="119">
        <f t="shared" si="11"/>
        <v>-489776.15643940121</v>
      </c>
      <c r="O95" s="117">
        <f t="shared" si="6"/>
        <v>-16264000</v>
      </c>
      <c r="P95" s="118" t="s">
        <v>52</v>
      </c>
      <c r="Q95" s="119"/>
      <c r="R95" s="117">
        <f>(VLOOKUP(K95,'BNK Org Sheet'!$A$2:$D$464,4,FALSE))*1000*-1</f>
        <v>-27039863.209861051</v>
      </c>
      <c r="S95" s="118">
        <f>VLOOKUP(K95,CORP!$A$14:$D4617,3,FALSE)</f>
        <v>-23388911.544109199</v>
      </c>
      <c r="T95" s="136">
        <f t="shared" si="7"/>
        <v>-3650951.6657518521</v>
      </c>
      <c r="V95" s="117">
        <f>(VLOOKUP(K95,'BNK Org Sheet'!$F$2:$I$464,2,FALSE))*1000</f>
        <v>1663000</v>
      </c>
      <c r="W95" s="118">
        <f>VLOOKUP(K95,'NG Summary by Day'!$T$20:$W$486,4,FALSE)</f>
        <v>154160.10810000001</v>
      </c>
      <c r="X95" s="131">
        <f t="shared" si="8"/>
        <v>1508839.8918999999</v>
      </c>
      <c r="Y95" s="117">
        <f>VLOOKUP(K95,'BNK Org Sheet'!$F$2:$I$464,3,FALSE)*1000</f>
        <v>5151461.7596683614</v>
      </c>
      <c r="Z95" s="118" t="s">
        <v>63</v>
      </c>
      <c r="AA95" s="119"/>
      <c r="AB95" s="117">
        <f>VLOOKUP(K95,'BNK Org Sheet'!$F$2:$I$464,4,FALSE)*1000</f>
        <v>9580115.4620262329</v>
      </c>
      <c r="AC95" s="118">
        <f>VLOOKUP(K95,'NG Summary by Day'!$AG$20:$AJ$532,4,FALSE)</f>
        <v>10526727.213728901</v>
      </c>
      <c r="AD95" s="131">
        <f t="shared" si="9"/>
        <v>-946611.75170266815</v>
      </c>
    </row>
    <row r="96" spans="1:30" x14ac:dyDescent="0.2">
      <c r="A96" s="103">
        <v>36658</v>
      </c>
      <c r="B96" s="104">
        <v>15638</v>
      </c>
      <c r="C96" s="104">
        <v>17438</v>
      </c>
      <c r="D96" s="104">
        <v>27316.295914919199</v>
      </c>
      <c r="E96" s="104"/>
      <c r="F96" s="104">
        <v>2037</v>
      </c>
      <c r="G96" s="104">
        <v>-1070.7734877566456</v>
      </c>
      <c r="H96" s="104">
        <v>1803.2761974715017</v>
      </c>
      <c r="J96" s="13">
        <v>36662</v>
      </c>
      <c r="K96" s="134">
        <v>36662</v>
      </c>
      <c r="L96" s="117">
        <f t="shared" si="10"/>
        <v>-21511000</v>
      </c>
      <c r="M96" s="118">
        <f>VLOOKUP(K96,'NG Summary by Day'!$L$21:$N$480,3,FALSE)</f>
        <v>-21511107.981322601</v>
      </c>
      <c r="N96" s="119">
        <f t="shared" si="11"/>
        <v>107.98132260143757</v>
      </c>
      <c r="O96" s="117">
        <f t="shared" si="6"/>
        <v>-15347000</v>
      </c>
      <c r="P96" s="118" t="s">
        <v>52</v>
      </c>
      <c r="Q96" s="119"/>
      <c r="R96" s="117">
        <f>(VLOOKUP(K96,'BNK Org Sheet'!$A$2:$D$464,4,FALSE))*1000*-1</f>
        <v>-29911228.351009492</v>
      </c>
      <c r="S96" s="118">
        <f>VLOOKUP(K96,CORP!$A$14:$D4618,3,FALSE)</f>
        <v>-27009815.2722026</v>
      </c>
      <c r="T96" s="136">
        <f t="shared" si="7"/>
        <v>-2901413.078806892</v>
      </c>
      <c r="V96" s="117">
        <f>(VLOOKUP(K96,'BNK Org Sheet'!$F$2:$I$464,2,FALSE))*1000</f>
        <v>5891000</v>
      </c>
      <c r="W96" s="118">
        <f>VLOOKUP(K96,'NG Summary by Day'!$T$20:$W$486,4,FALSE)</f>
        <v>3962588.6404000097</v>
      </c>
      <c r="X96" s="131">
        <f t="shared" si="8"/>
        <v>1928411.3595999903</v>
      </c>
      <c r="Y96" s="117">
        <f>VLOOKUP(K96,'BNK Org Sheet'!$F$2:$I$464,3,FALSE)*1000</f>
        <v>13846698.170221528</v>
      </c>
      <c r="Z96" s="118" t="s">
        <v>63</v>
      </c>
      <c r="AA96" s="119"/>
      <c r="AB96" s="117">
        <f>VLOOKUP(K96,'BNK Org Sheet'!$F$2:$I$464,4,FALSE)*1000</f>
        <v>20173831.058385324</v>
      </c>
      <c r="AC96" s="118">
        <f>VLOOKUP(K96,'NG Summary by Day'!$AG$20:$AJ$532,4,FALSE)</f>
        <v>18623234.3653633</v>
      </c>
      <c r="AD96" s="131">
        <f t="shared" si="9"/>
        <v>1550596.6930220239</v>
      </c>
    </row>
    <row r="97" spans="1:30" x14ac:dyDescent="0.2">
      <c r="A97" s="103">
        <v>36661</v>
      </c>
      <c r="B97" s="104">
        <v>16437</v>
      </c>
      <c r="C97" s="104">
        <v>16264</v>
      </c>
      <c r="D97" s="104">
        <v>27039.863209861051</v>
      </c>
      <c r="E97" s="104"/>
      <c r="F97" s="104">
        <v>1663</v>
      </c>
      <c r="G97" s="104">
        <v>5151.4617596683611</v>
      </c>
      <c r="H97" s="104">
        <v>9580.1154620262332</v>
      </c>
      <c r="J97" s="13">
        <v>36663</v>
      </c>
      <c r="K97" s="134">
        <v>36663</v>
      </c>
      <c r="L97" s="117">
        <f t="shared" si="10"/>
        <v>-28705000</v>
      </c>
      <c r="M97" s="118">
        <f>VLOOKUP(K97,'NG Summary by Day'!$L$21:$N$480,3,FALSE)</f>
        <v>-28705038.7606785</v>
      </c>
      <c r="N97" s="119">
        <f t="shared" si="11"/>
        <v>38.760678499937057</v>
      </c>
      <c r="O97" s="117">
        <f t="shared" si="6"/>
        <v>-14480000</v>
      </c>
      <c r="P97" s="118" t="s">
        <v>52</v>
      </c>
      <c r="Q97" s="119"/>
      <c r="R97" s="117">
        <f>(VLOOKUP(K97,'BNK Org Sheet'!$A$2:$D$464,4,FALSE))*1000*-1</f>
        <v>-35126776.925969929</v>
      </c>
      <c r="S97" s="118">
        <f>VLOOKUP(K97,CORP!$A$14:$D4619,3,FALSE)</f>
        <v>-31857282.765007798</v>
      </c>
      <c r="T97" s="136">
        <f t="shared" si="7"/>
        <v>-3269494.1609621309</v>
      </c>
      <c r="V97" s="117">
        <f>(VLOOKUP(K97,'BNK Org Sheet'!$F$2:$I$464,2,FALSE))*1000</f>
        <v>29719000</v>
      </c>
      <c r="W97" s="118">
        <f>VLOOKUP(K97,'NG Summary by Day'!$T$20:$W$486,4,FALSE)</f>
        <v>26622843.248</v>
      </c>
      <c r="X97" s="131">
        <f t="shared" si="8"/>
        <v>3096156.7520000003</v>
      </c>
      <c r="Y97" s="117">
        <f>VLOOKUP(K97,'BNK Org Sheet'!$F$2:$I$464,3,FALSE)*1000</f>
        <v>10370650.637705106</v>
      </c>
      <c r="Z97" s="118" t="s">
        <v>63</v>
      </c>
      <c r="AA97" s="119"/>
      <c r="AB97" s="117">
        <f>VLOOKUP(K97,'BNK Org Sheet'!$F$2:$I$464,4,FALSE)*1000</f>
        <v>41801299.00919044</v>
      </c>
      <c r="AC97" s="118">
        <f>VLOOKUP(K97,'NG Summary by Day'!$AG$20:$AJ$532,4,FALSE)</f>
        <v>37585031.995480806</v>
      </c>
      <c r="AD97" s="131">
        <f t="shared" si="9"/>
        <v>4216267.0137096345</v>
      </c>
    </row>
    <row r="98" spans="1:30" x14ac:dyDescent="0.2">
      <c r="A98" s="103">
        <v>36662</v>
      </c>
      <c r="B98" s="104">
        <v>21511</v>
      </c>
      <c r="C98" s="104">
        <v>15347</v>
      </c>
      <c r="D98" s="104">
        <v>29911.228351009493</v>
      </c>
      <c r="E98" s="104"/>
      <c r="F98" s="104">
        <v>5891</v>
      </c>
      <c r="G98" s="104">
        <v>13846.698170221529</v>
      </c>
      <c r="H98" s="104">
        <v>20173.831058385324</v>
      </c>
      <c r="J98" s="13">
        <v>36664</v>
      </c>
      <c r="K98" s="134">
        <v>36664</v>
      </c>
      <c r="L98" s="117">
        <f t="shared" si="10"/>
        <v>-30968000</v>
      </c>
      <c r="M98" s="118">
        <f>VLOOKUP(K98,'NG Summary by Day'!$L$21:$N$480,3,FALSE)</f>
        <v>-30967849.165747199</v>
      </c>
      <c r="N98" s="119">
        <f t="shared" si="11"/>
        <v>-150.83425280079246</v>
      </c>
      <c r="O98" s="117">
        <f t="shared" si="6"/>
        <v>-14311000</v>
      </c>
      <c r="P98" s="118" t="s">
        <v>52</v>
      </c>
      <c r="Q98" s="119"/>
      <c r="R98" s="117">
        <f>(VLOOKUP(K98,'BNK Org Sheet'!$A$2:$D$464,4,FALSE))*1000*-1</f>
        <v>-36952246.643978424</v>
      </c>
      <c r="S98" s="118">
        <f>VLOOKUP(K98,CORP!$A$14:$D4620,3,FALSE)</f>
        <v>-33617097.529071204</v>
      </c>
      <c r="T98" s="136">
        <f t="shared" si="7"/>
        <v>-3335149.11490722</v>
      </c>
      <c r="V98" s="117">
        <f>(VLOOKUP(K98,'BNK Org Sheet'!$F$2:$I$464,2,FALSE))*1000</f>
        <v>-9874000</v>
      </c>
      <c r="W98" s="118">
        <f>VLOOKUP(K98,'NG Summary by Day'!$T$20:$W$486,4,FALSE)</f>
        <v>-10397344.955</v>
      </c>
      <c r="X98" s="131">
        <f t="shared" si="8"/>
        <v>523344.95500000007</v>
      </c>
      <c r="Y98" s="117">
        <f>VLOOKUP(K98,'BNK Org Sheet'!$F$2:$I$464,3,FALSE)*1000</f>
        <v>9768781.1877348758</v>
      </c>
      <c r="Z98" s="118" t="s">
        <v>63</v>
      </c>
      <c r="AA98" s="119"/>
      <c r="AB98" s="117">
        <f>VLOOKUP(K98,'BNK Org Sheet'!$F$2:$I$464,4,FALSE)*1000</f>
        <v>-3601406.0410966491</v>
      </c>
      <c r="AC98" s="118">
        <f>VLOOKUP(K98,'NG Summary by Day'!$AG$20:$AJ$532,4,FALSE)</f>
        <v>5203051.1487928797</v>
      </c>
      <c r="AD98" s="131">
        <f t="shared" si="9"/>
        <v>-8804457.1898895279</v>
      </c>
    </row>
    <row r="99" spans="1:30" x14ac:dyDescent="0.2">
      <c r="A99" s="103">
        <v>36663</v>
      </c>
      <c r="B99" s="104">
        <v>28705</v>
      </c>
      <c r="C99" s="104">
        <v>14480</v>
      </c>
      <c r="D99" s="104">
        <v>35126.776925969927</v>
      </c>
      <c r="E99" s="104"/>
      <c r="F99" s="104">
        <v>29719</v>
      </c>
      <c r="G99" s="104">
        <v>10370.650637705106</v>
      </c>
      <c r="H99" s="104">
        <v>41801.299009190443</v>
      </c>
      <c r="J99" s="13">
        <v>36665</v>
      </c>
      <c r="K99" s="134">
        <v>36665</v>
      </c>
      <c r="L99" s="117">
        <f t="shared" si="10"/>
        <v>-34412000</v>
      </c>
      <c r="M99" s="118">
        <f>VLOOKUP(K99,'NG Summary by Day'!$L$21:$N$480,3,FALSE)</f>
        <v>-320205959.41157597</v>
      </c>
      <c r="N99" s="119">
        <f t="shared" si="11"/>
        <v>285793959.41157597</v>
      </c>
      <c r="O99" s="117">
        <f t="shared" si="6"/>
        <v>-14481000</v>
      </c>
      <c r="P99" s="118" t="s">
        <v>52</v>
      </c>
      <c r="Q99" s="119"/>
      <c r="R99" s="117">
        <f>(VLOOKUP(K99,'BNK Org Sheet'!$A$2:$D$464,4,FALSE))*1000*-1</f>
        <v>-39881967.104055047</v>
      </c>
      <c r="S99" s="118">
        <f>VLOOKUP(K99,CORP!$A$14:$D4621,3,FALSE)</f>
        <v>-36679530.800553605</v>
      </c>
      <c r="T99" s="136">
        <f t="shared" si="7"/>
        <v>-3202436.3035014421</v>
      </c>
      <c r="V99" s="117">
        <f>(VLOOKUP(K99,'BNK Org Sheet'!$F$2:$I$464,2,FALSE))*1000</f>
        <v>12963000</v>
      </c>
      <c r="W99" s="118" t="e">
        <f>VLOOKUP(K99,'NG Summary by Day'!$T$20:$W$486,4,FALSE)</f>
        <v>#N/A</v>
      </c>
      <c r="X99" s="131" t="e">
        <f t="shared" si="8"/>
        <v>#N/A</v>
      </c>
      <c r="Y99" s="117">
        <f>VLOOKUP(K99,'BNK Org Sheet'!$F$2:$I$464,3,FALSE)*1000</f>
        <v>-3700851.8021653979</v>
      </c>
      <c r="Z99" s="118" t="s">
        <v>63</v>
      </c>
      <c r="AA99" s="119"/>
      <c r="AB99" s="117">
        <f>VLOOKUP(K99,'BNK Org Sheet'!$F$2:$I$464,4,FALSE)*1000</f>
        <v>2275835.1027578232</v>
      </c>
      <c r="AC99" s="118">
        <f>VLOOKUP(K99,'NG Summary by Day'!$AG$20:$AJ$532,4,FALSE)</f>
        <v>5526587.0126208104</v>
      </c>
      <c r="AD99" s="131">
        <f t="shared" si="9"/>
        <v>-3250751.9098629872</v>
      </c>
    </row>
    <row r="100" spans="1:30" x14ac:dyDescent="0.2">
      <c r="A100" s="103">
        <v>36664</v>
      </c>
      <c r="B100" s="104">
        <v>30968</v>
      </c>
      <c r="C100" s="104">
        <v>14311</v>
      </c>
      <c r="D100" s="104">
        <v>36952.246643978426</v>
      </c>
      <c r="E100" s="104"/>
      <c r="F100" s="104">
        <v>-9874</v>
      </c>
      <c r="G100" s="104">
        <v>9768.7811877348759</v>
      </c>
      <c r="H100" s="104">
        <v>-3601.406041096649</v>
      </c>
      <c r="J100" s="13">
        <v>36668</v>
      </c>
      <c r="K100" s="134">
        <v>36668</v>
      </c>
      <c r="L100" s="117">
        <f t="shared" si="10"/>
        <v>-50336000</v>
      </c>
      <c r="M100" s="118">
        <f>VLOOKUP(K100,'NG Summary by Day'!$L$21:$N$480,3,FALSE)</f>
        <v>-52328303.884281605</v>
      </c>
      <c r="N100" s="119">
        <f t="shared" si="11"/>
        <v>1992303.8842816055</v>
      </c>
      <c r="O100" s="117">
        <f t="shared" si="6"/>
        <v>-14435000</v>
      </c>
      <c r="P100" s="118" t="s">
        <v>52</v>
      </c>
      <c r="Q100" s="119"/>
      <c r="R100" s="117">
        <f>(VLOOKUP(K100,'BNK Org Sheet'!$A$2:$D$464,4,FALSE))*1000*-1</f>
        <v>-54496641.73805178</v>
      </c>
      <c r="S100" s="118">
        <f>VLOOKUP(K100,CORP!$A$14:$D4622,3,FALSE)</f>
        <v>-43514680.899004102</v>
      </c>
      <c r="T100" s="136">
        <f t="shared" si="7"/>
        <v>-10981960.839047678</v>
      </c>
      <c r="V100" s="117">
        <f>(VLOOKUP(K100,'BNK Org Sheet'!$F$2:$I$464,2,FALSE))*1000</f>
        <v>-8392000</v>
      </c>
      <c r="W100" s="118">
        <f>VLOOKUP(K100,'NG Summary by Day'!$T$20:$W$486,4,FALSE)</f>
        <v>-6594136.3538000006</v>
      </c>
      <c r="X100" s="131">
        <f t="shared" si="8"/>
        <v>-1797863.6461999994</v>
      </c>
      <c r="Y100" s="117">
        <f>VLOOKUP(K100,'BNK Org Sheet'!$F$2:$I$464,3,FALSE)*1000</f>
        <v>31210016.272946164</v>
      </c>
      <c r="Z100" s="118" t="s">
        <v>63</v>
      </c>
      <c r="AA100" s="119"/>
      <c r="AB100" s="117">
        <f>VLOOKUP(K100,'BNK Org Sheet'!$F$2:$I$464,4,FALSE)*1000</f>
        <v>11214487.645500727</v>
      </c>
      <c r="AC100" s="118">
        <f>VLOOKUP(K100,'NG Summary by Day'!$AG$20:$AJ$532,4,FALSE)</f>
        <v>23594260.048496097</v>
      </c>
      <c r="AD100" s="131">
        <f t="shared" si="9"/>
        <v>-12379772.40299537</v>
      </c>
    </row>
    <row r="101" spans="1:30" x14ac:dyDescent="0.2">
      <c r="A101" s="103">
        <v>36665</v>
      </c>
      <c r="B101" s="104">
        <v>34412</v>
      </c>
      <c r="C101" s="104">
        <v>14481</v>
      </c>
      <c r="D101" s="104">
        <v>39881.967104055046</v>
      </c>
      <c r="E101" s="104"/>
      <c r="F101" s="104">
        <v>12963</v>
      </c>
      <c r="G101" s="104">
        <v>-3700.8518021653981</v>
      </c>
      <c r="H101" s="104">
        <v>2275.8351027578233</v>
      </c>
      <c r="J101" s="13">
        <v>36669</v>
      </c>
      <c r="K101" s="134">
        <v>36669</v>
      </c>
      <c r="L101" s="117">
        <f t="shared" si="10"/>
        <v>-48953000</v>
      </c>
      <c r="M101" s="118">
        <f>VLOOKUP(K101,'NG Summary by Day'!$L$21:$N$480,3,FALSE)</f>
        <v>-48952571.589701302</v>
      </c>
      <c r="N101" s="119">
        <f t="shared" si="11"/>
        <v>-428.41029869765043</v>
      </c>
      <c r="O101" s="117">
        <f t="shared" si="6"/>
        <v>-14292000</v>
      </c>
      <c r="P101" s="118" t="s">
        <v>52</v>
      </c>
      <c r="Q101" s="119"/>
      <c r="R101" s="117">
        <f>(VLOOKUP(K101,'BNK Org Sheet'!$A$2:$D$464,4,FALSE))*1000*-1</f>
        <v>-53327021.577106342</v>
      </c>
      <c r="S101" s="118">
        <f>VLOOKUP(K101,CORP!$A$14:$D4623,3,FALSE)</f>
        <v>-49134500.673153594</v>
      </c>
      <c r="T101" s="136">
        <f t="shared" si="7"/>
        <v>-4192520.9039527476</v>
      </c>
      <c r="V101" s="117">
        <f>(VLOOKUP(K101,'BNK Org Sheet'!$F$2:$I$464,2,FALSE))*1000</f>
        <v>10532000</v>
      </c>
      <c r="W101" s="118">
        <f>VLOOKUP(K101,'NG Summary by Day'!$T$20:$W$486,4,FALSE)</f>
        <v>8349817.8541000001</v>
      </c>
      <c r="X101" s="131">
        <f t="shared" si="8"/>
        <v>2182182.1458999999</v>
      </c>
      <c r="Y101" s="117">
        <f>VLOOKUP(K101,'BNK Org Sheet'!$F$2:$I$464,3,FALSE)*1000</f>
        <v>-19360698.648751196</v>
      </c>
      <c r="Z101" s="118" t="s">
        <v>63</v>
      </c>
      <c r="AA101" s="119"/>
      <c r="AB101" s="117">
        <f>VLOOKUP(K101,'BNK Org Sheet'!$F$2:$I$464,4,FALSE)*1000</f>
        <v>-16983577.96891306</v>
      </c>
      <c r="AC101" s="118">
        <f>VLOOKUP(K101,'NG Summary by Day'!$AG$20:$AJ$532,4,FALSE)</f>
        <v>-12193149.427300299</v>
      </c>
      <c r="AD101" s="131">
        <f t="shared" si="9"/>
        <v>-4790428.5416127611</v>
      </c>
    </row>
    <row r="102" spans="1:30" x14ac:dyDescent="0.2">
      <c r="A102" s="103">
        <v>36668</v>
      </c>
      <c r="B102" s="104">
        <v>50336</v>
      </c>
      <c r="C102" s="104">
        <v>14435</v>
      </c>
      <c r="D102" s="104">
        <v>54496.641738051781</v>
      </c>
      <c r="E102" s="104"/>
      <c r="F102" s="104">
        <v>-8392</v>
      </c>
      <c r="G102" s="104">
        <v>31210.016272946163</v>
      </c>
      <c r="H102" s="104">
        <v>11214.487645500727</v>
      </c>
      <c r="J102" s="13">
        <v>36670</v>
      </c>
      <c r="K102" s="134">
        <v>36670</v>
      </c>
      <c r="L102" s="117">
        <f t="shared" si="10"/>
        <v>-48953000</v>
      </c>
      <c r="M102" s="118">
        <f>VLOOKUP(K102,'NG Summary by Day'!$L$21:$N$480,3,FALSE)</f>
        <v>-38242455.753618501</v>
      </c>
      <c r="N102" s="119">
        <f t="shared" si="11"/>
        <v>-10710544.246381499</v>
      </c>
      <c r="O102" s="117">
        <f t="shared" si="6"/>
        <v>-14292000</v>
      </c>
      <c r="P102" s="118" t="s">
        <v>52</v>
      </c>
      <c r="Q102" s="119"/>
      <c r="R102" s="117">
        <f>(VLOOKUP(K102,'BNK Org Sheet'!$A$2:$D$464,4,FALSE))*1000*-1</f>
        <v>-53273251.161208153</v>
      </c>
      <c r="S102" s="118">
        <f>VLOOKUP(K102,CORP!$A$14:$D4624,3,FALSE)</f>
        <v>-40264654.349047899</v>
      </c>
      <c r="T102" s="136">
        <f t="shared" si="7"/>
        <v>-13008596.812160254</v>
      </c>
      <c r="V102" s="117">
        <f>(VLOOKUP(K102,'BNK Org Sheet'!$F$2:$I$464,2,FALSE))*1000</f>
        <v>55401000</v>
      </c>
      <c r="W102" s="118">
        <f>VLOOKUP(K102,'NG Summary by Day'!$T$20:$W$486,4,FALSE)</f>
        <v>58492368.667099997</v>
      </c>
      <c r="X102" s="131">
        <f t="shared" si="8"/>
        <v>-3091368.6670999974</v>
      </c>
      <c r="Y102" s="117">
        <f>VLOOKUP(K102,'BNK Org Sheet'!$F$2:$I$464,3,FALSE)*1000</f>
        <v>-3582228.0372115644</v>
      </c>
      <c r="Z102" s="118" t="s">
        <v>63</v>
      </c>
      <c r="AA102" s="119"/>
      <c r="AB102" s="117">
        <f>VLOOKUP(K102,'BNK Org Sheet'!$F$2:$I$464,4,FALSE)*1000</f>
        <v>47454369.880384184</v>
      </c>
      <c r="AC102" s="118">
        <f>VLOOKUP(K102,'NG Summary by Day'!$AG$20:$AJ$532,4,FALSE)</f>
        <v>50162116.612135001</v>
      </c>
      <c r="AD102" s="131">
        <f t="shared" si="9"/>
        <v>-2707746.7317508161</v>
      </c>
    </row>
    <row r="103" spans="1:30" x14ac:dyDescent="0.2">
      <c r="A103" s="103">
        <v>36669</v>
      </c>
      <c r="B103" s="104">
        <v>48953</v>
      </c>
      <c r="C103" s="104">
        <v>14292</v>
      </c>
      <c r="D103" s="104">
        <v>53327.021577106345</v>
      </c>
      <c r="E103" s="104"/>
      <c r="F103" s="104">
        <v>10532</v>
      </c>
      <c r="G103" s="104">
        <v>-19360.698648751197</v>
      </c>
      <c r="H103" s="104">
        <v>-16983.577968913061</v>
      </c>
      <c r="J103" s="13">
        <v>36671</v>
      </c>
      <c r="K103" s="134">
        <v>36671</v>
      </c>
      <c r="L103" s="117">
        <f t="shared" si="10"/>
        <v>-38242000</v>
      </c>
      <c r="M103" s="118">
        <f>VLOOKUP(K103,'NG Summary by Day'!$L$21:$N$480,3,FALSE)</f>
        <v>-37632609.1616228</v>
      </c>
      <c r="N103" s="119">
        <f t="shared" si="11"/>
        <v>-609390.83837720007</v>
      </c>
      <c r="O103" s="117">
        <f t="shared" si="6"/>
        <v>-16863000</v>
      </c>
      <c r="P103" s="118" t="s">
        <v>52</v>
      </c>
      <c r="Q103" s="119"/>
      <c r="R103" s="117">
        <f>(VLOOKUP(K103,'BNK Org Sheet'!$A$2:$D$464,4,FALSE))*1000*-1</f>
        <v>-44429751.259787641</v>
      </c>
      <c r="S103" s="118">
        <f>VLOOKUP(K103,CORP!$A$14:$D4625,3,FALSE)</f>
        <v>-42483769.175755501</v>
      </c>
      <c r="T103" s="136">
        <f t="shared" si="7"/>
        <v>-1945982.0840321407</v>
      </c>
      <c r="V103" s="117">
        <f>(VLOOKUP(K103,'BNK Org Sheet'!$F$2:$I$464,2,FALSE))*1000</f>
        <v>26401000</v>
      </c>
      <c r="W103" s="118">
        <f>VLOOKUP(K103,'NG Summary by Day'!$T$20:$W$486,4,FALSE)</f>
        <v>23204375.229200002</v>
      </c>
      <c r="X103" s="131">
        <f t="shared" si="8"/>
        <v>3196624.7707999982</v>
      </c>
      <c r="Y103" s="117">
        <f>VLOOKUP(K103,'BNK Org Sheet'!$F$2:$I$464,3,FALSE)*1000</f>
        <v>25497341.691753227</v>
      </c>
      <c r="Z103" s="118" t="s">
        <v>63</v>
      </c>
      <c r="AA103" s="119"/>
      <c r="AB103" s="117">
        <f>VLOOKUP(K103,'BNK Org Sheet'!$F$2:$I$464,4,FALSE)*1000</f>
        <v>45265574.731555782</v>
      </c>
      <c r="AC103" s="118">
        <f>VLOOKUP(K103,'NG Summary by Day'!$AG$20:$AJ$532,4,FALSE)</f>
        <v>53286704.456317998</v>
      </c>
      <c r="AD103" s="131">
        <f t="shared" si="9"/>
        <v>-8021129.7247622162</v>
      </c>
    </row>
    <row r="104" spans="1:30" x14ac:dyDescent="0.2">
      <c r="A104" s="103">
        <v>36670</v>
      </c>
      <c r="B104" s="104">
        <v>48953</v>
      </c>
      <c r="C104" s="104">
        <v>14292</v>
      </c>
      <c r="D104" s="104">
        <v>53273.251161208151</v>
      </c>
      <c r="E104" s="104"/>
      <c r="F104" s="104">
        <v>55401</v>
      </c>
      <c r="G104" s="104">
        <v>-3582.2280372115642</v>
      </c>
      <c r="H104" s="104">
        <v>47454.369880384183</v>
      </c>
      <c r="J104" s="13">
        <v>36672</v>
      </c>
      <c r="K104" s="134">
        <v>36672</v>
      </c>
      <c r="L104" s="117">
        <f t="shared" si="10"/>
        <v>-48472000</v>
      </c>
      <c r="M104" s="118">
        <f>VLOOKUP(K104,'NG Summary by Day'!$L$21:$N$480,3,FALSE)</f>
        <v>-48086063.092530102</v>
      </c>
      <c r="N104" s="119">
        <f t="shared" si="11"/>
        <v>-385936.90746989846</v>
      </c>
      <c r="O104" s="117">
        <f t="shared" si="6"/>
        <v>-9924000</v>
      </c>
      <c r="P104" s="118" t="s">
        <v>52</v>
      </c>
      <c r="Q104" s="119"/>
      <c r="R104" s="117">
        <f>(VLOOKUP(K104,'BNK Org Sheet'!$A$2:$D$464,4,FALSE))*1000*-1</f>
        <v>-51770453.971978396</v>
      </c>
      <c r="S104" s="118">
        <f>VLOOKUP(K104,CORP!$A$14:$D4626,3,FALSE)</f>
        <v>-52440148.449435301</v>
      </c>
      <c r="T104" s="136">
        <f t="shared" si="7"/>
        <v>669694.47745690495</v>
      </c>
      <c r="V104" s="117">
        <f>(VLOOKUP(K104,'BNK Org Sheet'!$F$2:$I$464,2,FALSE))*1000</f>
        <v>10943000</v>
      </c>
      <c r="W104" s="118">
        <f>VLOOKUP(K104,'NG Summary by Day'!$T$20:$W$486,4,FALSE)</f>
        <v>6485843.0783000002</v>
      </c>
      <c r="X104" s="131">
        <f t="shared" si="8"/>
        <v>4457156.9216999998</v>
      </c>
      <c r="Y104" s="117">
        <f>VLOOKUP(K104,'BNK Org Sheet'!$F$2:$I$464,3,FALSE)*1000</f>
        <v>11536396.476160172</v>
      </c>
      <c r="Z104" s="118" t="s">
        <v>63</v>
      </c>
      <c r="AA104" s="119"/>
      <c r="AB104" s="117">
        <f>VLOOKUP(K104,'BNK Org Sheet'!$F$2:$I$464,4,FALSE)*1000</f>
        <v>25276121.548132882</v>
      </c>
      <c r="AC104" s="118">
        <f>VLOOKUP(K104,'NG Summary by Day'!$AG$20:$AJ$532,4,FALSE)</f>
        <v>15860186.375989899</v>
      </c>
      <c r="AD104" s="131">
        <f t="shared" si="9"/>
        <v>9415935.1721429825</v>
      </c>
    </row>
    <row r="105" spans="1:30" x14ac:dyDescent="0.2">
      <c r="A105" s="103">
        <v>36671</v>
      </c>
      <c r="B105" s="104">
        <v>38242</v>
      </c>
      <c r="C105" s="104">
        <v>16863</v>
      </c>
      <c r="D105" s="104">
        <v>44429.751259787641</v>
      </c>
      <c r="E105" s="104"/>
      <c r="F105" s="104">
        <v>26401</v>
      </c>
      <c r="G105" s="104">
        <v>25497.341691753227</v>
      </c>
      <c r="H105" s="104">
        <v>45265.574731555782</v>
      </c>
      <c r="J105" s="13">
        <v>36676</v>
      </c>
      <c r="K105" s="134">
        <v>36676</v>
      </c>
      <c r="L105" s="117">
        <f t="shared" si="10"/>
        <v>-36672000</v>
      </c>
      <c r="M105" s="118">
        <f>VLOOKUP(K105,'NG Summary by Day'!$L$21:$N$480,3,FALSE)</f>
        <v>-29439969.342740297</v>
      </c>
      <c r="N105" s="119">
        <f t="shared" si="11"/>
        <v>-7232030.6572597027</v>
      </c>
      <c r="O105" s="117">
        <f t="shared" si="6"/>
        <v>-16542000</v>
      </c>
      <c r="P105" s="118" t="s">
        <v>52</v>
      </c>
      <c r="Q105" s="119"/>
      <c r="R105" s="117">
        <f>(VLOOKUP(K105,'BNK Org Sheet'!$A$2:$D$464,4,FALSE))*1000*-1</f>
        <v>-43076492.839962944</v>
      </c>
      <c r="S105" s="118">
        <f>VLOOKUP(K105,CORP!$A$14:$D4627,3,FALSE)</f>
        <v>-41104544.704710498</v>
      </c>
      <c r="T105" s="136">
        <f t="shared" si="7"/>
        <v>-1971948.1352524459</v>
      </c>
      <c r="V105" s="117">
        <f>(VLOOKUP(K105,'BNK Org Sheet'!$F$2:$I$464,2,FALSE))*1000</f>
        <v>9913000</v>
      </c>
      <c r="W105" s="118">
        <f>VLOOKUP(K105,'NG Summary by Day'!$T$20:$W$486,4,FALSE)</f>
        <v>4162954.3877999997</v>
      </c>
      <c r="X105" s="131">
        <f t="shared" si="8"/>
        <v>5750045.6122000003</v>
      </c>
      <c r="Y105" s="117">
        <f>VLOOKUP(K105,'BNK Org Sheet'!$F$2:$I$464,3,FALSE)*1000</f>
        <v>4080512.6316463193</v>
      </c>
      <c r="Z105" s="118" t="s">
        <v>63</v>
      </c>
      <c r="AA105" s="119"/>
      <c r="AB105" s="117">
        <f>VLOOKUP(K105,'BNK Org Sheet'!$F$2:$I$464,4,FALSE)*1000</f>
        <v>3271529.9401936489</v>
      </c>
      <c r="AC105" s="118">
        <f>VLOOKUP(K105,'NG Summary by Day'!$AG$20:$AJ$532,4,FALSE)</f>
        <v>10833647.9968275</v>
      </c>
      <c r="AD105" s="131">
        <f t="shared" si="9"/>
        <v>-7562118.0566338506</v>
      </c>
    </row>
    <row r="106" spans="1:30" x14ac:dyDescent="0.2">
      <c r="A106" s="103">
        <v>36672</v>
      </c>
      <c r="B106" s="104">
        <v>48472</v>
      </c>
      <c r="C106" s="104">
        <v>9924</v>
      </c>
      <c r="D106" s="104">
        <v>51770.453971978393</v>
      </c>
      <c r="E106" s="104"/>
      <c r="F106" s="104">
        <v>10943</v>
      </c>
      <c r="G106" s="104">
        <v>11536.396476160173</v>
      </c>
      <c r="H106" s="104">
        <v>25276.12154813288</v>
      </c>
      <c r="J106" s="13">
        <v>36677</v>
      </c>
      <c r="K106" s="134">
        <v>36677</v>
      </c>
      <c r="L106" s="117">
        <f t="shared" si="10"/>
        <v>-39563000</v>
      </c>
      <c r="M106" s="118">
        <f>VLOOKUP(K106,'NG Summary by Day'!$L$21:$N$480,3,FALSE)</f>
        <v>-31207224.5450681</v>
      </c>
      <c r="N106" s="119">
        <f t="shared" si="11"/>
        <v>-8355775.4549318999</v>
      </c>
      <c r="O106" s="117">
        <f t="shared" si="6"/>
        <v>-18958000</v>
      </c>
      <c r="P106" s="118" t="s">
        <v>52</v>
      </c>
      <c r="Q106" s="119"/>
      <c r="R106" s="117">
        <f>(VLOOKUP(K106,'BNK Org Sheet'!$A$2:$D$464,4,FALSE))*1000*-1</f>
        <v>-46501268.563341364</v>
      </c>
      <c r="S106" s="118">
        <f>VLOOKUP(K106,CORP!$A$14:$D4628,3,FALSE)</f>
        <v>-46324606.150923401</v>
      </c>
      <c r="T106" s="136">
        <f t="shared" si="7"/>
        <v>-176662.41241796315</v>
      </c>
      <c r="V106" s="117">
        <f>(VLOOKUP(K106,'BNK Org Sheet'!$F$2:$I$464,2,FALSE))*1000</f>
        <v>-15257000</v>
      </c>
      <c r="W106" s="118">
        <f>VLOOKUP(K106,'NG Summary by Day'!$T$20:$W$486,4,FALSE)</f>
        <v>-7793264.6525999997</v>
      </c>
      <c r="X106" s="131">
        <f t="shared" si="8"/>
        <v>-7463735.3474000003</v>
      </c>
      <c r="Y106" s="117">
        <f>VLOOKUP(K106,'BNK Org Sheet'!$F$2:$I$464,3,FALSE)*1000</f>
        <v>150912.65696262789</v>
      </c>
      <c r="Z106" s="118" t="s">
        <v>63</v>
      </c>
      <c r="AA106" s="119"/>
      <c r="AB106" s="117">
        <f>VLOOKUP(K106,'BNK Org Sheet'!$F$2:$I$464,4,FALSE)*1000</f>
        <v>-3224569.6513187056</v>
      </c>
      <c r="AC106" s="118">
        <f>VLOOKUP(K106,'NG Summary by Day'!$AG$20:$AJ$532,4,FALSE)</f>
        <v>-14811635.359093402</v>
      </c>
      <c r="AD106" s="131">
        <f t="shared" si="9"/>
        <v>11587065.707774695</v>
      </c>
    </row>
    <row r="107" spans="1:30" x14ac:dyDescent="0.2">
      <c r="A107" s="103">
        <v>36675</v>
      </c>
      <c r="B107" s="104">
        <v>48472</v>
      </c>
      <c r="C107" s="104">
        <v>9924</v>
      </c>
      <c r="D107" s="104">
        <v>51715.867627496431</v>
      </c>
      <c r="E107" s="104"/>
      <c r="F107" s="104">
        <v>0</v>
      </c>
      <c r="G107" s="104">
        <v>0</v>
      </c>
      <c r="H107" s="104">
        <v>264.40898403208138</v>
      </c>
      <c r="J107" s="13">
        <v>36678</v>
      </c>
      <c r="K107" s="134">
        <v>36678</v>
      </c>
      <c r="L107" s="117">
        <f t="shared" si="10"/>
        <v>-34940000</v>
      </c>
      <c r="M107" s="118">
        <f>VLOOKUP(K107,'NG Summary by Day'!$L$21:$N$480,3,FALSE)</f>
        <v>-34939573.178657703</v>
      </c>
      <c r="N107" s="119">
        <f t="shared" si="11"/>
        <v>-426.82134229689837</v>
      </c>
      <c r="O107" s="117">
        <f t="shared" si="6"/>
        <v>-18414000</v>
      </c>
      <c r="P107" s="118" t="s">
        <v>52</v>
      </c>
      <c r="Q107" s="119"/>
      <c r="R107" s="117">
        <f>(VLOOKUP(K107,'BNK Org Sheet'!$A$2:$D$464,4,FALSE))*1000*-1</f>
        <v>-42333887.417364486</v>
      </c>
      <c r="S107" s="118">
        <f>VLOOKUP(K107,CORP!$A$14:$D4629,3,FALSE)</f>
        <v>-39832654.221843794</v>
      </c>
      <c r="T107" s="136">
        <f t="shared" si="7"/>
        <v>-2501233.1955206916</v>
      </c>
      <c r="V107" s="117">
        <f>(VLOOKUP(K107,'BNK Org Sheet'!$F$2:$I$464,2,FALSE))*1000</f>
        <v>-12761000</v>
      </c>
      <c r="W107" s="118" t="e">
        <f>VLOOKUP(K107,'NG Summary by Day'!$T$20:$W$486,4,FALSE)</f>
        <v>#N/A</v>
      </c>
      <c r="X107" s="131" t="e">
        <f t="shared" si="8"/>
        <v>#N/A</v>
      </c>
      <c r="Y107" s="117">
        <f>VLOOKUP(K107,'BNK Org Sheet'!$F$2:$I$464,3,FALSE)*1000</f>
        <v>-9535433.9003666118</v>
      </c>
      <c r="Z107" s="118" t="s">
        <v>63</v>
      </c>
      <c r="AA107" s="119"/>
      <c r="AB107" s="117">
        <f>VLOOKUP(K107,'BNK Org Sheet'!$F$2:$I$464,4,FALSE)*1000</f>
        <v>2670943.8030938427</v>
      </c>
      <c r="AC107" s="118">
        <f>VLOOKUP(K107,'NG Summary by Day'!$AG$20:$AJ$532,4,FALSE)</f>
        <v>-811676252.22878802</v>
      </c>
      <c r="AD107" s="131">
        <f t="shared" si="9"/>
        <v>814347196.03188181</v>
      </c>
    </row>
    <row r="108" spans="1:30" x14ac:dyDescent="0.2">
      <c r="A108" s="103">
        <v>36676</v>
      </c>
      <c r="B108" s="104">
        <v>36672</v>
      </c>
      <c r="C108" s="104">
        <v>16542</v>
      </c>
      <c r="D108" s="104">
        <v>43076.492839962943</v>
      </c>
      <c r="E108" s="104"/>
      <c r="F108" s="104">
        <v>9913</v>
      </c>
      <c r="G108" s="104">
        <v>4080.5126316463193</v>
      </c>
      <c r="H108" s="104">
        <v>3271.5299401936491</v>
      </c>
      <c r="J108" s="13">
        <v>36679</v>
      </c>
      <c r="K108" s="134">
        <v>36679</v>
      </c>
      <c r="L108" s="117">
        <f t="shared" si="10"/>
        <v>-32133000</v>
      </c>
      <c r="M108" s="118">
        <f>VLOOKUP(K108,'NG Summary by Day'!$L$21:$N$480,3,FALSE)</f>
        <v>-32132841.891253099</v>
      </c>
      <c r="N108" s="119">
        <f t="shared" si="11"/>
        <v>-158.10874690115452</v>
      </c>
      <c r="O108" s="117">
        <f t="shared" si="6"/>
        <v>-17407000</v>
      </c>
      <c r="P108" s="118" t="s">
        <v>52</v>
      </c>
      <c r="Q108" s="119"/>
      <c r="R108" s="117">
        <f>(VLOOKUP(K108,'BNK Org Sheet'!$A$2:$D$464,4,FALSE))*1000*-1</f>
        <v>-39712160.951796167</v>
      </c>
      <c r="S108" s="118">
        <f>VLOOKUP(K108,CORP!$A$14:$D4630,3,FALSE)</f>
        <v>-37848512.412723199</v>
      </c>
      <c r="T108" s="136">
        <f t="shared" si="7"/>
        <v>-1863648.5390729681</v>
      </c>
      <c r="V108" s="117">
        <f>(VLOOKUP(K108,'BNK Org Sheet'!$F$2:$I$464,2,FALSE))*1000</f>
        <v>-5600000</v>
      </c>
      <c r="W108" s="118" t="e">
        <f>VLOOKUP(K108,'NG Summary by Day'!$T$20:$W$486,4,FALSE)</f>
        <v>#N/A</v>
      </c>
      <c r="X108" s="131" t="e">
        <f t="shared" si="8"/>
        <v>#N/A</v>
      </c>
      <c r="Y108" s="117">
        <f>VLOOKUP(K108,'BNK Org Sheet'!$F$2:$I$464,3,FALSE)*1000</f>
        <v>7724469.3261637054</v>
      </c>
      <c r="Z108" s="118" t="s">
        <v>63</v>
      </c>
      <c r="AA108" s="119"/>
      <c r="AB108" s="117">
        <f>VLOOKUP(K108,'BNK Org Sheet'!$F$2:$I$464,4,FALSE)*1000</f>
        <v>87972.990141798509</v>
      </c>
      <c r="AC108" s="118">
        <f>VLOOKUP(K108,'NG Summary by Day'!$AG$20:$AJ$532,4,FALSE)</f>
        <v>193767576.46081603</v>
      </c>
      <c r="AD108" s="131">
        <f t="shared" si="9"/>
        <v>-193679603.47067422</v>
      </c>
    </row>
    <row r="109" spans="1:30" x14ac:dyDescent="0.2">
      <c r="A109" s="103">
        <v>36677</v>
      </c>
      <c r="B109" s="104">
        <v>39563</v>
      </c>
      <c r="C109" s="104">
        <v>18958</v>
      </c>
      <c r="D109" s="104">
        <v>46501.268563341364</v>
      </c>
      <c r="E109" s="104"/>
      <c r="F109" s="104">
        <v>-15257</v>
      </c>
      <c r="G109" s="104">
        <v>150.91265696262789</v>
      </c>
      <c r="H109" s="104">
        <v>-3224.5696513187058</v>
      </c>
      <c r="J109" s="13">
        <v>36682</v>
      </c>
      <c r="K109" s="134">
        <v>36682</v>
      </c>
      <c r="L109" s="117">
        <f t="shared" si="10"/>
        <v>-42885000</v>
      </c>
      <c r="M109" s="118">
        <f>VLOOKUP(K109,'NG Summary by Day'!$L$21:$N$480,3,FALSE)</f>
        <v>-44129711.182079203</v>
      </c>
      <c r="N109" s="119">
        <f t="shared" si="11"/>
        <v>1244711.1820792034</v>
      </c>
      <c r="O109" s="117">
        <f t="shared" si="6"/>
        <v>-19632000</v>
      </c>
      <c r="P109" s="118" t="s">
        <v>52</v>
      </c>
      <c r="Q109" s="119"/>
      <c r="R109" s="117">
        <f>(VLOOKUP(K109,'BNK Org Sheet'!$A$2:$D$464,4,FALSE))*1000*-1</f>
        <v>-49795628.416956037</v>
      </c>
      <c r="S109" s="118">
        <f>VLOOKUP(K109,CORP!$A$14:$D4631,3,FALSE)</f>
        <v>-50442659.313314296</v>
      </c>
      <c r="T109" s="136">
        <f t="shared" si="7"/>
        <v>647030.89635825902</v>
      </c>
      <c r="V109" s="117">
        <f>(VLOOKUP(K109,'BNK Org Sheet'!$F$2:$I$464,2,FALSE))*1000</f>
        <v>43953000</v>
      </c>
      <c r="W109" s="118" t="e">
        <f>VLOOKUP(K109,'NG Summary by Day'!$T$20:$W$486,4,FALSE)</f>
        <v>#N/A</v>
      </c>
      <c r="X109" s="131" t="e">
        <f t="shared" si="8"/>
        <v>#N/A</v>
      </c>
      <c r="Y109" s="117">
        <f>VLOOKUP(K109,'BNK Org Sheet'!$F$2:$I$464,3,FALSE)*1000</f>
        <v>4249342.1842411393</v>
      </c>
      <c r="Z109" s="118" t="s">
        <v>63</v>
      </c>
      <c r="AA109" s="119"/>
      <c r="AB109" s="117">
        <f>VLOOKUP(K109,'BNK Org Sheet'!$F$2:$I$464,4,FALSE)*1000</f>
        <v>40870013.152599066</v>
      </c>
      <c r="AC109" s="118">
        <f>VLOOKUP(K109,'NG Summary by Day'!$AG$20:$AJ$532,4,FALSE)</f>
        <v>334255506.36316502</v>
      </c>
      <c r="AD109" s="131">
        <f t="shared" si="9"/>
        <v>-293385493.21056592</v>
      </c>
    </row>
    <row r="110" spans="1:30" x14ac:dyDescent="0.2">
      <c r="A110" s="103">
        <v>36678</v>
      </c>
      <c r="B110" s="104">
        <v>34940</v>
      </c>
      <c r="C110" s="104">
        <v>18414</v>
      </c>
      <c r="D110" s="104">
        <v>42333.887417364487</v>
      </c>
      <c r="E110" s="104"/>
      <c r="F110" s="104">
        <v>-12761</v>
      </c>
      <c r="G110" s="104">
        <v>-9535.4339003666119</v>
      </c>
      <c r="H110" s="104">
        <v>2670.9438030938427</v>
      </c>
      <c r="J110" s="13">
        <v>36683</v>
      </c>
      <c r="K110" s="134">
        <v>36683</v>
      </c>
      <c r="L110" s="117">
        <f t="shared" si="10"/>
        <v>-51896000</v>
      </c>
      <c r="M110" s="118">
        <f>VLOOKUP(K110,'NG Summary by Day'!$L$21:$N$480,3,FALSE)</f>
        <v>-51928290.554867305</v>
      </c>
      <c r="N110" s="119">
        <f t="shared" si="11"/>
        <v>32290.554867304862</v>
      </c>
      <c r="O110" s="117">
        <f t="shared" si="6"/>
        <v>-18564000</v>
      </c>
      <c r="P110" s="118" t="s">
        <v>52</v>
      </c>
      <c r="Q110" s="119"/>
      <c r="R110" s="117">
        <f>(VLOOKUP(K110,'BNK Org Sheet'!$A$2:$D$464,4,FALSE))*1000*-1</f>
        <v>-57363700.012462862</v>
      </c>
      <c r="S110" s="118">
        <f>VLOOKUP(K110,CORP!$A$14:$D4632,3,FALSE)</f>
        <v>-57803046.838770099</v>
      </c>
      <c r="T110" s="136">
        <f t="shared" si="7"/>
        <v>439346.82630723715</v>
      </c>
      <c r="V110" s="117">
        <f>(VLOOKUP(K110,'BNK Org Sheet'!$F$2:$I$464,2,FALSE))*1000</f>
        <v>-11781000</v>
      </c>
      <c r="W110" s="118" t="e">
        <f>VLOOKUP(K110,'NG Summary by Day'!$T$20:$W$486,4,FALSE)</f>
        <v>#N/A</v>
      </c>
      <c r="X110" s="131" t="e">
        <f t="shared" si="8"/>
        <v>#N/A</v>
      </c>
      <c r="Y110" s="117">
        <f>VLOOKUP(K110,'BNK Org Sheet'!$F$2:$I$464,3,FALSE)*1000</f>
        <v>6017086.0341866286</v>
      </c>
      <c r="Z110" s="118" t="s">
        <v>63</v>
      </c>
      <c r="AA110" s="119"/>
      <c r="AB110" s="117">
        <f>VLOOKUP(K110,'BNK Org Sheet'!$F$2:$I$464,4,FALSE)*1000</f>
        <v>-4591986.1541038742</v>
      </c>
      <c r="AC110" s="118">
        <f>VLOOKUP(K110,'NG Summary by Day'!$AG$20:$AJ$532,4,FALSE)</f>
        <v>-58968664.563930601</v>
      </c>
      <c r="AD110" s="131">
        <f t="shared" si="9"/>
        <v>54376678.409826726</v>
      </c>
    </row>
    <row r="111" spans="1:30" x14ac:dyDescent="0.2">
      <c r="A111" s="103">
        <v>36679</v>
      </c>
      <c r="B111" s="104">
        <v>32133</v>
      </c>
      <c r="C111" s="104">
        <v>17407</v>
      </c>
      <c r="D111" s="104">
        <v>39712.16095179617</v>
      </c>
      <c r="E111" s="104"/>
      <c r="F111" s="104">
        <v>-5600</v>
      </c>
      <c r="G111" s="104">
        <v>7724.4693261637058</v>
      </c>
      <c r="H111" s="104">
        <v>87.972990141798505</v>
      </c>
      <c r="J111" s="13">
        <v>36684</v>
      </c>
      <c r="K111" s="134">
        <v>36684</v>
      </c>
      <c r="L111" s="117">
        <f t="shared" si="10"/>
        <v>-36110000</v>
      </c>
      <c r="M111" s="118">
        <f>VLOOKUP(K111,'NG Summary by Day'!$L$21:$N$480,3,FALSE)</f>
        <v>-36157730.190497398</v>
      </c>
      <c r="N111" s="119">
        <f t="shared" si="11"/>
        <v>47730.190497398376</v>
      </c>
      <c r="O111" s="117">
        <f t="shared" si="6"/>
        <v>-18541000</v>
      </c>
      <c r="P111" s="118" t="s">
        <v>52</v>
      </c>
      <c r="Q111" s="119"/>
      <c r="R111" s="117">
        <f>(VLOOKUP(K111,'BNK Org Sheet'!$A$2:$D$464,4,FALSE))*1000*-1</f>
        <v>-43709748.651985653</v>
      </c>
      <c r="S111" s="118">
        <f>VLOOKUP(K111,CORP!$A$14:$D4633,3,FALSE)</f>
        <v>-42633373.3164948</v>
      </c>
      <c r="T111" s="136">
        <f t="shared" si="7"/>
        <v>-1076375.3354908526</v>
      </c>
      <c r="V111" s="117">
        <f>(VLOOKUP(K111,'BNK Org Sheet'!$F$2:$I$464,2,FALSE))*1000</f>
        <v>-30873000</v>
      </c>
      <c r="W111" s="118" t="e">
        <f>VLOOKUP(K111,'NG Summary by Day'!$T$20:$W$486,4,FALSE)</f>
        <v>#N/A</v>
      </c>
      <c r="X111" s="131" t="e">
        <f t="shared" si="8"/>
        <v>#N/A</v>
      </c>
      <c r="Y111" s="117">
        <f>VLOOKUP(K111,'BNK Org Sheet'!$F$2:$I$464,3,FALSE)*1000</f>
        <v>-3350679.1666013114</v>
      </c>
      <c r="Z111" s="118" t="s">
        <v>63</v>
      </c>
      <c r="AA111" s="119"/>
      <c r="AB111" s="117">
        <f>VLOOKUP(K111,'BNK Org Sheet'!$F$2:$I$464,4,FALSE)*1000</f>
        <v>-30967154.234595757</v>
      </c>
      <c r="AC111" s="118">
        <f>VLOOKUP(K111,'NG Summary by Day'!$AG$20:$AJ$532,4,FALSE)</f>
        <v>-130722358.37362</v>
      </c>
      <c r="AD111" s="131">
        <f t="shared" si="9"/>
        <v>99755204.139024243</v>
      </c>
    </row>
    <row r="112" spans="1:30" x14ac:dyDescent="0.2">
      <c r="A112" s="103">
        <v>36682</v>
      </c>
      <c r="B112" s="104">
        <v>42885</v>
      </c>
      <c r="C112" s="104">
        <v>19632</v>
      </c>
      <c r="D112" s="104">
        <v>49795.628416956039</v>
      </c>
      <c r="E112" s="104"/>
      <c r="F112" s="104">
        <v>43953</v>
      </c>
      <c r="G112" s="104">
        <v>4249.342184241139</v>
      </c>
      <c r="H112" s="104">
        <v>40870.013152599066</v>
      </c>
      <c r="J112" s="13">
        <v>36685</v>
      </c>
      <c r="K112" s="134">
        <v>36685</v>
      </c>
      <c r="L112" s="117">
        <f t="shared" si="10"/>
        <v>-36227000</v>
      </c>
      <c r="M112" s="118">
        <f>VLOOKUP(K112,'NG Summary by Day'!$L$21:$N$480,3,FALSE)</f>
        <v>-37169548.906613201</v>
      </c>
      <c r="N112" s="119">
        <f t="shared" si="11"/>
        <v>942548.9066132009</v>
      </c>
      <c r="O112" s="117">
        <f t="shared" si="6"/>
        <v>-18995000</v>
      </c>
      <c r="P112" s="118" t="s">
        <v>52</v>
      </c>
      <c r="Q112" s="119"/>
      <c r="R112" s="117">
        <f>(VLOOKUP(K112,'BNK Org Sheet'!$A$2:$D$464,4,FALSE))*1000*-1</f>
        <v>-43766503.796771608</v>
      </c>
      <c r="S112" s="118">
        <f>VLOOKUP(K112,CORP!$A$14:$D4634,3,FALSE)</f>
        <v>-43233211.448671095</v>
      </c>
      <c r="T112" s="136">
        <f t="shared" si="7"/>
        <v>-533292.34810051322</v>
      </c>
      <c r="V112" s="117">
        <f>(VLOOKUP(K112,'BNK Org Sheet'!$F$2:$I$464,2,FALSE))*1000</f>
        <v>8227000</v>
      </c>
      <c r="W112" s="118" t="e">
        <f>VLOOKUP(K112,'NG Summary by Day'!$T$20:$W$486,4,FALSE)</f>
        <v>#N/A</v>
      </c>
      <c r="X112" s="131" t="e">
        <f t="shared" si="8"/>
        <v>#N/A</v>
      </c>
      <c r="Y112" s="117">
        <f>VLOOKUP(K112,'BNK Org Sheet'!$F$2:$I$464,3,FALSE)*1000</f>
        <v>26768027.796906091</v>
      </c>
      <c r="Z112" s="118" t="s">
        <v>63</v>
      </c>
      <c r="AA112" s="119"/>
      <c r="AB112" s="117">
        <f>VLOOKUP(K112,'BNK Org Sheet'!$F$2:$I$464,4,FALSE)*1000</f>
        <v>46559122.641061284</v>
      </c>
      <c r="AC112" s="118">
        <f>VLOOKUP(K112,'NG Summary by Day'!$AG$20:$AJ$532,4,FALSE)</f>
        <v>-169593474.63212302</v>
      </c>
      <c r="AD112" s="131">
        <f t="shared" si="9"/>
        <v>216152597.2731843</v>
      </c>
    </row>
    <row r="113" spans="1:30" x14ac:dyDescent="0.2">
      <c r="A113" s="103">
        <v>36683</v>
      </c>
      <c r="B113" s="104">
        <v>51896</v>
      </c>
      <c r="C113" s="104">
        <v>18564</v>
      </c>
      <c r="D113" s="104">
        <v>57363.700012462861</v>
      </c>
      <c r="E113" s="104"/>
      <c r="F113" s="104">
        <v>-11781</v>
      </c>
      <c r="G113" s="104">
        <v>6017.0860341866282</v>
      </c>
      <c r="H113" s="104">
        <v>-4591.9861541038745</v>
      </c>
      <c r="J113" s="13">
        <v>36686</v>
      </c>
      <c r="K113" s="134">
        <v>36686</v>
      </c>
      <c r="L113" s="117">
        <f t="shared" si="10"/>
        <v>-36587000</v>
      </c>
      <c r="M113" s="118">
        <f>VLOOKUP(K113,'NG Summary by Day'!$L$21:$N$480,3,FALSE)</f>
        <v>-36587107.914003797</v>
      </c>
      <c r="N113" s="119">
        <f t="shared" si="11"/>
        <v>107.91400379687548</v>
      </c>
      <c r="O113" s="117">
        <f t="shared" si="6"/>
        <v>-19134000</v>
      </c>
      <c r="P113" s="118" t="s">
        <v>52</v>
      </c>
      <c r="Q113" s="119"/>
      <c r="R113" s="117">
        <f>(VLOOKUP(K113,'BNK Org Sheet'!$A$2:$D$464,4,FALSE))*1000*-1</f>
        <v>-44127530.69147253</v>
      </c>
      <c r="S113" s="118">
        <f>VLOOKUP(K113,CORP!$A$14:$D4635,3,FALSE)</f>
        <v>-43210961.318139397</v>
      </c>
      <c r="T113" s="136">
        <f t="shared" si="7"/>
        <v>-916569.37333313376</v>
      </c>
      <c r="V113" s="117">
        <f>(VLOOKUP(K113,'BNK Org Sheet'!$F$2:$I$464,2,FALSE))*1000</f>
        <v>14229000</v>
      </c>
      <c r="W113" s="118" t="e">
        <f>VLOOKUP(K113,'NG Summary by Day'!$T$20:$W$486,4,FALSE)</f>
        <v>#N/A</v>
      </c>
      <c r="X113" s="131" t="e">
        <f t="shared" si="8"/>
        <v>#N/A</v>
      </c>
      <c r="Y113" s="117">
        <f>VLOOKUP(K113,'BNK Org Sheet'!$F$2:$I$464,3,FALSE)*1000</f>
        <v>19175774.936216351</v>
      </c>
      <c r="Z113" s="118" t="s">
        <v>63</v>
      </c>
      <c r="AA113" s="119"/>
      <c r="AB113" s="117">
        <f>VLOOKUP(K113,'BNK Org Sheet'!$F$2:$I$464,4,FALSE)*1000</f>
        <v>43838101.513084292</v>
      </c>
      <c r="AC113" s="118">
        <f>VLOOKUP(K113,'NG Summary by Day'!$AG$20:$AJ$532,4,FALSE)</f>
        <v>-86351351.023964301</v>
      </c>
      <c r="AD113" s="131">
        <f t="shared" si="9"/>
        <v>130189452.53704859</v>
      </c>
    </row>
    <row r="114" spans="1:30" x14ac:dyDescent="0.2">
      <c r="A114" s="103">
        <v>36684</v>
      </c>
      <c r="B114" s="104">
        <v>36110</v>
      </c>
      <c r="C114" s="104">
        <v>18541</v>
      </c>
      <c r="D114" s="104">
        <v>43709.748651985654</v>
      </c>
      <c r="E114" s="104"/>
      <c r="F114" s="104">
        <v>-30873</v>
      </c>
      <c r="G114" s="104">
        <v>-3350.6791666013114</v>
      </c>
      <c r="H114" s="104">
        <v>-30967.154234595757</v>
      </c>
      <c r="J114" s="13">
        <v>36689</v>
      </c>
      <c r="K114" s="134">
        <v>36689</v>
      </c>
      <c r="L114" s="117">
        <f t="shared" si="10"/>
        <v>-40930000</v>
      </c>
      <c r="M114" s="118">
        <f>VLOOKUP(K114,'NG Summary by Day'!$L$21:$N$480,3,FALSE)</f>
        <v>-40939507.483904898</v>
      </c>
      <c r="N114" s="119">
        <f t="shared" si="11"/>
        <v>9507.4839048981667</v>
      </c>
      <c r="O114" s="117">
        <f t="shared" si="6"/>
        <v>-18480000</v>
      </c>
      <c r="P114" s="118" t="s">
        <v>52</v>
      </c>
      <c r="Q114" s="119"/>
      <c r="R114" s="117">
        <f>(VLOOKUP(K114,'BNK Org Sheet'!$A$2:$D$464,4,FALSE))*1000*-1</f>
        <v>-47706696.204669677</v>
      </c>
      <c r="S114" s="118">
        <f>VLOOKUP(K114,CORP!$A$14:$D4636,3,FALSE)</f>
        <v>-46068031.718696296</v>
      </c>
      <c r="T114" s="136">
        <f t="shared" si="7"/>
        <v>-1638664.4859733805</v>
      </c>
      <c r="V114" s="117">
        <f>(VLOOKUP(K114,'BNK Org Sheet'!$F$2:$I$464,2,FALSE))*1000</f>
        <v>13311000</v>
      </c>
      <c r="W114" s="118" t="e">
        <f>VLOOKUP(K114,'NG Summary by Day'!$T$20:$W$486,4,FALSE)</f>
        <v>#N/A</v>
      </c>
      <c r="X114" s="131" t="e">
        <f t="shared" si="8"/>
        <v>#N/A</v>
      </c>
      <c r="Y114" s="117">
        <f>VLOOKUP(K114,'BNK Org Sheet'!$F$2:$I$464,3,FALSE)*1000</f>
        <v>25911851.621046387</v>
      </c>
      <c r="Z114" s="118" t="s">
        <v>63</v>
      </c>
      <c r="AA114" s="119"/>
      <c r="AB114" s="117">
        <f>VLOOKUP(K114,'BNK Org Sheet'!$F$2:$I$464,4,FALSE)*1000</f>
        <v>59918138.151337393</v>
      </c>
      <c r="AC114" s="118">
        <f>VLOOKUP(K114,'NG Summary by Day'!$AG$20:$AJ$532,4,FALSE)</f>
        <v>-105655667.632733</v>
      </c>
      <c r="AD114" s="131">
        <f t="shared" si="9"/>
        <v>165573805.7840704</v>
      </c>
    </row>
    <row r="115" spans="1:30" x14ac:dyDescent="0.2">
      <c r="A115" s="103">
        <v>36685</v>
      </c>
      <c r="B115" s="104">
        <v>36227</v>
      </c>
      <c r="C115" s="104">
        <v>18995</v>
      </c>
      <c r="D115" s="104">
        <v>43766.503796771605</v>
      </c>
      <c r="E115" s="104"/>
      <c r="F115" s="104">
        <v>8227</v>
      </c>
      <c r="G115" s="104">
        <v>26768.027796906092</v>
      </c>
      <c r="H115" s="104">
        <v>46559.122641061287</v>
      </c>
      <c r="J115" s="13">
        <v>36690</v>
      </c>
      <c r="K115" s="134">
        <v>36690</v>
      </c>
      <c r="L115" s="117">
        <f t="shared" si="10"/>
        <v>-39529000</v>
      </c>
      <c r="M115" s="118">
        <f>VLOOKUP(K115,'NG Summary by Day'!$L$21:$N$480,3,FALSE)</f>
        <v>-39987725.796815306</v>
      </c>
      <c r="N115" s="119">
        <f t="shared" si="11"/>
        <v>458725.79681530595</v>
      </c>
      <c r="O115" s="117">
        <f t="shared" si="6"/>
        <v>-18582000</v>
      </c>
      <c r="P115" s="118" t="s">
        <v>52</v>
      </c>
      <c r="Q115" s="119"/>
      <c r="R115" s="117">
        <f>(VLOOKUP(K115,'BNK Org Sheet'!$A$2:$D$464,4,FALSE))*1000*-1</f>
        <v>-46403365.968432263</v>
      </c>
      <c r="S115" s="118">
        <f>VLOOKUP(K115,CORP!$A$14:$D4637,3,FALSE)</f>
        <v>-45477681.057179995</v>
      </c>
      <c r="T115" s="136">
        <f t="shared" si="7"/>
        <v>-925684.91125226766</v>
      </c>
      <c r="V115" s="117">
        <f>(VLOOKUP(K115,'BNK Org Sheet'!$F$2:$I$464,2,FALSE))*1000</f>
        <v>-4280000</v>
      </c>
      <c r="W115" s="118">
        <f>VLOOKUP(K115,'NG Summary by Day'!$T$20:$W$486,4,FALSE)</f>
        <v>98172617.801599994</v>
      </c>
      <c r="X115" s="131">
        <f t="shared" si="8"/>
        <v>-102452617.80159999</v>
      </c>
      <c r="Y115" s="117">
        <f>VLOOKUP(K115,'BNK Org Sheet'!$F$2:$I$464,3,FALSE)*1000</f>
        <v>21292417.606139649</v>
      </c>
      <c r="Z115" s="118" t="s">
        <v>63</v>
      </c>
      <c r="AA115" s="119"/>
      <c r="AB115" s="117">
        <f>VLOOKUP(K115,'BNK Org Sheet'!$F$2:$I$464,4,FALSE)*1000</f>
        <v>23390319.784931421</v>
      </c>
      <c r="AC115" s="118">
        <f>VLOOKUP(K115,'NG Summary by Day'!$AG$20:$AJ$532,4,FALSE)</f>
        <v>122559353.731079</v>
      </c>
      <c r="AD115" s="131">
        <f t="shared" si="9"/>
        <v>-99169033.946147576</v>
      </c>
    </row>
    <row r="116" spans="1:30" x14ac:dyDescent="0.2">
      <c r="A116" s="103">
        <v>36686</v>
      </c>
      <c r="B116" s="104">
        <v>36587</v>
      </c>
      <c r="C116" s="104">
        <v>19134</v>
      </c>
      <c r="D116" s="104">
        <v>44127.53069147253</v>
      </c>
      <c r="E116" s="104"/>
      <c r="F116" s="104">
        <v>14229</v>
      </c>
      <c r="G116" s="104">
        <v>19175.774936216352</v>
      </c>
      <c r="H116" s="104">
        <v>43838.101513084293</v>
      </c>
      <c r="J116" s="13">
        <v>36691</v>
      </c>
      <c r="K116" s="134">
        <v>36691</v>
      </c>
      <c r="L116" s="117">
        <f t="shared" si="10"/>
        <v>-34461000</v>
      </c>
      <c r="M116" s="118">
        <f>VLOOKUP(K116,'NG Summary by Day'!$L$21:$N$480,3,FALSE)</f>
        <v>-34460612.22428</v>
      </c>
      <c r="N116" s="119">
        <f t="shared" si="11"/>
        <v>-387.77572000026703</v>
      </c>
      <c r="O116" s="117">
        <f t="shared" si="6"/>
        <v>-19018000</v>
      </c>
      <c r="P116" s="118" t="s">
        <v>52</v>
      </c>
      <c r="Q116" s="119"/>
      <c r="R116" s="117">
        <f>(VLOOKUP(K116,'BNK Org Sheet'!$A$2:$D$464,4,FALSE))*1000*-1</f>
        <v>-42305935.582024179</v>
      </c>
      <c r="S116" s="118">
        <f>VLOOKUP(K116,CORP!$A$14:$D4638,3,FALSE)</f>
        <v>-41579584.2329081</v>
      </c>
      <c r="T116" s="136">
        <f t="shared" si="7"/>
        <v>-726351.34911607951</v>
      </c>
      <c r="V116" s="117">
        <f>(VLOOKUP(K116,'BNK Org Sheet'!$F$2:$I$464,2,FALSE))*1000</f>
        <v>7823000</v>
      </c>
      <c r="W116" s="118">
        <f>VLOOKUP(K116,'NG Summary by Day'!$T$20:$W$486,4,FALSE)</f>
        <v>22500663.1369</v>
      </c>
      <c r="X116" s="131">
        <f t="shared" si="8"/>
        <v>-14677663.1369</v>
      </c>
      <c r="Y116" s="117">
        <f>VLOOKUP(K116,'BNK Org Sheet'!$F$2:$I$464,3,FALSE)*1000</f>
        <v>-26164220.489907838</v>
      </c>
      <c r="Z116" s="118" t="s">
        <v>63</v>
      </c>
      <c r="AA116" s="119"/>
      <c r="AB116" s="117">
        <f>VLOOKUP(K116,'BNK Org Sheet'!$F$2:$I$464,4,FALSE)*1000</f>
        <v>-13455393.961611116</v>
      </c>
      <c r="AC116" s="118">
        <f>VLOOKUP(K116,'NG Summary by Day'!$AG$20:$AJ$532,4,FALSE)</f>
        <v>-5169959.2909173006</v>
      </c>
      <c r="AD116" s="131">
        <f t="shared" si="9"/>
        <v>-8285434.6706938157</v>
      </c>
    </row>
    <row r="117" spans="1:30" x14ac:dyDescent="0.2">
      <c r="A117" s="103">
        <v>36689</v>
      </c>
      <c r="B117" s="104">
        <v>40930</v>
      </c>
      <c r="C117" s="104">
        <v>18480</v>
      </c>
      <c r="D117" s="104">
        <v>47706.696204669679</v>
      </c>
      <c r="E117" s="104"/>
      <c r="F117" s="104">
        <v>13311</v>
      </c>
      <c r="G117" s="104">
        <v>25911.851621046386</v>
      </c>
      <c r="H117" s="104">
        <v>59918.138151337393</v>
      </c>
      <c r="J117" s="13">
        <v>36692</v>
      </c>
      <c r="K117" s="134">
        <v>36692</v>
      </c>
      <c r="L117" s="117">
        <f t="shared" si="10"/>
        <v>-38697000</v>
      </c>
      <c r="M117" s="118">
        <f>VLOOKUP(K117,'NG Summary by Day'!$L$21:$N$480,3,FALSE)</f>
        <v>-35035659.834449701</v>
      </c>
      <c r="N117" s="119">
        <f t="shared" si="11"/>
        <v>-3661340.165550299</v>
      </c>
      <c r="O117" s="117">
        <f t="shared" si="6"/>
        <v>-18879000</v>
      </c>
      <c r="P117" s="118" t="s">
        <v>52</v>
      </c>
      <c r="Q117" s="119"/>
      <c r="R117" s="117">
        <f>(VLOOKUP(K117,'BNK Org Sheet'!$A$2:$D$464,4,FALSE))*1000*-1</f>
        <v>-45810855.532497086</v>
      </c>
      <c r="S117" s="118">
        <f>VLOOKUP(K117,CORP!$A$14:$D4639,3,FALSE)</f>
        <v>-42805644.626957297</v>
      </c>
      <c r="T117" s="136">
        <f t="shared" si="7"/>
        <v>-3005210.9055397883</v>
      </c>
      <c r="V117" s="117">
        <f>(VLOOKUP(K117,'BNK Org Sheet'!$F$2:$I$464,2,FALSE))*1000</f>
        <v>-2173000</v>
      </c>
      <c r="W117" s="118" t="e">
        <f>VLOOKUP(K117,'NG Summary by Day'!$T$20:$W$486,4,FALSE)</f>
        <v>#N/A</v>
      </c>
      <c r="X117" s="131" t="e">
        <f t="shared" si="8"/>
        <v>#N/A</v>
      </c>
      <c r="Y117" s="117">
        <f>VLOOKUP(K117,'BNK Org Sheet'!$F$2:$I$464,3,FALSE)*1000</f>
        <v>-8246942.5977421543</v>
      </c>
      <c r="Z117" s="118" t="s">
        <v>63</v>
      </c>
      <c r="AA117" s="119"/>
      <c r="AB117" s="117">
        <f>VLOOKUP(K117,'BNK Org Sheet'!$F$2:$I$464,4,FALSE)*1000</f>
        <v>-25210214.502744924</v>
      </c>
      <c r="AC117" s="118">
        <f>VLOOKUP(K117,'NG Summary by Day'!$AG$20:$AJ$532,4,FALSE)</f>
        <v>321587766.89786702</v>
      </c>
      <c r="AD117" s="131">
        <f t="shared" si="9"/>
        <v>-346797981.40061194</v>
      </c>
    </row>
    <row r="118" spans="1:30" x14ac:dyDescent="0.2">
      <c r="A118" s="103">
        <v>36690</v>
      </c>
      <c r="B118" s="104">
        <v>39529</v>
      </c>
      <c r="C118" s="104">
        <v>18582</v>
      </c>
      <c r="D118" s="104">
        <v>46403.365968432263</v>
      </c>
      <c r="E118" s="104"/>
      <c r="F118" s="104">
        <v>-4280</v>
      </c>
      <c r="G118" s="104">
        <v>21292.41760613965</v>
      </c>
      <c r="H118" s="104">
        <v>23390.31978493142</v>
      </c>
      <c r="J118" s="13">
        <v>36693</v>
      </c>
      <c r="K118" s="134">
        <v>36693</v>
      </c>
      <c r="L118" s="117">
        <f t="shared" si="10"/>
        <v>-38697000</v>
      </c>
      <c r="M118" s="118">
        <f>VLOOKUP(K118,'NG Summary by Day'!$L$21:$N$480,3,FALSE)</f>
        <v>-38808621.383763701</v>
      </c>
      <c r="N118" s="119">
        <f t="shared" si="11"/>
        <v>111621.38376370072</v>
      </c>
      <c r="O118" s="117">
        <f t="shared" si="6"/>
        <v>-18879000</v>
      </c>
      <c r="P118" s="118" t="s">
        <v>52</v>
      </c>
      <c r="Q118" s="119"/>
      <c r="R118" s="117">
        <f>(VLOOKUP(K118,'BNK Org Sheet'!$A$2:$D$464,4,FALSE))*1000*-1</f>
        <v>-45752702.320402011</v>
      </c>
      <c r="S118" s="118">
        <f>VLOOKUP(K118,CORP!$A$14:$D4640,3,FALSE)</f>
        <v>-44798634.209807903</v>
      </c>
      <c r="T118" s="136">
        <f t="shared" si="7"/>
        <v>-954068.1105941087</v>
      </c>
      <c r="V118" s="117">
        <f>(VLOOKUP(K118,'BNK Org Sheet'!$F$2:$I$464,2,FALSE))*1000</f>
        <v>-3080000</v>
      </c>
      <c r="W118" s="118">
        <f>VLOOKUP(K118,'NG Summary by Day'!$T$20:$W$486,4,FALSE)</f>
        <v>87451505.575499997</v>
      </c>
      <c r="X118" s="131">
        <f t="shared" si="8"/>
        <v>-90531505.575499997</v>
      </c>
      <c r="Y118" s="117">
        <f>VLOOKUP(K118,'BNK Org Sheet'!$F$2:$I$464,3,FALSE)*1000</f>
        <v>-20643933.680583604</v>
      </c>
      <c r="Z118" s="118" t="s">
        <v>63</v>
      </c>
      <c r="AA118" s="119"/>
      <c r="AB118" s="117">
        <f>VLOOKUP(K118,'BNK Org Sheet'!$F$2:$I$464,4,FALSE)*1000</f>
        <v>-13991057.340731321</v>
      </c>
      <c r="AC118" s="118">
        <f>VLOOKUP(K118,'NG Summary by Day'!$AG$20:$AJ$532,4,FALSE)</f>
        <v>58369133.128146596</v>
      </c>
      <c r="AD118" s="131">
        <f t="shared" si="9"/>
        <v>-72360190.468877912</v>
      </c>
    </row>
    <row r="119" spans="1:30" x14ac:dyDescent="0.2">
      <c r="A119" s="103">
        <v>36691</v>
      </c>
      <c r="B119" s="104">
        <v>34461</v>
      </c>
      <c r="C119" s="104">
        <v>19018</v>
      </c>
      <c r="D119" s="104">
        <v>42305.935582024176</v>
      </c>
      <c r="E119" s="104"/>
      <c r="F119" s="104">
        <v>7823</v>
      </c>
      <c r="G119" s="104">
        <v>-26164.220489907839</v>
      </c>
      <c r="H119" s="104">
        <v>-13455.393961611117</v>
      </c>
      <c r="J119" s="13">
        <v>36696</v>
      </c>
      <c r="K119" s="134">
        <v>36696</v>
      </c>
      <c r="L119" s="117">
        <f t="shared" si="10"/>
        <v>-28086000</v>
      </c>
      <c r="M119" s="118">
        <f>VLOOKUP(K119,'NG Summary by Day'!$L$21:$N$480,3,FALSE)</f>
        <v>-28085947.793290101</v>
      </c>
      <c r="N119" s="119">
        <f t="shared" si="11"/>
        <v>-52.206709899008274</v>
      </c>
      <c r="O119" s="117">
        <f t="shared" si="6"/>
        <v>-19462000</v>
      </c>
      <c r="P119" s="118" t="s">
        <v>52</v>
      </c>
      <c r="Q119" s="119"/>
      <c r="R119" s="117">
        <f>(VLOOKUP(K119,'BNK Org Sheet'!$A$2:$D$464,4,FALSE))*1000*-1</f>
        <v>-37193094.165126324</v>
      </c>
      <c r="S119" s="118">
        <f>VLOOKUP(K119,CORP!$A$14:$D4641,3,FALSE)</f>
        <v>-33927825.303072304</v>
      </c>
      <c r="T119" s="136">
        <f t="shared" si="7"/>
        <v>-3265268.8620540202</v>
      </c>
      <c r="V119" s="117">
        <f>(VLOOKUP(K119,'BNK Org Sheet'!$F$2:$I$464,2,FALSE))*1000</f>
        <v>-31559000</v>
      </c>
      <c r="W119" s="118" t="e">
        <f>VLOOKUP(K119,'NG Summary by Day'!$T$20:$W$486,4,FALSE)</f>
        <v>#N/A</v>
      </c>
      <c r="X119" s="131" t="e">
        <f t="shared" si="8"/>
        <v>#N/A</v>
      </c>
      <c r="Y119" s="117">
        <f>VLOOKUP(K119,'BNK Org Sheet'!$F$2:$I$464,3,FALSE)*1000</f>
        <v>-30791500.463674687</v>
      </c>
      <c r="Z119" s="118" t="s">
        <v>63</v>
      </c>
      <c r="AA119" s="119"/>
      <c r="AB119" s="117">
        <f>VLOOKUP(K119,'BNK Org Sheet'!$F$2:$I$464,4,FALSE)*1000</f>
        <v>-73198237.470306709</v>
      </c>
      <c r="AC119" s="118">
        <f>VLOOKUP(K119,'NG Summary by Day'!$AG$20:$AJ$532,4,FALSE)</f>
        <v>3.1794151025296603E+59</v>
      </c>
      <c r="AD119" s="131">
        <f t="shared" si="9"/>
        <v>-3.1794151025296603E+59</v>
      </c>
    </row>
    <row r="120" spans="1:30" x14ac:dyDescent="0.2">
      <c r="A120" s="103">
        <v>36692</v>
      </c>
      <c r="B120" s="104">
        <v>38697</v>
      </c>
      <c r="C120" s="104">
        <v>18879</v>
      </c>
      <c r="D120" s="104">
        <v>45810.855532497088</v>
      </c>
      <c r="E120" s="104"/>
      <c r="F120" s="104">
        <v>-2173</v>
      </c>
      <c r="G120" s="104">
        <v>-8246.9425977421542</v>
      </c>
      <c r="H120" s="104">
        <v>-25210.214502744926</v>
      </c>
      <c r="J120" s="13">
        <v>36697</v>
      </c>
      <c r="K120" s="134">
        <v>36697</v>
      </c>
      <c r="L120" s="117">
        <f t="shared" si="10"/>
        <v>-21034000</v>
      </c>
      <c r="M120" s="118">
        <f>VLOOKUP(K120,'NG Summary by Day'!$L$21:$N$480,3,FALSE)</f>
        <v>-21034014.274850897</v>
      </c>
      <c r="N120" s="119">
        <f t="shared" si="11"/>
        <v>14.274850897490978</v>
      </c>
      <c r="O120" s="117">
        <f t="shared" si="6"/>
        <v>-19487000</v>
      </c>
      <c r="P120" s="118" t="s">
        <v>52</v>
      </c>
      <c r="Q120" s="119"/>
      <c r="R120" s="117">
        <f>(VLOOKUP(K120,'BNK Org Sheet'!$A$2:$D$464,4,FALSE))*1000*-1</f>
        <v>-32133333.313601434</v>
      </c>
      <c r="S120" s="118">
        <f>VLOOKUP(K120,CORP!$A$14:$D4642,3,FALSE)</f>
        <v>-28940406.232083999</v>
      </c>
      <c r="T120" s="136">
        <f t="shared" si="7"/>
        <v>-3192927.0815174356</v>
      </c>
      <c r="V120" s="117">
        <f>(VLOOKUP(K120,'BNK Org Sheet'!$F$2:$I$464,2,FALSE))*1000</f>
        <v>-2055000</v>
      </c>
      <c r="W120" s="118">
        <f>VLOOKUP(K120,'NG Summary by Day'!$T$20:$W$486,4,FALSE)</f>
        <v>94762988.804900005</v>
      </c>
      <c r="X120" s="131">
        <f t="shared" si="8"/>
        <v>-96817988.804900005</v>
      </c>
      <c r="Y120" s="117">
        <f>VLOOKUP(K120,'BNK Org Sheet'!$F$2:$I$464,3,FALSE)*1000</f>
        <v>22205587.681797177</v>
      </c>
      <c r="Z120" s="118" t="s">
        <v>63</v>
      </c>
      <c r="AA120" s="119"/>
      <c r="AB120" s="117">
        <f>VLOOKUP(K120,'BNK Org Sheet'!$F$2:$I$464,4,FALSE)*1000</f>
        <v>14995435.710864713</v>
      </c>
      <c r="AC120" s="118">
        <f>VLOOKUP(K120,'NG Summary by Day'!$AG$20:$AJ$532,4,FALSE)</f>
        <v>120665231.290609</v>
      </c>
      <c r="AD120" s="131">
        <f t="shared" si="9"/>
        <v>-105669795.57974429</v>
      </c>
    </row>
    <row r="121" spans="1:30" x14ac:dyDescent="0.2">
      <c r="A121" s="103">
        <v>36693</v>
      </c>
      <c r="B121" s="104">
        <v>38697</v>
      </c>
      <c r="C121" s="104">
        <v>18879</v>
      </c>
      <c r="D121" s="104">
        <v>45752.702320402008</v>
      </c>
      <c r="E121" s="104"/>
      <c r="F121" s="104">
        <v>-3080</v>
      </c>
      <c r="G121" s="104">
        <v>-20643.933680583603</v>
      </c>
      <c r="H121" s="104">
        <v>-13991.05734073132</v>
      </c>
      <c r="J121" s="13">
        <v>36698</v>
      </c>
      <c r="K121" s="134">
        <v>36698</v>
      </c>
      <c r="L121" s="117">
        <f t="shared" si="10"/>
        <v>-21487000</v>
      </c>
      <c r="M121" s="118">
        <f>VLOOKUP(K121,'NG Summary by Day'!$L$21:$N$480,3,FALSE)</f>
        <v>-21486704.435217299</v>
      </c>
      <c r="N121" s="119">
        <f t="shared" si="11"/>
        <v>-295.5647827014327</v>
      </c>
      <c r="O121" s="117">
        <f t="shared" si="6"/>
        <v>-18706000</v>
      </c>
      <c r="P121" s="118" t="s">
        <v>52</v>
      </c>
      <c r="Q121" s="119"/>
      <c r="R121" s="117">
        <f>(VLOOKUP(K121,'BNK Org Sheet'!$A$2:$D$464,4,FALSE))*1000*-1</f>
        <v>-32137405.995043296</v>
      </c>
      <c r="S121" s="118">
        <f>VLOOKUP(K121,CORP!$A$14:$D4643,3,FALSE)</f>
        <v>-29762504.803526402</v>
      </c>
      <c r="T121" s="136">
        <f t="shared" si="7"/>
        <v>-2374901.1915168948</v>
      </c>
      <c r="V121" s="117">
        <f>(VLOOKUP(K121,'BNK Org Sheet'!$F$2:$I$464,2,FALSE))*1000</f>
        <v>4982000</v>
      </c>
      <c r="W121" s="118">
        <f>VLOOKUP(K121,'NG Summary by Day'!$T$20:$W$486,4,FALSE)</f>
        <v>75957200.357600003</v>
      </c>
      <c r="X121" s="131">
        <f t="shared" si="8"/>
        <v>-70975200.357600003</v>
      </c>
      <c r="Y121" s="117">
        <f>VLOOKUP(K121,'BNK Org Sheet'!$F$2:$I$464,3,FALSE)*1000</f>
        <v>29970883.26868533</v>
      </c>
      <c r="Z121" s="118" t="s">
        <v>63</v>
      </c>
      <c r="AA121" s="119"/>
      <c r="AB121" s="117">
        <f>VLOOKUP(K121,'BNK Org Sheet'!$F$2:$I$464,4,FALSE)*1000</f>
        <v>32878712.28139592</v>
      </c>
      <c r="AC121" s="118">
        <f>VLOOKUP(K121,'NG Summary by Day'!$AG$20:$AJ$532,4,FALSE)</f>
        <v>108230204.32904901</v>
      </c>
      <c r="AD121" s="131">
        <f t="shared" si="9"/>
        <v>-75351492.047653079</v>
      </c>
    </row>
    <row r="122" spans="1:30" x14ac:dyDescent="0.2">
      <c r="A122" s="103">
        <v>36696</v>
      </c>
      <c r="B122" s="104">
        <v>28086</v>
      </c>
      <c r="C122" s="104">
        <v>19462</v>
      </c>
      <c r="D122" s="104">
        <v>37193.094165126327</v>
      </c>
      <c r="E122" s="104"/>
      <c r="F122" s="104">
        <v>-31559</v>
      </c>
      <c r="G122" s="104">
        <v>-30791.500463674685</v>
      </c>
      <c r="H122" s="104">
        <v>-73198.237470306703</v>
      </c>
      <c r="J122" s="13">
        <v>36699</v>
      </c>
      <c r="K122" s="134">
        <v>36699</v>
      </c>
      <c r="L122" s="117">
        <f t="shared" si="10"/>
        <v>-39879000</v>
      </c>
      <c r="M122" s="118">
        <f>VLOOKUP(K122,'NG Summary by Day'!$L$21:$N$480,3,FALSE)</f>
        <v>-39878623.146184899</v>
      </c>
      <c r="N122" s="119">
        <f t="shared" si="11"/>
        <v>-376.85381510108709</v>
      </c>
      <c r="O122" s="117">
        <f t="shared" si="6"/>
        <v>-22304000</v>
      </c>
      <c r="P122" s="118" t="s">
        <v>52</v>
      </c>
      <c r="Q122" s="119"/>
      <c r="R122" s="117">
        <f>(VLOOKUP(K122,'BNK Org Sheet'!$A$2:$D$464,4,FALSE))*1000*-1</f>
        <v>-48085220.590272613</v>
      </c>
      <c r="S122" s="118">
        <f>VLOOKUP(K122,CORP!$A$14:$D4644,3,FALSE)</f>
        <v>-46702024.284776397</v>
      </c>
      <c r="T122" s="136">
        <f t="shared" si="7"/>
        <v>-1383196.3054962158</v>
      </c>
      <c r="V122" s="117">
        <f>(VLOOKUP(K122,'BNK Org Sheet'!$F$2:$I$464,2,FALSE))*1000</f>
        <v>5299000</v>
      </c>
      <c r="W122" s="118">
        <f>VLOOKUP(K122,'NG Summary by Day'!$T$20:$W$486,4,FALSE)</f>
        <v>-70044201.656200007</v>
      </c>
      <c r="X122" s="131">
        <f t="shared" si="8"/>
        <v>75343201.656200007</v>
      </c>
      <c r="Y122" s="117">
        <f>VLOOKUP(K122,'BNK Org Sheet'!$F$2:$I$464,3,FALSE)*1000</f>
        <v>6370793.180084615</v>
      </c>
      <c r="Z122" s="118" t="s">
        <v>63</v>
      </c>
      <c r="AA122" s="119"/>
      <c r="AB122" s="117">
        <f>VLOOKUP(K122,'BNK Org Sheet'!$F$2:$I$464,4,FALSE)*1000</f>
        <v>13503441.076474702</v>
      </c>
      <c r="AC122" s="118">
        <f>VLOOKUP(K122,'NG Summary by Day'!$AG$20:$AJ$532,4,FALSE)</f>
        <v>-63488078.761075795</v>
      </c>
      <c r="AD122" s="131">
        <f t="shared" si="9"/>
        <v>76991519.837550491</v>
      </c>
    </row>
    <row r="123" spans="1:30" x14ac:dyDescent="0.2">
      <c r="A123" s="103">
        <v>36697</v>
      </c>
      <c r="B123" s="104">
        <v>21034</v>
      </c>
      <c r="C123" s="104">
        <v>19487</v>
      </c>
      <c r="D123" s="104">
        <v>32133.333313601433</v>
      </c>
      <c r="E123" s="104"/>
      <c r="F123" s="104">
        <v>-2055</v>
      </c>
      <c r="G123" s="104">
        <v>22205.587681797177</v>
      </c>
      <c r="H123" s="104">
        <v>14995.435710864713</v>
      </c>
      <c r="J123" s="13">
        <v>36700</v>
      </c>
      <c r="K123" s="134">
        <v>36700</v>
      </c>
      <c r="L123" s="117">
        <f t="shared" si="10"/>
        <v>-42348000</v>
      </c>
      <c r="M123" s="118">
        <f>VLOOKUP(K123,'NG Summary by Day'!$L$21:$N$480,3,FALSE)</f>
        <v>-42348344.277749397</v>
      </c>
      <c r="N123" s="119">
        <f t="shared" si="11"/>
        <v>344.2777493968606</v>
      </c>
      <c r="O123" s="117">
        <f t="shared" si="6"/>
        <v>-21674000</v>
      </c>
      <c r="P123" s="118" t="s">
        <v>52</v>
      </c>
      <c r="Q123" s="119"/>
      <c r="R123" s="117">
        <f>(VLOOKUP(K123,'BNK Org Sheet'!$A$2:$D$464,4,FALSE))*1000*-1</f>
        <v>-49899319.386266582</v>
      </c>
      <c r="S123" s="118">
        <f>VLOOKUP(K123,CORP!$A$14:$D4645,3,FALSE)</f>
        <v>-49133275.580743305</v>
      </c>
      <c r="T123" s="136">
        <f t="shared" si="7"/>
        <v>-766043.80552327633</v>
      </c>
      <c r="V123" s="117">
        <f>(VLOOKUP(K123,'BNK Org Sheet'!$F$2:$I$464,2,FALSE))*1000</f>
        <v>-2956000</v>
      </c>
      <c r="W123" s="118">
        <f>VLOOKUP(K123,'NG Summary by Day'!$T$20:$W$486,4,FALSE)</f>
        <v>19484045.1184</v>
      </c>
      <c r="X123" s="131">
        <f t="shared" si="8"/>
        <v>-22440045.1184</v>
      </c>
      <c r="Y123" s="117">
        <f>VLOOKUP(K123,'BNK Org Sheet'!$F$2:$I$464,3,FALSE)*1000</f>
        <v>-20012173.139272366</v>
      </c>
      <c r="Z123" s="118" t="s">
        <v>63</v>
      </c>
      <c r="AA123" s="119"/>
      <c r="AB123" s="117">
        <f>VLOOKUP(K123,'BNK Org Sheet'!$F$2:$I$464,4,FALSE)*1000</f>
        <v>-17270114.240669705</v>
      </c>
      <c r="AC123" s="118">
        <f>VLOOKUP(K123,'NG Summary by Day'!$AG$20:$AJ$532,4,FALSE)</f>
        <v>3835420.8270266801</v>
      </c>
      <c r="AD123" s="131">
        <f t="shared" si="9"/>
        <v>-21105535.067696385</v>
      </c>
    </row>
    <row r="124" spans="1:30" x14ac:dyDescent="0.2">
      <c r="A124" s="103">
        <v>36698</v>
      </c>
      <c r="B124" s="104">
        <v>21487</v>
      </c>
      <c r="C124" s="104">
        <v>18706</v>
      </c>
      <c r="D124" s="104">
        <v>32137.405995043297</v>
      </c>
      <c r="E124" s="104"/>
      <c r="F124" s="104">
        <v>4982</v>
      </c>
      <c r="G124" s="104">
        <v>29970.883268685331</v>
      </c>
      <c r="H124" s="104">
        <v>32878.712281395921</v>
      </c>
      <c r="J124" s="13">
        <v>36703</v>
      </c>
      <c r="K124" s="134">
        <v>36703</v>
      </c>
      <c r="L124" s="117">
        <f t="shared" si="10"/>
        <v>-31650000</v>
      </c>
      <c r="M124" s="118">
        <f>VLOOKUP(K124,'NG Summary by Day'!$L$21:$N$480,3,FALSE)</f>
        <v>-28525830.7079097</v>
      </c>
      <c r="N124" s="119">
        <f t="shared" si="11"/>
        <v>-3124169.2920903005</v>
      </c>
      <c r="O124" s="117">
        <f t="shared" si="6"/>
        <v>-26313000</v>
      </c>
      <c r="P124" s="118" t="s">
        <v>52</v>
      </c>
      <c r="Q124" s="119"/>
      <c r="R124" s="117">
        <f>(VLOOKUP(K124,'BNK Org Sheet'!$A$2:$D$464,4,FALSE))*1000*-1</f>
        <v>-43866536.997473642</v>
      </c>
      <c r="S124" s="118">
        <f>VLOOKUP(K124,CORP!$A$14:$D4646,3,FALSE)</f>
        <v>-40601310.296649002</v>
      </c>
      <c r="T124" s="136">
        <f t="shared" si="7"/>
        <v>-3265226.7008246407</v>
      </c>
      <c r="V124" s="117">
        <f>(VLOOKUP(K124,'BNK Org Sheet'!$F$2:$I$464,2,FALSE))*1000</f>
        <v>1868000</v>
      </c>
      <c r="W124" s="118">
        <f>VLOOKUP(K124,'NG Summary by Day'!$T$20:$W$486,4,FALSE)</f>
        <v>10030494.4278</v>
      </c>
      <c r="X124" s="131">
        <f t="shared" si="8"/>
        <v>-8162494.4277999997</v>
      </c>
      <c r="Y124" s="117">
        <f>VLOOKUP(K124,'BNK Org Sheet'!$F$2:$I$464,3,FALSE)*1000</f>
        <v>11657646.141223747</v>
      </c>
      <c r="Z124" s="118" t="s">
        <v>63</v>
      </c>
      <c r="AA124" s="119"/>
      <c r="AB124" s="117">
        <f>VLOOKUP(K124,'BNK Org Sheet'!$F$2:$I$464,4,FALSE)*1000</f>
        <v>19199784.531106636</v>
      </c>
      <c r="AC124" s="118">
        <f>VLOOKUP(K124,'NG Summary by Day'!$AG$20:$AJ$532,4,FALSE)</f>
        <v>2257257.1535698897</v>
      </c>
      <c r="AD124" s="131">
        <f t="shared" si="9"/>
        <v>16942527.377536748</v>
      </c>
    </row>
    <row r="125" spans="1:30" x14ac:dyDescent="0.2">
      <c r="A125" s="103">
        <v>36699</v>
      </c>
      <c r="B125" s="104">
        <v>39879</v>
      </c>
      <c r="C125" s="104">
        <v>22304</v>
      </c>
      <c r="D125" s="104">
        <v>48085.220590272613</v>
      </c>
      <c r="E125" s="104"/>
      <c r="F125" s="104">
        <v>5299</v>
      </c>
      <c r="G125" s="104">
        <v>6370.7931800846154</v>
      </c>
      <c r="H125" s="104">
        <v>13503.441076474703</v>
      </c>
      <c r="J125" s="13">
        <v>36704</v>
      </c>
      <c r="K125" s="134">
        <v>36704</v>
      </c>
      <c r="L125" s="117">
        <f t="shared" si="10"/>
        <v>-40014000</v>
      </c>
      <c r="M125" s="118">
        <f>VLOOKUP(K125,'NG Summary by Day'!$L$21:$N$480,3,FALSE)</f>
        <v>-38978561.4144881</v>
      </c>
      <c r="N125" s="119">
        <f t="shared" si="11"/>
        <v>-1035438.5855119005</v>
      </c>
      <c r="O125" s="117">
        <f t="shared" si="6"/>
        <v>-33483000</v>
      </c>
      <c r="P125" s="118" t="s">
        <v>52</v>
      </c>
      <c r="Q125" s="119"/>
      <c r="R125" s="117">
        <f>(VLOOKUP(K125,'BNK Org Sheet'!$A$2:$D$464,4,FALSE))*1000*-1</f>
        <v>-54446870.877474323</v>
      </c>
      <c r="S125" s="118">
        <f>VLOOKUP(K125,CORP!$A$14:$D4647,3,FALSE)</f>
        <v>-54744568.413972102</v>
      </c>
      <c r="T125" s="136">
        <f t="shared" si="7"/>
        <v>297697.53649777919</v>
      </c>
      <c r="V125" s="117">
        <f>(VLOOKUP(K125,'BNK Org Sheet'!$F$2:$I$464,2,FALSE))*1000</f>
        <v>4594000</v>
      </c>
      <c r="W125" s="118">
        <f>VLOOKUP(K125,'NG Summary by Day'!$T$20:$W$486,4,FALSE)</f>
        <v>2652627.5504999999</v>
      </c>
      <c r="X125" s="131">
        <f t="shared" si="8"/>
        <v>1941372.4495000001</v>
      </c>
      <c r="Y125" s="117">
        <f>VLOOKUP(K125,'BNK Org Sheet'!$F$2:$I$464,3,FALSE)*1000</f>
        <v>7747627.8937487081</v>
      </c>
      <c r="Z125" s="118" t="s">
        <v>63</v>
      </c>
      <c r="AA125" s="119"/>
      <c r="AB125" s="117">
        <f>VLOOKUP(K125,'BNK Org Sheet'!$F$2:$I$464,4,FALSE)*1000</f>
        <v>12914288.852496812</v>
      </c>
      <c r="AC125" s="118">
        <f>VLOOKUP(K125,'NG Summary by Day'!$AG$20:$AJ$532,4,FALSE)</f>
        <v>12198731.9632724</v>
      </c>
      <c r="AD125" s="131">
        <f t="shared" si="9"/>
        <v>715556.88922441192</v>
      </c>
    </row>
    <row r="126" spans="1:30" x14ac:dyDescent="0.2">
      <c r="A126" s="103">
        <v>36700</v>
      </c>
      <c r="B126" s="104">
        <v>42348</v>
      </c>
      <c r="C126" s="104">
        <v>21674</v>
      </c>
      <c r="D126" s="104">
        <v>49899.319386266579</v>
      </c>
      <c r="E126" s="104"/>
      <c r="F126" s="104">
        <v>-2956</v>
      </c>
      <c r="G126" s="104">
        <v>-20012.173139272367</v>
      </c>
      <c r="H126" s="104">
        <v>-17270.114240669704</v>
      </c>
      <c r="J126" s="13">
        <v>36705</v>
      </c>
      <c r="K126" s="134">
        <v>36705</v>
      </c>
      <c r="L126" s="117">
        <f t="shared" si="10"/>
        <v>-38841000</v>
      </c>
      <c r="M126" s="118">
        <f>VLOOKUP(K126,'NG Summary by Day'!$L$21:$N$480,3,FALSE)</f>
        <v>-38841183.243756004</v>
      </c>
      <c r="N126" s="119">
        <f t="shared" si="11"/>
        <v>183.24375600367785</v>
      </c>
      <c r="O126" s="117">
        <f t="shared" si="6"/>
        <v>-30928000</v>
      </c>
      <c r="P126" s="118">
        <f>VLOOKUP(K126,'Power Summary by Day '!$AL$18:$AO$400,3,FALSE)</f>
        <v>-30238630.206479602</v>
      </c>
      <c r="Q126" s="119">
        <f t="shared" ref="Q126:Q132" si="12">O126-P126</f>
        <v>-689369.79352039844</v>
      </c>
      <c r="R126" s="117">
        <f>(VLOOKUP(K126,'BNK Org Sheet'!$A$2:$D$464,4,FALSE))*1000*-1</f>
        <v>-51986303.969240203</v>
      </c>
      <c r="S126" s="118">
        <f>VLOOKUP(K126,CORP!$A$14:$D4648,3,FALSE)</f>
        <v>-54947111.7768979</v>
      </c>
      <c r="T126" s="136">
        <f t="shared" si="7"/>
        <v>2960807.8076576963</v>
      </c>
      <c r="V126" s="117">
        <f>(VLOOKUP(K126,'BNK Org Sheet'!$F$2:$I$464,2,FALSE))*1000</f>
        <v>2848000</v>
      </c>
      <c r="W126" s="118">
        <f>VLOOKUP(K126,'NG Summary by Day'!$T$20:$W$486,4,FALSE)</f>
        <v>-667557.13902185601</v>
      </c>
      <c r="X126" s="131">
        <f t="shared" si="8"/>
        <v>3515557.1390218558</v>
      </c>
      <c r="Y126" s="117">
        <f>VLOOKUP(K126,'BNK Org Sheet'!$F$2:$I$464,3,FALSE)*1000</f>
        <v>-4891916.359409322</v>
      </c>
      <c r="Z126" s="118">
        <f>VLOOKUP(K126,'Power Summary by Day '!$AL$18:$AO$400,4,FALSE)</f>
        <v>-4622775.6275003999</v>
      </c>
      <c r="AA126" s="119">
        <f t="shared" ref="AA126:AA132" si="13">Y126-Z126</f>
        <v>-269140.73190892208</v>
      </c>
      <c r="AB126" s="117">
        <f>VLOOKUP(K126,'BNK Org Sheet'!$F$2:$I$464,4,FALSE)*1000</f>
        <v>4803879.7583736805</v>
      </c>
      <c r="AC126" s="118">
        <f>VLOOKUP(K126,'NG Summary by Day'!$AG$20:$AJ$532,4,FALSE)</f>
        <v>-6815898.0683744801</v>
      </c>
      <c r="AD126" s="131">
        <f t="shared" si="9"/>
        <v>11619777.826748161</v>
      </c>
    </row>
    <row r="127" spans="1:30" x14ac:dyDescent="0.2">
      <c r="A127" s="103">
        <v>36703</v>
      </c>
      <c r="B127" s="104">
        <v>31650</v>
      </c>
      <c r="C127" s="104">
        <v>26313</v>
      </c>
      <c r="D127" s="104">
        <v>43866.536997473646</v>
      </c>
      <c r="E127" s="104"/>
      <c r="F127" s="104">
        <v>1868</v>
      </c>
      <c r="G127" s="104">
        <v>11657.646141223748</v>
      </c>
      <c r="H127" s="104">
        <v>19199.784531106638</v>
      </c>
      <c r="J127" s="13">
        <v>36706</v>
      </c>
      <c r="K127" s="134">
        <v>36706</v>
      </c>
      <c r="L127" s="117">
        <f t="shared" si="10"/>
        <v>-26873000</v>
      </c>
      <c r="M127" s="118">
        <f>VLOOKUP(K127,'NG Summary by Day'!$L$21:$N$480,3,FALSE)</f>
        <v>-26872615.2709793</v>
      </c>
      <c r="N127" s="119">
        <f t="shared" si="11"/>
        <v>-384.72902069985867</v>
      </c>
      <c r="O127" s="117">
        <f t="shared" si="6"/>
        <v>-31224000</v>
      </c>
      <c r="P127" s="118">
        <f>VLOOKUP(K127,'Power Summary by Day '!$AL$18:$AO$400,3,FALSE)</f>
        <v>-31224030.394208699</v>
      </c>
      <c r="Q127" s="119">
        <f t="shared" si="12"/>
        <v>30.394208699464798</v>
      </c>
      <c r="R127" s="117">
        <f>(VLOOKUP(K127,'BNK Org Sheet'!$A$2:$D$464,4,FALSE))*1000*-1</f>
        <v>-44134518.757997125</v>
      </c>
      <c r="S127" s="118">
        <f>VLOOKUP(K127,CORP!$A$14:$D4649,3,FALSE)</f>
        <v>-47238166.716387503</v>
      </c>
      <c r="T127" s="136">
        <f t="shared" si="7"/>
        <v>3103647.9583903775</v>
      </c>
      <c r="V127" s="117">
        <f>(VLOOKUP(K127,'BNK Org Sheet'!$F$2:$I$464,2,FALSE))*1000</f>
        <v>14031000</v>
      </c>
      <c r="W127" s="118">
        <f>VLOOKUP(K127,'NG Summary by Day'!$T$20:$W$486,4,FALSE)</f>
        <v>9474009.8109949995</v>
      </c>
      <c r="X127" s="131">
        <f t="shared" si="8"/>
        <v>4556990.1890050005</v>
      </c>
      <c r="Y127" s="117">
        <f>VLOOKUP(K127,'BNK Org Sheet'!$F$2:$I$464,3,FALSE)*1000</f>
        <v>8757157.0238981713</v>
      </c>
      <c r="Z127" s="118">
        <f>VLOOKUP(K127,'Power Summary by Day '!$AL$18:$AO$400,4,FALSE)</f>
        <v>8856330.5167198684</v>
      </c>
      <c r="AA127" s="119">
        <f t="shared" si="13"/>
        <v>-99173.492821697146</v>
      </c>
      <c r="AB127" s="117">
        <f>VLOOKUP(K127,'BNK Org Sheet'!$F$2:$I$464,4,FALSE)*1000</f>
        <v>27532114.992572311</v>
      </c>
      <c r="AC127" s="118">
        <f>VLOOKUP(K127,'NG Summary by Day'!$AG$20:$AJ$532,4,FALSE)</f>
        <v>23715179.941561602</v>
      </c>
      <c r="AD127" s="131">
        <f t="shared" si="9"/>
        <v>3816935.0510107093</v>
      </c>
    </row>
    <row r="128" spans="1:30" x14ac:dyDescent="0.2">
      <c r="A128" s="103">
        <v>36704</v>
      </c>
      <c r="B128" s="104">
        <v>40014</v>
      </c>
      <c r="C128" s="104">
        <v>33483</v>
      </c>
      <c r="D128" s="104">
        <v>54446.870877474321</v>
      </c>
      <c r="E128" s="104"/>
      <c r="F128" s="104">
        <v>4594</v>
      </c>
      <c r="G128" s="104">
        <v>7747.6278937487077</v>
      </c>
      <c r="H128" s="104">
        <v>12914.288852496813</v>
      </c>
      <c r="J128" s="13">
        <v>36707</v>
      </c>
      <c r="K128" s="134">
        <v>36707</v>
      </c>
      <c r="L128" s="117">
        <f t="shared" si="10"/>
        <v>-24291000</v>
      </c>
      <c r="M128" s="118">
        <f>VLOOKUP(K128,'NG Summary by Day'!$L$21:$N$480,3,FALSE)</f>
        <v>-24290931.304487199</v>
      </c>
      <c r="N128" s="119">
        <f t="shared" si="11"/>
        <v>-68.695512801408768</v>
      </c>
      <c r="O128" s="117">
        <f t="shared" si="6"/>
        <v>-31637000</v>
      </c>
      <c r="P128" s="118">
        <f>VLOOKUP(K128,'Power Summary by Day '!$AL$18:$AO$400,3,FALSE)</f>
        <v>-31636971.498723898</v>
      </c>
      <c r="Q128" s="119">
        <f t="shared" si="12"/>
        <v>-28.501276101917028</v>
      </c>
      <c r="R128" s="117">
        <f>(VLOOKUP(K128,'BNK Org Sheet'!$A$2:$D$464,4,FALSE))*1000*-1</f>
        <v>-43260449.446668558</v>
      </c>
      <c r="S128" s="118">
        <f>VLOOKUP(K128,CORP!$A$14:$D4650,3,FALSE)</f>
        <v>-49267360.557144605</v>
      </c>
      <c r="T128" s="136">
        <f t="shared" si="7"/>
        <v>6006911.1104760468</v>
      </c>
      <c r="V128" s="117">
        <f>(VLOOKUP(K128,'BNK Org Sheet'!$F$2:$I$464,2,FALSE))*1000</f>
        <v>11101000</v>
      </c>
      <c r="W128" s="118">
        <f>VLOOKUP(K128,'NG Summary by Day'!$T$20:$W$486,4,FALSE)</f>
        <v>9976829.6615747195</v>
      </c>
      <c r="X128" s="131">
        <f t="shared" si="8"/>
        <v>1124170.3384252805</v>
      </c>
      <c r="Y128" s="117">
        <f>VLOOKUP(K128,'BNK Org Sheet'!$F$2:$I$464,3,FALSE)*1000</f>
        <v>-3767914.7949926499</v>
      </c>
      <c r="Z128" s="118">
        <f>VLOOKUP(K128,'Power Summary by Day '!$AL$18:$AO$400,4,FALSE)</f>
        <v>-5943635.3343938803</v>
      </c>
      <c r="AA128" s="119">
        <f t="shared" si="13"/>
        <v>2175720.5394012304</v>
      </c>
      <c r="AB128" s="117">
        <f>VLOOKUP(K128,'BNK Org Sheet'!$F$2:$I$464,4,FALSE)*1000</f>
        <v>17065983.052129406</v>
      </c>
      <c r="AC128" s="118">
        <f>VLOOKUP(K128,'NG Summary by Day'!$AG$20:$AJ$532,4,FALSE)</f>
        <v>-10789389.619344201</v>
      </c>
      <c r="AD128" s="131">
        <f t="shared" si="9"/>
        <v>27855372.671473607</v>
      </c>
    </row>
    <row r="129" spans="1:30" x14ac:dyDescent="0.2">
      <c r="A129" s="103">
        <v>36705</v>
      </c>
      <c r="B129" s="104">
        <v>38841</v>
      </c>
      <c r="C129" s="104">
        <v>30928</v>
      </c>
      <c r="D129" s="104">
        <v>51986.303969240202</v>
      </c>
      <c r="E129" s="104"/>
      <c r="F129" s="104">
        <v>2848</v>
      </c>
      <c r="G129" s="104">
        <v>-4891.9163594093225</v>
      </c>
      <c r="H129" s="104">
        <v>4803.8797583736805</v>
      </c>
      <c r="J129" s="13">
        <v>36712</v>
      </c>
      <c r="K129" s="134">
        <v>36712</v>
      </c>
      <c r="L129" s="117">
        <f t="shared" si="10"/>
        <v>-27154000</v>
      </c>
      <c r="M129" s="118">
        <f>VLOOKUP(K129,'NG Summary by Day'!$L$21:$N$480,3,FALSE)</f>
        <v>-27153823.795935899</v>
      </c>
      <c r="N129" s="119">
        <f t="shared" si="11"/>
        <v>-176.20406410098076</v>
      </c>
      <c r="O129" s="117">
        <f t="shared" si="6"/>
        <v>-23954000</v>
      </c>
      <c r="P129" s="118">
        <f>VLOOKUP(K129,'Power Summary by Day '!$AL$18:$AO$400,3,FALSE)</f>
        <v>-24437567.407425199</v>
      </c>
      <c r="Q129" s="119">
        <f t="shared" si="12"/>
        <v>483567.4074251987</v>
      </c>
      <c r="R129" s="117">
        <f>(VLOOKUP(K129,'BNK Org Sheet'!$A$2:$D$464,4,FALSE))*1000*-1</f>
        <v>-39234255.963638842</v>
      </c>
      <c r="S129" s="118">
        <f>VLOOKUP(K129,CORP!$A$14:$D4651,3,FALSE)</f>
        <v>-42696300.593463697</v>
      </c>
      <c r="T129" s="136">
        <f t="shared" si="7"/>
        <v>3462044.6298248544</v>
      </c>
      <c r="V129" s="117">
        <f>(VLOOKUP(K129,'BNK Org Sheet'!$F$2:$I$464,2,FALSE))*1000</f>
        <v>-18982000</v>
      </c>
      <c r="W129" s="118">
        <f>VLOOKUP(K129,'NG Summary by Day'!$T$20:$W$486,4,FALSE)</f>
        <v>-1194417.8261609101</v>
      </c>
      <c r="X129" s="131">
        <f t="shared" si="8"/>
        <v>-17787582.173839089</v>
      </c>
      <c r="Y129" s="117">
        <f>VLOOKUP(K129,'BNK Org Sheet'!$F$2:$I$464,3,FALSE)*1000</f>
        <v>-10892376.232593611</v>
      </c>
      <c r="Z129" s="118">
        <f>VLOOKUP(K129,'Power Summary by Day '!$AL$18:$AO$400,4,FALSE)</f>
        <v>-10376748.001192</v>
      </c>
      <c r="AA129" s="119">
        <f t="shared" si="13"/>
        <v>-515628.23140161112</v>
      </c>
      <c r="AB129" s="117">
        <f>VLOOKUP(K129,'BNK Org Sheet'!$F$2:$I$464,4,FALSE)*1000</f>
        <v>-39347361.523136102</v>
      </c>
      <c r="AC129" s="118">
        <f>VLOOKUP(K129,'NG Summary by Day'!$AG$20:$AJ$532,4,FALSE)</f>
        <v>-29107235.623437498</v>
      </c>
      <c r="AD129" s="131">
        <f t="shared" si="9"/>
        <v>-10240125.899698604</v>
      </c>
    </row>
    <row r="130" spans="1:30" x14ac:dyDescent="0.2">
      <c r="A130" s="103">
        <v>36706</v>
      </c>
      <c r="B130" s="104">
        <v>26873</v>
      </c>
      <c r="C130" s="104">
        <v>31224</v>
      </c>
      <c r="D130" s="104">
        <v>44134.518757997124</v>
      </c>
      <c r="E130" s="104"/>
      <c r="F130" s="104">
        <v>14031</v>
      </c>
      <c r="G130" s="104">
        <v>8757.1570238981712</v>
      </c>
      <c r="H130" s="104">
        <v>27532.114992572311</v>
      </c>
      <c r="J130" s="13">
        <v>36713</v>
      </c>
      <c r="K130" s="134">
        <v>36713</v>
      </c>
      <c r="L130" s="117">
        <f t="shared" si="10"/>
        <v>-19653000</v>
      </c>
      <c r="M130" s="118">
        <f>VLOOKUP(K130,'NG Summary by Day'!$L$21:$N$480,3,FALSE)</f>
        <v>-19987444.458530001</v>
      </c>
      <c r="N130" s="119">
        <f t="shared" si="11"/>
        <v>334444.45853000134</v>
      </c>
      <c r="O130" s="117">
        <f t="shared" si="6"/>
        <v>-23954000</v>
      </c>
      <c r="P130" s="118">
        <f>VLOOKUP(K130,'Power Summary by Day '!$AL$18:$AO$400,3,FALSE)</f>
        <v>-21745536.228309002</v>
      </c>
      <c r="Q130" s="119">
        <f t="shared" si="12"/>
        <v>-2208463.7716909982</v>
      </c>
      <c r="R130" s="117">
        <f>(VLOOKUP(K130,'BNK Org Sheet'!$A$2:$D$464,4,FALSE))*1000*-1</f>
        <v>-34351643.119657755</v>
      </c>
      <c r="S130" s="118">
        <f>VLOOKUP(K130,CORP!$A$14:$D4652,3,FALSE)</f>
        <v>-31510581.640046101</v>
      </c>
      <c r="T130" s="136">
        <f t="shared" si="7"/>
        <v>-2841061.4796116538</v>
      </c>
      <c r="V130" s="117">
        <f>(VLOOKUP(K130,'BNK Org Sheet'!$F$2:$I$464,2,FALSE))*1000</f>
        <v>-4760000</v>
      </c>
      <c r="W130" s="118">
        <f>VLOOKUP(K130,'NG Summary by Day'!$T$20:$W$486,4,FALSE)</f>
        <v>-5781542.5484145498</v>
      </c>
      <c r="X130" s="131">
        <f t="shared" si="8"/>
        <v>1021542.5484145498</v>
      </c>
      <c r="Y130" s="117">
        <f>VLOOKUP(K130,'BNK Org Sheet'!$F$2:$I$464,3,FALSE)*1000</f>
        <v>-1693189.8470407268</v>
      </c>
      <c r="Z130" s="118">
        <f>VLOOKUP(K130,'Power Summary by Day '!$AL$18:$AO$400,4,FALSE)</f>
        <v>879049.82100019907</v>
      </c>
      <c r="AA130" s="119">
        <f t="shared" si="13"/>
        <v>-2572239.6680409256</v>
      </c>
      <c r="AB130" s="117">
        <f>VLOOKUP(K130,'BNK Org Sheet'!$F$2:$I$464,4,FALSE)*1000</f>
        <v>-4091699.1441811174</v>
      </c>
      <c r="AC130" s="118">
        <f>VLOOKUP(K130,'NG Summary by Day'!$AG$20:$AJ$532,4,FALSE)</f>
        <v>-671999.64045919199</v>
      </c>
      <c r="AD130" s="131">
        <f t="shared" si="9"/>
        <v>-3419699.5037219254</v>
      </c>
    </row>
    <row r="131" spans="1:30" x14ac:dyDescent="0.2">
      <c r="A131" s="103">
        <v>36707</v>
      </c>
      <c r="B131" s="104">
        <v>24291</v>
      </c>
      <c r="C131" s="104">
        <v>31637</v>
      </c>
      <c r="D131" s="104">
        <v>43260.449446668557</v>
      </c>
      <c r="E131" s="104"/>
      <c r="F131" s="104">
        <v>11101</v>
      </c>
      <c r="G131" s="104">
        <v>-3767.9147949926501</v>
      </c>
      <c r="H131" s="104">
        <v>17065.983052129406</v>
      </c>
      <c r="J131" s="13">
        <v>36714</v>
      </c>
      <c r="K131" s="134">
        <v>36714</v>
      </c>
      <c r="L131" s="117">
        <f t="shared" si="10"/>
        <v>-21724000</v>
      </c>
      <c r="M131" s="118">
        <f>VLOOKUP(K131,'NG Summary by Day'!$L$21:$N$480,3,FALSE)</f>
        <v>-21724327.555000599</v>
      </c>
      <c r="N131" s="119">
        <f t="shared" si="11"/>
        <v>327.55500059947371</v>
      </c>
      <c r="O131" s="117">
        <f t="shared" si="6"/>
        <v>-24526000</v>
      </c>
      <c r="P131" s="118">
        <f>VLOOKUP(K131,'Power Summary by Day '!$AL$18:$AO$400,3,FALSE)</f>
        <v>-24526101.144288599</v>
      </c>
      <c r="Q131" s="119">
        <f t="shared" si="12"/>
        <v>101.14428859949112</v>
      </c>
      <c r="R131" s="117">
        <f>(VLOOKUP(K131,'BNK Org Sheet'!$A$2:$D$464,4,FALSE))*1000*-1</f>
        <v>-36059455.597947255</v>
      </c>
      <c r="S131" s="118">
        <f>VLOOKUP(K131,CORP!$A$14:$D4653,3,FALSE)</f>
        <v>-38306559.408006199</v>
      </c>
      <c r="T131" s="136">
        <f t="shared" si="7"/>
        <v>2247103.8100589439</v>
      </c>
      <c r="V131" s="117">
        <f>(VLOOKUP(K131,'BNK Org Sheet'!$F$2:$I$464,2,FALSE))*1000</f>
        <v>5551000</v>
      </c>
      <c r="W131" s="118">
        <f>VLOOKUP(K131,'NG Summary by Day'!$T$20:$W$486,4,FALSE)</f>
        <v>5479485.0115582598</v>
      </c>
      <c r="X131" s="131">
        <f t="shared" si="8"/>
        <v>71514.988441740163</v>
      </c>
      <c r="Y131" s="117">
        <f>VLOOKUP(K131,'BNK Org Sheet'!$F$2:$I$464,3,FALSE)*1000</f>
        <v>10968318.146363722</v>
      </c>
      <c r="Z131" s="118">
        <f>VLOOKUP(K131,'Power Summary by Day '!$AL$18:$AO$400,4,FALSE)</f>
        <v>13276311.241312299</v>
      </c>
      <c r="AA131" s="119">
        <f t="shared" si="13"/>
        <v>-2307993.0949485768</v>
      </c>
      <c r="AB131" s="117">
        <f>VLOOKUP(K131,'BNK Org Sheet'!$F$2:$I$464,4,FALSE)*1000</f>
        <v>10679414.660709482</v>
      </c>
      <c r="AC131" s="118">
        <f>VLOOKUP(K131,'NG Summary by Day'!$AG$20:$AJ$532,4,FALSE)</f>
        <v>22908177.056534998</v>
      </c>
      <c r="AD131" s="131">
        <f t="shared" si="9"/>
        <v>-12228762.395825516</v>
      </c>
    </row>
    <row r="132" spans="1:30" x14ac:dyDescent="0.2">
      <c r="A132" s="103">
        <v>36712</v>
      </c>
      <c r="B132" s="104">
        <v>27154</v>
      </c>
      <c r="C132" s="104">
        <v>23954</v>
      </c>
      <c r="D132" s="104">
        <v>39234.25596363884</v>
      </c>
      <c r="E132" s="104"/>
      <c r="F132" s="104">
        <v>-18982</v>
      </c>
      <c r="G132" s="104">
        <v>-10892.376232593611</v>
      </c>
      <c r="H132" s="104">
        <v>-39347.361523136104</v>
      </c>
      <c r="J132" s="13">
        <v>36717</v>
      </c>
      <c r="K132" s="134">
        <v>36717</v>
      </c>
      <c r="L132" s="117">
        <f t="shared" si="10"/>
        <v>-35095000</v>
      </c>
      <c r="M132" s="118">
        <f>VLOOKUP(K132,'NG Summary by Day'!$L$21:$N$480,3,FALSE)</f>
        <v>-35095035.108961202</v>
      </c>
      <c r="N132" s="119">
        <f t="shared" si="11"/>
        <v>35.108961202204227</v>
      </c>
      <c r="O132" s="117">
        <f t="shared" si="6"/>
        <v>-21541000</v>
      </c>
      <c r="P132" s="118">
        <f>VLOOKUP(K132,'Power Summary by Day '!$AL$18:$AO$400,3,FALSE)</f>
        <v>-21541213.195305299</v>
      </c>
      <c r="Q132" s="119">
        <f t="shared" si="12"/>
        <v>213.19530529901385</v>
      </c>
      <c r="R132" s="117">
        <f>(VLOOKUP(K132,'BNK Org Sheet'!$A$2:$D$464,4,FALSE))*1000*-1</f>
        <v>-43876147.039369009</v>
      </c>
      <c r="S132" s="118">
        <f>VLOOKUP(K132,CORP!$A$14:$D4654,3,FALSE)</f>
        <v>-45842266.241177902</v>
      </c>
      <c r="T132" s="136">
        <f t="shared" si="7"/>
        <v>1966119.2018088922</v>
      </c>
      <c r="V132" s="117">
        <f>(VLOOKUP(K132,'BNK Org Sheet'!$F$2:$I$464,2,FALSE))*1000</f>
        <v>-1841000</v>
      </c>
      <c r="W132" s="118">
        <f>VLOOKUP(K132,'NG Summary by Day'!$T$20:$W$486,4,FALSE)</f>
        <v>-3315972.8462127098</v>
      </c>
      <c r="X132" s="131">
        <f t="shared" si="8"/>
        <v>1474972.8462127098</v>
      </c>
      <c r="Y132" s="117">
        <f>VLOOKUP(K132,'BNK Org Sheet'!$F$2:$I$464,3,FALSE)*1000</f>
        <v>-3299758.7584631559</v>
      </c>
      <c r="Z132" s="118">
        <f>VLOOKUP(K132,'Power Summary by Day '!$AL$18:$AO$400,4,FALSE)</f>
        <v>-12456.015130953399</v>
      </c>
      <c r="AA132" s="119">
        <f t="shared" si="13"/>
        <v>-3287302.7433322025</v>
      </c>
      <c r="AB132" s="117">
        <f>VLOOKUP(K132,'BNK Org Sheet'!$F$2:$I$464,4,FALSE)*1000</f>
        <v>-5922106.6085028108</v>
      </c>
      <c r="AC132" s="118">
        <f>VLOOKUP(K132,'NG Summary by Day'!$AG$20:$AJ$532,4,FALSE)</f>
        <v>-5617733.2531522401</v>
      </c>
      <c r="AD132" s="131">
        <f t="shared" si="9"/>
        <v>-304373.35535057075</v>
      </c>
    </row>
    <row r="133" spans="1:30" x14ac:dyDescent="0.2">
      <c r="A133" s="103">
        <v>36713</v>
      </c>
      <c r="B133" s="104">
        <v>19653</v>
      </c>
      <c r="C133" s="104">
        <v>23954</v>
      </c>
      <c r="D133" s="104">
        <v>34351.643119657754</v>
      </c>
      <c r="E133" s="104"/>
      <c r="F133" s="104">
        <v>-4760</v>
      </c>
      <c r="G133" s="104">
        <v>-1693.1898470407268</v>
      </c>
      <c r="H133" s="104">
        <v>-4091.6991441811174</v>
      </c>
      <c r="J133" s="13">
        <v>36718</v>
      </c>
      <c r="K133" s="134">
        <v>36718</v>
      </c>
      <c r="L133" s="117">
        <f t="shared" si="10"/>
        <v>-40287000</v>
      </c>
      <c r="M133" s="118">
        <f>VLOOKUP(K133,'NG Summary by Day'!$L$21:$N$480,3,FALSE)</f>
        <v>-40287012.730362102</v>
      </c>
      <c r="N133" s="119">
        <f t="shared" si="11"/>
        <v>12.730362102389336</v>
      </c>
      <c r="O133" s="117">
        <f t="shared" ref="O133:O196" si="14">(VLOOKUP(K133,$A$3:$D$465,3,FALSE))*1000*-1</f>
        <v>-22664000</v>
      </c>
      <c r="P133" s="118">
        <f>VLOOKUP(K133,'Power Summary by Day '!$AL$18:$AO$400,3,FALSE)</f>
        <v>-21629685.4293666</v>
      </c>
      <c r="Q133" s="119">
        <f t="shared" ref="Q133:Q196" si="15">O133-P133</f>
        <v>-1034314.5706334002</v>
      </c>
      <c r="R133" s="117">
        <f>(VLOOKUP(K133,'BNK Org Sheet'!$A$2:$D$464,4,FALSE))*1000*-1</f>
        <v>-48669131.962881051</v>
      </c>
      <c r="S133" s="118">
        <f>VLOOKUP(K133,CORP!$A$14:$D4655,3,FALSE)</f>
        <v>-49328238.850497603</v>
      </c>
      <c r="T133" s="136">
        <f t="shared" ref="T133:T196" si="16">R133-S133</f>
        <v>659106.88761655241</v>
      </c>
      <c r="V133" s="117">
        <f>(VLOOKUP(K133,'BNK Org Sheet'!$F$2:$I$464,2,FALSE))*1000</f>
        <v>-258000</v>
      </c>
      <c r="W133" s="118">
        <f>VLOOKUP(K133,'NG Summary by Day'!$T$20:$W$486,4,FALSE)</f>
        <v>-5179714.4521972304</v>
      </c>
      <c r="X133" s="131">
        <f t="shared" ref="X133:X196" si="17">V133-W133</f>
        <v>4921714.4521972304</v>
      </c>
      <c r="Y133" s="117">
        <f>VLOOKUP(K133,'BNK Org Sheet'!$F$2:$I$464,3,FALSE)*1000</f>
        <v>8659605.2140556257</v>
      </c>
      <c r="Z133" s="118">
        <f>VLOOKUP(K133,'Power Summary by Day '!$AL$18:$AO$400,4,FALSE)</f>
        <v>12381023.858057901</v>
      </c>
      <c r="AA133" s="119">
        <f t="shared" ref="AA133:AA196" si="18">Y133-Z133</f>
        <v>-3721418.6440022755</v>
      </c>
      <c r="AB133" s="117">
        <f>VLOOKUP(K133,'BNK Org Sheet'!$F$2:$I$464,4,FALSE)*1000</f>
        <v>4891929.440588925</v>
      </c>
      <c r="AC133" s="118">
        <f>VLOOKUP(K133,'NG Summary by Day'!$AG$20:$AJ$532,4,FALSE)</f>
        <v>11448631.149104001</v>
      </c>
      <c r="AD133" s="131">
        <f t="shared" ref="AD133:AD196" si="19">AB133-AC133</f>
        <v>-6556701.708515076</v>
      </c>
    </row>
    <row r="134" spans="1:30" x14ac:dyDescent="0.2">
      <c r="A134" s="103">
        <v>36714</v>
      </c>
      <c r="B134" s="104">
        <v>21724</v>
      </c>
      <c r="C134" s="104">
        <v>24526</v>
      </c>
      <c r="D134" s="104">
        <v>36059.455597947257</v>
      </c>
      <c r="E134" s="104"/>
      <c r="F134" s="104">
        <v>5551</v>
      </c>
      <c r="G134" s="104">
        <v>10968.318146363723</v>
      </c>
      <c r="H134" s="104">
        <v>10679.414660709481</v>
      </c>
      <c r="J134" s="13">
        <v>36719</v>
      </c>
      <c r="K134" s="134">
        <v>36719</v>
      </c>
      <c r="L134" s="117">
        <f t="shared" ref="L134:L197" si="20">(VLOOKUP(K134,$A$3:$D$465,2,FALSE)*1000*-1)</f>
        <v>-34097000</v>
      </c>
      <c r="M134" s="118">
        <f>VLOOKUP(K134,'NG Summary by Day'!$L$21:$N$480,3,FALSE)</f>
        <v>-34097061.841588296</v>
      </c>
      <c r="N134" s="119">
        <f t="shared" ref="N134:N197" si="21">L134-M134</f>
        <v>61.841588295996189</v>
      </c>
      <c r="O134" s="117">
        <f t="shared" si="14"/>
        <v>-23502000</v>
      </c>
      <c r="P134" s="118">
        <f>VLOOKUP(K134,'Power Summary by Day '!$AL$18:$AO$400,3,FALSE)</f>
        <v>-23501425.784581702</v>
      </c>
      <c r="Q134" s="119">
        <f t="shared" si="15"/>
        <v>-574.21541829779744</v>
      </c>
      <c r="R134" s="117">
        <f>(VLOOKUP(K134,'BNK Org Sheet'!$A$2:$D$464,4,FALSE))*1000*-1</f>
        <v>-44048433.037059672</v>
      </c>
      <c r="S134" s="118">
        <f>VLOOKUP(K134,CORP!$A$14:$D4656,3,FALSE)</f>
        <v>-46688449.526793197</v>
      </c>
      <c r="T134" s="136">
        <f t="shared" si="16"/>
        <v>2640016.4897335246</v>
      </c>
      <c r="V134" s="117">
        <f>(VLOOKUP(K134,'BNK Org Sheet'!$F$2:$I$464,2,FALSE))*1000</f>
        <v>-6176000</v>
      </c>
      <c r="W134" s="118">
        <f>VLOOKUP(K134,'NG Summary by Day'!$T$20:$W$486,4,FALSE)</f>
        <v>-8595077.9753125589</v>
      </c>
      <c r="X134" s="131">
        <f t="shared" si="17"/>
        <v>2419077.9753125589</v>
      </c>
      <c r="Y134" s="117">
        <f>VLOOKUP(K134,'BNK Org Sheet'!$F$2:$I$464,3,FALSE)*1000</f>
        <v>2962722.3678450473</v>
      </c>
      <c r="Z134" s="118">
        <f>VLOOKUP(K134,'Power Summary by Day '!$AL$18:$AO$400,4,FALSE)</f>
        <v>1438008.412914</v>
      </c>
      <c r="AA134" s="119">
        <f t="shared" si="18"/>
        <v>1524713.9549310473</v>
      </c>
      <c r="AB134" s="117">
        <f>VLOOKUP(K134,'BNK Org Sheet'!$F$2:$I$464,4,FALSE)*1000</f>
        <v>-6103175.5501318863</v>
      </c>
      <c r="AC134" s="118">
        <f>VLOOKUP(K134,'NG Summary by Day'!$AG$20:$AJ$532,4,FALSE)</f>
        <v>-11171437.981277401</v>
      </c>
      <c r="AD134" s="131">
        <f t="shared" si="19"/>
        <v>5068262.4311455144</v>
      </c>
    </row>
    <row r="135" spans="1:30" x14ac:dyDescent="0.2">
      <c r="A135" s="103">
        <v>36717</v>
      </c>
      <c r="B135" s="104">
        <v>35095</v>
      </c>
      <c r="C135" s="104">
        <v>21541</v>
      </c>
      <c r="D135" s="104">
        <v>43876.147039369011</v>
      </c>
      <c r="E135" s="104"/>
      <c r="F135" s="104">
        <v>-1841</v>
      </c>
      <c r="G135" s="104">
        <v>-3299.758758463156</v>
      </c>
      <c r="H135" s="104">
        <v>-5922.1066085028106</v>
      </c>
      <c r="J135" s="13">
        <v>36720</v>
      </c>
      <c r="K135" s="134">
        <v>36720</v>
      </c>
      <c r="L135" s="117">
        <f t="shared" si="20"/>
        <v>-33245000</v>
      </c>
      <c r="M135" s="118">
        <f>VLOOKUP(K135,'NG Summary by Day'!$L$21:$N$480,3,FALSE)</f>
        <v>-33246307.026221201</v>
      </c>
      <c r="N135" s="119">
        <f t="shared" si="21"/>
        <v>1307.0262212008238</v>
      </c>
      <c r="O135" s="117">
        <f t="shared" si="14"/>
        <v>-21987000</v>
      </c>
      <c r="P135" s="118">
        <f>VLOOKUP(K135,'Power Summary by Day '!$AL$18:$AO$400,3,FALSE)</f>
        <v>-21986868.451971799</v>
      </c>
      <c r="Q135" s="119">
        <f t="shared" si="15"/>
        <v>-131.54802820086479</v>
      </c>
      <c r="R135" s="117">
        <f>(VLOOKUP(K135,'BNK Org Sheet'!$A$2:$D$464,4,FALSE))*1000*-1</f>
        <v>-42601359.814216375</v>
      </c>
      <c r="S135" s="118">
        <f>VLOOKUP(K135,CORP!$A$14:$D4657,3,FALSE)</f>
        <v>-45385246.936047502</v>
      </c>
      <c r="T135" s="136">
        <f t="shared" si="16"/>
        <v>2783887.1218311265</v>
      </c>
      <c r="V135" s="117">
        <f>(VLOOKUP(K135,'BNK Org Sheet'!$F$2:$I$464,2,FALSE))*1000</f>
        <v>3979000</v>
      </c>
      <c r="W135" s="118">
        <f>VLOOKUP(K135,'NG Summary by Day'!$T$20:$W$486,4,FALSE)</f>
        <v>8254745.1760607501</v>
      </c>
      <c r="X135" s="131">
        <f t="shared" si="17"/>
        <v>-4275745.1760607501</v>
      </c>
      <c r="Y135" s="117">
        <f>VLOOKUP(K135,'BNK Org Sheet'!$F$2:$I$464,3,FALSE)*1000</f>
        <v>5881292.7975848131</v>
      </c>
      <c r="Z135" s="118">
        <f>VLOOKUP(K135,'Power Summary by Day '!$AL$18:$AO$400,4,FALSE)</f>
        <v>6510482.8440769603</v>
      </c>
      <c r="AA135" s="119">
        <f t="shared" si="18"/>
        <v>-629190.04649214726</v>
      </c>
      <c r="AB135" s="117">
        <f>VLOOKUP(K135,'BNK Org Sheet'!$F$2:$I$464,4,FALSE)*1000</f>
        <v>11016483.683097279</v>
      </c>
      <c r="AC135" s="118">
        <f>VLOOKUP(K135,'NG Summary by Day'!$AG$20:$AJ$532,4,FALSE)</f>
        <v>17373509.1718891</v>
      </c>
      <c r="AD135" s="131">
        <f t="shared" si="19"/>
        <v>-6357025.4887918215</v>
      </c>
    </row>
    <row r="136" spans="1:30" x14ac:dyDescent="0.2">
      <c r="A136" s="103">
        <v>36718</v>
      </c>
      <c r="B136" s="104">
        <v>40287</v>
      </c>
      <c r="C136" s="104">
        <v>22664</v>
      </c>
      <c r="D136" s="104">
        <v>48669.131962881052</v>
      </c>
      <c r="E136" s="104"/>
      <c r="F136" s="104">
        <v>-258</v>
      </c>
      <c r="G136" s="104">
        <v>8659.6052140556258</v>
      </c>
      <c r="H136" s="104">
        <v>4891.929440588925</v>
      </c>
      <c r="J136" s="13">
        <v>36721</v>
      </c>
      <c r="K136" s="134">
        <v>36721</v>
      </c>
      <c r="L136" s="117">
        <f t="shared" si="20"/>
        <v>-39324000</v>
      </c>
      <c r="M136" s="118">
        <f>VLOOKUP(K136,'NG Summary by Day'!$L$21:$N$480,3,FALSE)</f>
        <v>-39323508.523970999</v>
      </c>
      <c r="N136" s="119">
        <f t="shared" si="21"/>
        <v>-491.47602900117636</v>
      </c>
      <c r="O136" s="117">
        <f t="shared" si="14"/>
        <v>-22544000</v>
      </c>
      <c r="P136" s="118">
        <f>VLOOKUP(K136,'Power Summary by Day '!$AL$18:$AO$400,3,FALSE)</f>
        <v>-22543614.163265899</v>
      </c>
      <c r="Q136" s="119">
        <f t="shared" si="15"/>
        <v>-385.83673410117626</v>
      </c>
      <c r="R136" s="117">
        <f>(VLOOKUP(K136,'BNK Org Sheet'!$A$2:$D$464,4,FALSE))*1000*-1</f>
        <v>-47750698.654787555</v>
      </c>
      <c r="S136" s="118">
        <f>VLOOKUP(K136,CORP!$A$14:$D4658,3,FALSE)</f>
        <v>-51016065.861996703</v>
      </c>
      <c r="T136" s="136">
        <f t="shared" si="16"/>
        <v>3265367.2072091475</v>
      </c>
      <c r="V136" s="117">
        <f>(VLOOKUP(K136,'BNK Org Sheet'!$F$2:$I$464,2,FALSE))*1000</f>
        <v>13325000</v>
      </c>
      <c r="W136" s="118">
        <f>VLOOKUP(K136,'NG Summary by Day'!$T$20:$W$486,4,FALSE)</f>
        <v>7032819.4909705603</v>
      </c>
      <c r="X136" s="131">
        <f t="shared" si="17"/>
        <v>6292180.5090294397</v>
      </c>
      <c r="Y136" s="117">
        <f>VLOOKUP(K136,'BNK Org Sheet'!$F$2:$I$464,3,FALSE)*1000</f>
        <v>1543191.5864595405</v>
      </c>
      <c r="Z136" s="118">
        <f>VLOOKUP(K136,'Power Summary by Day '!$AL$18:$AO$400,4,FALSE)</f>
        <v>3364850.6714596399</v>
      </c>
      <c r="AA136" s="119">
        <f t="shared" si="18"/>
        <v>-1821659.0850000994</v>
      </c>
      <c r="AB136" s="117">
        <f>VLOOKUP(K136,'BNK Org Sheet'!$F$2:$I$464,4,FALSE)*1000</f>
        <v>11531806.128010007</v>
      </c>
      <c r="AC136" s="118">
        <f>VLOOKUP(K136,'NG Summary by Day'!$AG$20:$AJ$532,4,FALSE)</f>
        <v>8814642.3762428891</v>
      </c>
      <c r="AD136" s="131">
        <f t="shared" si="19"/>
        <v>2717163.7517671175</v>
      </c>
    </row>
    <row r="137" spans="1:30" x14ac:dyDescent="0.2">
      <c r="A137" s="103">
        <v>36719</v>
      </c>
      <c r="B137" s="104">
        <v>34097</v>
      </c>
      <c r="C137" s="104">
        <v>23502</v>
      </c>
      <c r="D137" s="104">
        <v>44048.433037059673</v>
      </c>
      <c r="E137" s="104"/>
      <c r="F137" s="104">
        <v>-6176</v>
      </c>
      <c r="G137" s="104">
        <v>2962.7223678450473</v>
      </c>
      <c r="H137" s="104">
        <v>-6103.1755501318867</v>
      </c>
      <c r="J137" s="13">
        <v>36724</v>
      </c>
      <c r="K137" s="134">
        <v>36724</v>
      </c>
      <c r="L137" s="117">
        <f t="shared" si="20"/>
        <v>-45845000</v>
      </c>
      <c r="M137" s="118">
        <f>VLOOKUP(K137,'NG Summary by Day'!$L$21:$N$480,3,FALSE)</f>
        <v>-48029895.722310603</v>
      </c>
      <c r="N137" s="119">
        <f t="shared" si="21"/>
        <v>2184895.7223106027</v>
      </c>
      <c r="O137" s="117">
        <f t="shared" si="14"/>
        <v>-21487000</v>
      </c>
      <c r="P137" s="118">
        <f>VLOOKUP(K137,'Power Summary by Day '!$AL$18:$AO$400,3,FALSE)</f>
        <v>-21487011.393448599</v>
      </c>
      <c r="Q137" s="119">
        <f t="shared" si="15"/>
        <v>11.39344859868288</v>
      </c>
      <c r="R137" s="117">
        <f>(VLOOKUP(K137,'BNK Org Sheet'!$A$2:$D$464,4,FALSE))*1000*-1</f>
        <v>-52799724.990006626</v>
      </c>
      <c r="S137" s="118">
        <f>VLOOKUP(K137,CORP!$A$14:$D4659,3,FALSE)</f>
        <v>-65748737.199036598</v>
      </c>
      <c r="T137" s="136">
        <f t="shared" si="16"/>
        <v>12949012.209029973</v>
      </c>
      <c r="V137" s="117">
        <f>(VLOOKUP(K137,'BNK Org Sheet'!$F$2:$I$464,2,FALSE))*1000</f>
        <v>-9190000</v>
      </c>
      <c r="W137" s="118">
        <f>VLOOKUP(K137,'NG Summary by Day'!$T$20:$W$486,4,FALSE)</f>
        <v>-8767668.0499858502</v>
      </c>
      <c r="X137" s="131">
        <f t="shared" si="17"/>
        <v>-422331.95001414977</v>
      </c>
      <c r="Y137" s="117">
        <f>VLOOKUP(K137,'BNK Org Sheet'!$F$2:$I$464,3,FALSE)*1000</f>
        <v>-11543799.776923999</v>
      </c>
      <c r="Z137" s="118">
        <f>VLOOKUP(K137,'Power Summary by Day '!$AL$18:$AO$400,4,FALSE)</f>
        <v>-9173126.0305769593</v>
      </c>
      <c r="AA137" s="119">
        <f t="shared" si="18"/>
        <v>-2370673.7463470399</v>
      </c>
      <c r="AB137" s="117">
        <f>VLOOKUP(K137,'BNK Org Sheet'!$F$2:$I$464,4,FALSE)*1000</f>
        <v>-24662779.606148504</v>
      </c>
      <c r="AC137" s="118">
        <f>VLOOKUP(K137,'NG Summary by Day'!$AG$20:$AJ$532,4,FALSE)</f>
        <v>-29258311.9732337</v>
      </c>
      <c r="AD137" s="131">
        <f t="shared" si="19"/>
        <v>4595532.3670851961</v>
      </c>
    </row>
    <row r="138" spans="1:30" x14ac:dyDescent="0.2">
      <c r="A138" s="103">
        <v>36720</v>
      </c>
      <c r="B138" s="104">
        <v>33245</v>
      </c>
      <c r="C138" s="104">
        <v>21987</v>
      </c>
      <c r="D138" s="104">
        <v>42601.359814216376</v>
      </c>
      <c r="E138" s="104"/>
      <c r="F138" s="104">
        <v>3979</v>
      </c>
      <c r="G138" s="104">
        <v>5881.2927975848133</v>
      </c>
      <c r="H138" s="104">
        <v>11016.483683097278</v>
      </c>
      <c r="J138" s="13">
        <v>36725</v>
      </c>
      <c r="K138" s="134">
        <v>36725</v>
      </c>
      <c r="L138" s="117">
        <f t="shared" si="20"/>
        <v>-36006000</v>
      </c>
      <c r="M138" s="118">
        <f>VLOOKUP(K138,'NG Summary by Day'!$L$21:$N$480,3,FALSE)</f>
        <v>-35906950.485773399</v>
      </c>
      <c r="N138" s="119">
        <f t="shared" si="21"/>
        <v>-99049.514226600528</v>
      </c>
      <c r="O138" s="117">
        <f t="shared" si="14"/>
        <v>-20013000</v>
      </c>
      <c r="P138" s="118">
        <f>VLOOKUP(K138,'Power Summary by Day '!$AL$18:$AO$400,3,FALSE)</f>
        <v>-20012009.233619798</v>
      </c>
      <c r="Q138" s="119">
        <f t="shared" si="15"/>
        <v>-990.76638020202518</v>
      </c>
      <c r="R138" s="117">
        <f>(VLOOKUP(K138,'BNK Org Sheet'!$A$2:$D$464,4,FALSE))*1000*-1</f>
        <v>-44044974.253827535</v>
      </c>
      <c r="S138" s="118">
        <f>VLOOKUP(K138,CORP!$A$14:$D4660,3,FALSE)</f>
        <v>-49209467.170632206</v>
      </c>
      <c r="T138" s="136">
        <f t="shared" si="16"/>
        <v>5164492.9168046713</v>
      </c>
      <c r="V138" s="117">
        <f>(VLOOKUP(K138,'BNK Org Sheet'!$F$2:$I$464,2,FALSE))*1000</f>
        <v>-8772000</v>
      </c>
      <c r="W138" s="118">
        <f>VLOOKUP(K138,'NG Summary by Day'!$T$20:$W$486,4,FALSE)</f>
        <v>24217532.462197397</v>
      </c>
      <c r="X138" s="131">
        <f t="shared" si="17"/>
        <v>-32989532.462197397</v>
      </c>
      <c r="Y138" s="117">
        <f>VLOOKUP(K138,'BNK Org Sheet'!$F$2:$I$464,3,FALSE)*1000</f>
        <v>171581.11953807808</v>
      </c>
      <c r="Z138" s="118">
        <f>VLOOKUP(K138,'Power Summary by Day '!$AL$18:$AO$400,4,FALSE)</f>
        <v>2664523.2067340696</v>
      </c>
      <c r="AA138" s="119">
        <f t="shared" si="18"/>
        <v>-2492942.0871959915</v>
      </c>
      <c r="AB138" s="117">
        <f>VLOOKUP(K138,'BNK Org Sheet'!$F$2:$I$464,4,FALSE)*1000</f>
        <v>-11636198.230769549</v>
      </c>
      <c r="AC138" s="118">
        <f>VLOOKUP(K138,'NG Summary by Day'!$AG$20:$AJ$532,4,FALSE)</f>
        <v>24311374.2988187</v>
      </c>
      <c r="AD138" s="131">
        <f t="shared" si="19"/>
        <v>-35947572.529588252</v>
      </c>
    </row>
    <row r="139" spans="1:30" x14ac:dyDescent="0.2">
      <c r="A139" s="103">
        <v>36721</v>
      </c>
      <c r="B139" s="104">
        <v>39324</v>
      </c>
      <c r="C139" s="104">
        <v>22544</v>
      </c>
      <c r="D139" s="104">
        <v>47750.698654787557</v>
      </c>
      <c r="E139" s="104"/>
      <c r="F139" s="104">
        <v>13325</v>
      </c>
      <c r="G139" s="104">
        <v>1543.1915864595405</v>
      </c>
      <c r="H139" s="104">
        <v>11531.806128010006</v>
      </c>
      <c r="J139" s="13">
        <v>36726</v>
      </c>
      <c r="K139" s="134">
        <v>36726</v>
      </c>
      <c r="L139" s="117">
        <f t="shared" si="20"/>
        <v>-30475000</v>
      </c>
      <c r="M139" s="118">
        <f>VLOOKUP(K139,'NG Summary by Day'!$L$21:$N$480,3,FALSE)</f>
        <v>-31349996.988359202</v>
      </c>
      <c r="N139" s="119">
        <f t="shared" si="21"/>
        <v>874996.9883592017</v>
      </c>
      <c r="O139" s="117">
        <f t="shared" si="14"/>
        <v>-22209000</v>
      </c>
      <c r="P139" s="118">
        <f>VLOOKUP(K139,'Power Summary by Day '!$AL$18:$AO$400,3,FALSE)</f>
        <v>-22208791.765036702</v>
      </c>
      <c r="Q139" s="119">
        <f t="shared" si="15"/>
        <v>-208.23496329784393</v>
      </c>
      <c r="R139" s="117">
        <f>(VLOOKUP(K139,'BNK Org Sheet'!$A$2:$D$464,4,FALSE))*1000*-1</f>
        <v>-40430375.981683999</v>
      </c>
      <c r="S139" s="118">
        <f>VLOOKUP(K139,CORP!$A$14:$D4661,3,FALSE)</f>
        <v>-44279149.721800394</v>
      </c>
      <c r="T139" s="136">
        <f t="shared" si="16"/>
        <v>3848773.7401163951</v>
      </c>
      <c r="V139" s="117">
        <f>(VLOOKUP(K139,'BNK Org Sheet'!$F$2:$I$464,2,FALSE))*1000</f>
        <v>-5477000</v>
      </c>
      <c r="W139" s="118">
        <f>VLOOKUP(K139,'NG Summary by Day'!$T$20:$W$486,4,FALSE)</f>
        <v>-4179825.8370610196</v>
      </c>
      <c r="X139" s="131">
        <f t="shared" si="17"/>
        <v>-1297174.1629389804</v>
      </c>
      <c r="Y139" s="117">
        <f>VLOOKUP(K139,'BNK Org Sheet'!$F$2:$I$464,3,FALSE)*1000</f>
        <v>-15750719.71089034</v>
      </c>
      <c r="Z139" s="118">
        <f>VLOOKUP(K139,'Power Summary by Day '!$AL$18:$AO$400,4,FALSE)</f>
        <v>-17217093.323030401</v>
      </c>
      <c r="AA139" s="119">
        <f t="shared" si="18"/>
        <v>1466373.6121400613</v>
      </c>
      <c r="AB139" s="117">
        <f>VLOOKUP(K139,'BNK Org Sheet'!$F$2:$I$464,4,FALSE)*1000</f>
        <v>-15479944.571040321</v>
      </c>
      <c r="AC139" s="118">
        <f>VLOOKUP(K139,'NG Summary by Day'!$AG$20:$AJ$532,4,FALSE)</f>
        <v>-17408165.178774402</v>
      </c>
      <c r="AD139" s="131">
        <f t="shared" si="19"/>
        <v>1928220.6077340804</v>
      </c>
    </row>
    <row r="140" spans="1:30" x14ac:dyDescent="0.2">
      <c r="A140" s="103">
        <v>36724</v>
      </c>
      <c r="B140" s="104">
        <v>45845</v>
      </c>
      <c r="C140" s="104">
        <v>21487</v>
      </c>
      <c r="D140" s="104">
        <v>52799.724990006624</v>
      </c>
      <c r="E140" s="104"/>
      <c r="F140" s="104">
        <v>-9190</v>
      </c>
      <c r="G140" s="104">
        <v>-11543.799776923999</v>
      </c>
      <c r="H140" s="104">
        <v>-24662.779606148502</v>
      </c>
      <c r="J140" s="13">
        <v>36727</v>
      </c>
      <c r="K140" s="134">
        <v>36727</v>
      </c>
      <c r="L140" s="117">
        <f t="shared" si="20"/>
        <v>-21802000</v>
      </c>
      <c r="M140" s="118">
        <f>VLOOKUP(K140,'NG Summary by Day'!$L$21:$N$480,3,FALSE)</f>
        <v>-21801382.695333499</v>
      </c>
      <c r="N140" s="119">
        <f t="shared" si="21"/>
        <v>-617.30466650053859</v>
      </c>
      <c r="O140" s="117">
        <f t="shared" si="14"/>
        <v>-22216000</v>
      </c>
      <c r="P140" s="118">
        <f>VLOOKUP(K140,'Power Summary by Day '!$AL$18:$AO$400,3,FALSE)</f>
        <v>-22215776.124240499</v>
      </c>
      <c r="Q140" s="119">
        <f t="shared" si="15"/>
        <v>-223.87575950101018</v>
      </c>
      <c r="R140" s="117">
        <f>(VLOOKUP(K140,'BNK Org Sheet'!$A$2:$D$464,4,FALSE))*1000*-1</f>
        <v>-34363603.27469065</v>
      </c>
      <c r="S140" s="118">
        <f>VLOOKUP(K140,CORP!$A$14:$D4662,3,FALSE)</f>
        <v>-39549289.329927497</v>
      </c>
      <c r="T140" s="136">
        <f t="shared" si="16"/>
        <v>5185686.0552368462</v>
      </c>
      <c r="V140" s="117">
        <f>(VLOOKUP(K140,'BNK Org Sheet'!$F$2:$I$464,2,FALSE))*1000</f>
        <v>-7703000</v>
      </c>
      <c r="W140" s="118">
        <f>VLOOKUP(K140,'NG Summary by Day'!$T$20:$W$486,4,FALSE)</f>
        <v>-8530562.3804157209</v>
      </c>
      <c r="X140" s="131">
        <f t="shared" si="17"/>
        <v>827562.38041572087</v>
      </c>
      <c r="Y140" s="117">
        <f>VLOOKUP(K140,'BNK Org Sheet'!$F$2:$I$464,3,FALSE)*1000</f>
        <v>35586.000603960361</v>
      </c>
      <c r="Z140" s="118">
        <f>VLOOKUP(K140,'Power Summary by Day '!$AL$18:$AO$400,4,FALSE)</f>
        <v>-329868.82222700602</v>
      </c>
      <c r="AA140" s="119">
        <f t="shared" si="18"/>
        <v>365454.82283096638</v>
      </c>
      <c r="AB140" s="117">
        <f>VLOOKUP(K140,'BNK Org Sheet'!$F$2:$I$464,4,FALSE)*1000</f>
        <v>-3487890.3378494787</v>
      </c>
      <c r="AC140" s="118">
        <f>VLOOKUP(K140,'NG Summary by Day'!$AG$20:$AJ$532,4,FALSE)</f>
        <v>-7781388.8108430104</v>
      </c>
      <c r="AD140" s="131">
        <f t="shared" si="19"/>
        <v>4293498.4729935322</v>
      </c>
    </row>
    <row r="141" spans="1:30" x14ac:dyDescent="0.2">
      <c r="A141" s="103">
        <v>36725</v>
      </c>
      <c r="B141" s="104">
        <v>36006</v>
      </c>
      <c r="C141" s="104">
        <v>20013</v>
      </c>
      <c r="D141" s="104">
        <v>44044.974253827531</v>
      </c>
      <c r="E141" s="104"/>
      <c r="F141" s="104">
        <v>-8772</v>
      </c>
      <c r="G141" s="104">
        <v>171.5811195380781</v>
      </c>
      <c r="H141" s="104">
        <v>-11636.198230769549</v>
      </c>
      <c r="J141" s="13">
        <v>36728</v>
      </c>
      <c r="K141" s="134">
        <v>36728</v>
      </c>
      <c r="L141" s="117">
        <f t="shared" si="20"/>
        <v>-40037000</v>
      </c>
      <c r="M141" s="118">
        <f>VLOOKUP(K141,'NG Summary by Day'!$L$21:$N$480,3,FALSE)</f>
        <v>-40036549.702835001</v>
      </c>
      <c r="N141" s="119">
        <f t="shared" si="21"/>
        <v>-450.29716499894857</v>
      </c>
      <c r="O141" s="117">
        <f t="shared" si="14"/>
        <v>-22628000</v>
      </c>
      <c r="P141" s="118">
        <f>VLOOKUP(K141,'Power Summary by Day '!$AL$18:$AO$400,3,FALSE)</f>
        <v>-22628012.483807798</v>
      </c>
      <c r="Q141" s="119">
        <f t="shared" si="15"/>
        <v>12.483807798475027</v>
      </c>
      <c r="R141" s="117">
        <f>(VLOOKUP(K141,'BNK Org Sheet'!$A$2:$D$464,4,FALSE))*1000*-1</f>
        <v>-48198791.177998751</v>
      </c>
      <c r="S141" s="118">
        <f>VLOOKUP(K141,CORP!$A$14:$D4663,3,FALSE)</f>
        <v>-51857898.9072133</v>
      </c>
      <c r="T141" s="136">
        <f t="shared" si="16"/>
        <v>3659107.7292145491</v>
      </c>
      <c r="V141" s="117">
        <f>(VLOOKUP(K141,'BNK Org Sheet'!$F$2:$I$464,2,FALSE))*1000</f>
        <v>8911000</v>
      </c>
      <c r="W141" s="118">
        <f>VLOOKUP(K141,'NG Summary by Day'!$T$20:$W$486,4,FALSE)</f>
        <v>9939274.2957904506</v>
      </c>
      <c r="X141" s="131">
        <f t="shared" si="17"/>
        <v>-1028274.2957904506</v>
      </c>
      <c r="Y141" s="117">
        <f>VLOOKUP(K141,'BNK Org Sheet'!$F$2:$I$464,3,FALSE)*1000</f>
        <v>6637032.1279680822</v>
      </c>
      <c r="Z141" s="118">
        <f>VLOOKUP(K141,'Power Summary by Day '!$AL$18:$AO$400,4,FALSE)</f>
        <v>8066042.9361870298</v>
      </c>
      <c r="AA141" s="119">
        <f t="shared" si="18"/>
        <v>-1429010.8082189476</v>
      </c>
      <c r="AB141" s="117">
        <f>VLOOKUP(K141,'BNK Org Sheet'!$F$2:$I$464,4,FALSE)*1000</f>
        <v>16592571.557445008</v>
      </c>
      <c r="AC141" s="118">
        <f>VLOOKUP(K141,'NG Summary by Day'!$AG$20:$AJ$532,4,FALSE)</f>
        <v>15024294.2096598</v>
      </c>
      <c r="AD141" s="131">
        <f t="shared" si="19"/>
        <v>1568277.3477852084</v>
      </c>
    </row>
    <row r="142" spans="1:30" x14ac:dyDescent="0.2">
      <c r="A142" s="103">
        <v>36726</v>
      </c>
      <c r="B142" s="104">
        <v>30475</v>
      </c>
      <c r="C142" s="104">
        <v>22209</v>
      </c>
      <c r="D142" s="104">
        <v>40430.375981683996</v>
      </c>
      <c r="E142" s="104"/>
      <c r="F142" s="104">
        <v>-5477</v>
      </c>
      <c r="G142" s="104">
        <v>-15750.71971089034</v>
      </c>
      <c r="H142" s="104">
        <v>-15479.944571040322</v>
      </c>
      <c r="J142" s="13">
        <v>36731</v>
      </c>
      <c r="K142" s="134">
        <v>36731</v>
      </c>
      <c r="L142" s="117">
        <f t="shared" si="20"/>
        <v>-28073000</v>
      </c>
      <c r="M142" s="118">
        <f>VLOOKUP(K142,'NG Summary by Day'!$L$21:$N$480,3,FALSE)</f>
        <v>-28069256.187250298</v>
      </c>
      <c r="N142" s="119">
        <f t="shared" si="21"/>
        <v>-3743.8127497024834</v>
      </c>
      <c r="O142" s="117">
        <f t="shared" si="14"/>
        <v>-22628000</v>
      </c>
      <c r="P142" s="118">
        <f>VLOOKUP(K142,'Power Summary by Day '!$AL$18:$AO$400,3,FALSE)</f>
        <v>-22628080.217796899</v>
      </c>
      <c r="Q142" s="119">
        <f t="shared" si="15"/>
        <v>80.2177968993783</v>
      </c>
      <c r="R142" s="117">
        <f>(VLOOKUP(K142,'BNK Org Sheet'!$A$2:$D$464,4,FALSE))*1000*-1</f>
        <v>-38907454.286040485</v>
      </c>
      <c r="S142" s="118">
        <f>VLOOKUP(K142,CORP!$A$14:$D4664,3,FALSE)</f>
        <v>-38374822.583365299</v>
      </c>
      <c r="T142" s="136">
        <f t="shared" si="16"/>
        <v>-532631.7026751861</v>
      </c>
      <c r="V142" s="117">
        <f>(VLOOKUP(K142,'BNK Org Sheet'!$F$2:$I$464,2,FALSE))*1000</f>
        <v>8170000</v>
      </c>
      <c r="W142" s="118">
        <f>VLOOKUP(K142,'NG Summary by Day'!$T$20:$W$486,4,FALSE)</f>
        <v>7874050.15999447</v>
      </c>
      <c r="X142" s="131">
        <f t="shared" si="17"/>
        <v>295949.84000553004</v>
      </c>
      <c r="Y142" s="117">
        <f>VLOOKUP(K142,'BNK Org Sheet'!$F$2:$I$464,3,FALSE)*1000</f>
        <v>1539836.1011010213</v>
      </c>
      <c r="Z142" s="118">
        <f>VLOOKUP(K142,'Power Summary by Day '!$AL$18:$AO$400,4,FALSE)</f>
        <v>1272060.7708753999</v>
      </c>
      <c r="AA142" s="119">
        <f t="shared" si="18"/>
        <v>267775.33022562135</v>
      </c>
      <c r="AB142" s="117">
        <f>VLOOKUP(K142,'BNK Org Sheet'!$F$2:$I$464,4,FALSE)*1000</f>
        <v>16926697.489328098</v>
      </c>
      <c r="AC142" s="118">
        <f>VLOOKUP(K142,'NG Summary by Day'!$AG$20:$AJ$532,4,FALSE)</f>
        <v>8659626.1674681287</v>
      </c>
      <c r="AD142" s="131">
        <f t="shared" si="19"/>
        <v>8267071.3218599688</v>
      </c>
    </row>
    <row r="143" spans="1:30" x14ac:dyDescent="0.2">
      <c r="A143" s="103">
        <v>36727</v>
      </c>
      <c r="B143" s="104">
        <v>21802</v>
      </c>
      <c r="C143" s="104">
        <v>22216</v>
      </c>
      <c r="D143" s="104">
        <v>34363.603274690649</v>
      </c>
      <c r="E143" s="104"/>
      <c r="F143" s="104">
        <v>-7703</v>
      </c>
      <c r="G143" s="104">
        <v>35.586000603960365</v>
      </c>
      <c r="H143" s="104">
        <v>-3487.8903378494788</v>
      </c>
      <c r="J143" s="13">
        <v>36732</v>
      </c>
      <c r="K143" s="134">
        <v>36732</v>
      </c>
      <c r="L143" s="117">
        <f t="shared" si="20"/>
        <v>-24366000</v>
      </c>
      <c r="M143" s="118">
        <f>VLOOKUP(K143,'NG Summary by Day'!$L$21:$N$480,3,FALSE)</f>
        <v>-24605138.670648202</v>
      </c>
      <c r="N143" s="119">
        <f t="shared" si="21"/>
        <v>239138.6706482023</v>
      </c>
      <c r="O143" s="117">
        <f t="shared" si="14"/>
        <v>-20251000</v>
      </c>
      <c r="P143" s="118">
        <f>VLOOKUP(K143,'Power Summary by Day '!$AL$18:$AO$400,3,FALSE)</f>
        <v>-20050831.733514201</v>
      </c>
      <c r="Q143" s="119">
        <f t="shared" si="15"/>
        <v>-200168.2664857991</v>
      </c>
      <c r="R143" s="117">
        <f>(VLOOKUP(K143,'BNK Org Sheet'!$A$2:$D$464,4,FALSE))*1000*-1</f>
        <v>-35039014.427068725</v>
      </c>
      <c r="S143" s="118">
        <f>VLOOKUP(K143,CORP!$A$14:$D4665,3,FALSE)</f>
        <v>-32145979.416532699</v>
      </c>
      <c r="T143" s="136">
        <f t="shared" si="16"/>
        <v>-2893035.0105360262</v>
      </c>
      <c r="V143" s="117">
        <f>(VLOOKUP(K143,'BNK Org Sheet'!$F$2:$I$464,2,FALSE))*1000</f>
        <v>-9523000</v>
      </c>
      <c r="W143" s="118">
        <f>VLOOKUP(K143,'NG Summary by Day'!$T$20:$W$486,4,FALSE)</f>
        <v>-9876592.1663811896</v>
      </c>
      <c r="X143" s="131">
        <f t="shared" si="17"/>
        <v>353592.1663811896</v>
      </c>
      <c r="Y143" s="117">
        <f>VLOOKUP(K143,'BNK Org Sheet'!$F$2:$I$464,3,FALSE)*1000</f>
        <v>-6878268.7009874098</v>
      </c>
      <c r="Z143" s="118">
        <f>VLOOKUP(K143,'Power Summary by Day '!$AL$18:$AO$400,4,FALSE)</f>
        <v>-5653078.25719848</v>
      </c>
      <c r="AA143" s="119">
        <f t="shared" si="18"/>
        <v>-1225190.4437889298</v>
      </c>
      <c r="AB143" s="117">
        <f>VLOOKUP(K143,'BNK Org Sheet'!$F$2:$I$464,4,FALSE)*1000</f>
        <v>-18972606.398256261</v>
      </c>
      <c r="AC143" s="118">
        <f>VLOOKUP(K143,'NG Summary by Day'!$AG$20:$AJ$532,4,FALSE)</f>
        <v>-21336581.371046901</v>
      </c>
      <c r="AD143" s="131">
        <f t="shared" si="19"/>
        <v>2363974.9727906398</v>
      </c>
    </row>
    <row r="144" spans="1:30" x14ac:dyDescent="0.2">
      <c r="A144" s="103">
        <v>36728</v>
      </c>
      <c r="B144" s="104">
        <v>40037</v>
      </c>
      <c r="C144" s="104">
        <v>22628</v>
      </c>
      <c r="D144" s="104">
        <v>48198.791177998748</v>
      </c>
      <c r="E144" s="104"/>
      <c r="F144" s="104">
        <v>8911</v>
      </c>
      <c r="G144" s="104">
        <v>6637.032127968082</v>
      </c>
      <c r="H144" s="104">
        <v>16592.571557445008</v>
      </c>
      <c r="J144" s="13">
        <v>36733</v>
      </c>
      <c r="K144" s="134">
        <v>36733</v>
      </c>
      <c r="L144" s="117">
        <f t="shared" si="20"/>
        <v>-12942000</v>
      </c>
      <c r="M144" s="118">
        <f>VLOOKUP(K144,'NG Summary by Day'!$L$21:$N$480,3,FALSE)</f>
        <v>-12942716.8664537</v>
      </c>
      <c r="N144" s="119">
        <f t="shared" si="21"/>
        <v>716.86645369976759</v>
      </c>
      <c r="O144" s="117">
        <f t="shared" si="14"/>
        <v>-21421000</v>
      </c>
      <c r="P144" s="118">
        <f>VLOOKUP(K144,'Power Summary by Day '!$AL$18:$AO$400,3,FALSE)</f>
        <v>-21420459.358010001</v>
      </c>
      <c r="Q144" s="119">
        <f t="shared" si="15"/>
        <v>-540.64198999851942</v>
      </c>
      <c r="R144" s="117">
        <f>(VLOOKUP(K144,'BNK Org Sheet'!$A$2:$D$464,4,FALSE))*1000*-1</f>
        <v>-29554094.539003052</v>
      </c>
      <c r="S144" s="118">
        <f>VLOOKUP(K144,CORP!$A$14:$D4666,3,FALSE)</f>
        <v>-26728571.715746403</v>
      </c>
      <c r="T144" s="136">
        <f t="shared" si="16"/>
        <v>-2825522.8232566491</v>
      </c>
      <c r="V144" s="117">
        <f>(VLOOKUP(K144,'BNK Org Sheet'!$F$2:$I$464,2,FALSE))*1000</f>
        <v>-6805000</v>
      </c>
      <c r="W144" s="118">
        <f>VLOOKUP(K144,'NG Summary by Day'!$T$20:$W$486,4,FALSE)</f>
        <v>-3163931.3834863496</v>
      </c>
      <c r="X144" s="131">
        <f t="shared" si="17"/>
        <v>-3641068.6165136504</v>
      </c>
      <c r="Y144" s="117">
        <f>VLOOKUP(K144,'BNK Org Sheet'!$F$2:$I$464,3,FALSE)*1000</f>
        <v>5066043.6291166209</v>
      </c>
      <c r="Z144" s="118">
        <f>VLOOKUP(K144,'Power Summary by Day '!$AL$18:$AO$400,4,FALSE)</f>
        <v>5066043.6291166199</v>
      </c>
      <c r="AA144" s="119">
        <f t="shared" si="18"/>
        <v>0</v>
      </c>
      <c r="AB144" s="117">
        <f>VLOOKUP(K144,'BNK Org Sheet'!$F$2:$I$464,4,FALSE)*1000</f>
        <v>-10825989.023909543</v>
      </c>
      <c r="AC144" s="118">
        <f>VLOOKUP(K144,'NG Summary by Day'!$AG$20:$AJ$532,4,FALSE)</f>
        <v>3701742.5612780098</v>
      </c>
      <c r="AD144" s="131">
        <f t="shared" si="19"/>
        <v>-14527731.585187552</v>
      </c>
    </row>
    <row r="145" spans="1:30" x14ac:dyDescent="0.2">
      <c r="A145" s="103">
        <v>36731</v>
      </c>
      <c r="B145" s="104">
        <v>28073</v>
      </c>
      <c r="C145" s="104">
        <v>22628</v>
      </c>
      <c r="D145" s="104">
        <v>38907.454286040484</v>
      </c>
      <c r="E145" s="104"/>
      <c r="F145" s="104">
        <v>8170</v>
      </c>
      <c r="G145" s="104">
        <v>1539.8361011010213</v>
      </c>
      <c r="H145" s="104">
        <v>16926.697489328097</v>
      </c>
      <c r="J145" s="13">
        <v>36734</v>
      </c>
      <c r="K145" s="134">
        <v>36734</v>
      </c>
      <c r="L145" s="117">
        <f t="shared" si="20"/>
        <v>-26075000</v>
      </c>
      <c r="M145" s="118">
        <f>VLOOKUP(K145,'NG Summary by Day'!$L$21:$N$480,3,FALSE)</f>
        <v>-26075219.574565701</v>
      </c>
      <c r="N145" s="119">
        <f t="shared" si="21"/>
        <v>219.57456570118666</v>
      </c>
      <c r="O145" s="117">
        <f t="shared" si="14"/>
        <v>-22842000</v>
      </c>
      <c r="P145" s="118">
        <f>VLOOKUP(K145,'Power Summary by Day '!$AL$18:$AO$400,3,FALSE)</f>
        <v>-22841734.4832341</v>
      </c>
      <c r="Q145" s="119">
        <f t="shared" si="15"/>
        <v>-265.51676589995623</v>
      </c>
      <c r="R145" s="117">
        <f>(VLOOKUP(K145,'BNK Org Sheet'!$A$2:$D$464,4,FALSE))*1000*-1</f>
        <v>-37737625.773494676</v>
      </c>
      <c r="S145" s="118">
        <f>VLOOKUP(K145,CORP!$A$14:$D4667,3,FALSE)</f>
        <v>-35783935.9506189</v>
      </c>
      <c r="T145" s="136">
        <f t="shared" si="16"/>
        <v>-1953689.8228757754</v>
      </c>
      <c r="V145" s="117">
        <f>(VLOOKUP(K145,'BNK Org Sheet'!$F$2:$I$464,2,FALSE))*1000</f>
        <v>-18855000</v>
      </c>
      <c r="W145" s="118">
        <f>VLOOKUP(K145,'NG Summary by Day'!$T$20:$W$486,4,FALSE)</f>
        <v>-17995771.2359038</v>
      </c>
      <c r="X145" s="131">
        <f t="shared" si="17"/>
        <v>-859228.76409620047</v>
      </c>
      <c r="Y145" s="117">
        <f>VLOOKUP(K145,'BNK Org Sheet'!$F$2:$I$464,3,FALSE)*1000</f>
        <v>-1918219.1808734341</v>
      </c>
      <c r="Z145" s="118">
        <f>VLOOKUP(K145,'Power Summary by Day '!$AL$18:$AO$400,4,FALSE)</f>
        <v>-1918219.1808734301</v>
      </c>
      <c r="AA145" s="119">
        <f t="shared" si="18"/>
        <v>-3.9581209421157837E-9</v>
      </c>
      <c r="AB145" s="117">
        <f>VLOOKUP(K145,'BNK Org Sheet'!$F$2:$I$464,4,FALSE)*1000</f>
        <v>-28370381.482072365</v>
      </c>
      <c r="AC145" s="118">
        <f>VLOOKUP(K145,'NG Summary by Day'!$AG$20:$AJ$532,4,FALSE)</f>
        <v>-17737545.470301598</v>
      </c>
      <c r="AD145" s="131">
        <f t="shared" si="19"/>
        <v>-10632836.011770766</v>
      </c>
    </row>
    <row r="146" spans="1:30" x14ac:dyDescent="0.2">
      <c r="A146" s="103">
        <v>36732</v>
      </c>
      <c r="B146" s="104">
        <v>24366</v>
      </c>
      <c r="C146" s="104">
        <v>20251</v>
      </c>
      <c r="D146" s="104">
        <v>35039.014427068723</v>
      </c>
      <c r="E146" s="104"/>
      <c r="F146" s="104">
        <v>-9523</v>
      </c>
      <c r="G146" s="104">
        <v>-6878.2687009874098</v>
      </c>
      <c r="H146" s="104">
        <v>-18972.606398256259</v>
      </c>
      <c r="J146" s="13">
        <v>36735</v>
      </c>
      <c r="K146" s="134">
        <v>36735</v>
      </c>
      <c r="L146" s="117">
        <f t="shared" si="20"/>
        <v>-33630000</v>
      </c>
      <c r="M146" s="118">
        <f>VLOOKUP(K146,'NG Summary by Day'!$L$21:$N$480,3,FALSE)</f>
        <v>-33630377.264398299</v>
      </c>
      <c r="N146" s="119">
        <f t="shared" si="21"/>
        <v>377.26439829915762</v>
      </c>
      <c r="O146" s="117">
        <f t="shared" si="14"/>
        <v>-22496000</v>
      </c>
      <c r="P146" s="118">
        <f>VLOOKUP(K146,'Power Summary by Day '!$AL$18:$AO$400,3,FALSE)</f>
        <v>-22495539.467576399</v>
      </c>
      <c r="Q146" s="119">
        <f t="shared" si="15"/>
        <v>-460.53242360055447</v>
      </c>
      <c r="R146" s="117">
        <f>(VLOOKUP(K146,'BNK Org Sheet'!$A$2:$D$464,4,FALSE))*1000*-1</f>
        <v>-43029257.232961044</v>
      </c>
      <c r="S146" s="118">
        <f>VLOOKUP(K146,CORP!$A$14:$D4668,3,FALSE)</f>
        <v>-43387997.019469403</v>
      </c>
      <c r="T146" s="136">
        <f t="shared" si="16"/>
        <v>358739.78650835901</v>
      </c>
      <c r="V146" s="117">
        <f>(VLOOKUP(K146,'BNK Org Sheet'!$F$2:$I$464,2,FALSE))*1000</f>
        <v>17259000</v>
      </c>
      <c r="W146" s="118">
        <f>VLOOKUP(K146,'NG Summary by Day'!$T$20:$W$486,4,FALSE)</f>
        <v>22130867.951736398</v>
      </c>
      <c r="X146" s="131">
        <f t="shared" si="17"/>
        <v>-4871867.951736398</v>
      </c>
      <c r="Y146" s="117">
        <f>VLOOKUP(K146,'BNK Org Sheet'!$F$2:$I$464,3,FALSE)*1000</f>
        <v>-1301039.5398927897</v>
      </c>
      <c r="Z146" s="118">
        <f>VLOOKUP(K146,'Power Summary by Day '!$AL$18:$AO$400,4,FALSE)</f>
        <v>-1301039.5398927799</v>
      </c>
      <c r="AA146" s="119">
        <f t="shared" si="18"/>
        <v>-9.7788870334625244E-9</v>
      </c>
      <c r="AB146" s="117">
        <f>VLOOKUP(K146,'BNK Org Sheet'!$F$2:$I$464,4,FALSE)*1000</f>
        <v>4927788.7534687528</v>
      </c>
      <c r="AC146" s="118">
        <f>VLOOKUP(K146,'NG Summary by Day'!$AG$20:$AJ$532,4,FALSE)</f>
        <v>20438979.743140299</v>
      </c>
      <c r="AD146" s="131">
        <f t="shared" si="19"/>
        <v>-15511190.989671547</v>
      </c>
    </row>
    <row r="147" spans="1:30" x14ac:dyDescent="0.2">
      <c r="A147" s="103">
        <v>36733</v>
      </c>
      <c r="B147" s="104">
        <v>12942</v>
      </c>
      <c r="C147" s="104">
        <v>21421</v>
      </c>
      <c r="D147" s="104">
        <v>29554.09453900305</v>
      </c>
      <c r="E147" s="104"/>
      <c r="F147" s="104">
        <v>-6805</v>
      </c>
      <c r="G147" s="104">
        <v>5066.0436291166207</v>
      </c>
      <c r="H147" s="104">
        <v>-10825.989023909542</v>
      </c>
      <c r="J147" s="13">
        <v>36738</v>
      </c>
      <c r="K147" s="134">
        <v>36738</v>
      </c>
      <c r="L147" s="117">
        <f t="shared" si="20"/>
        <v>-33609703.860441789</v>
      </c>
      <c r="M147" s="118">
        <f>VLOOKUP(K147,'NG Summary by Day'!$L$21:$N$480,3,FALSE)</f>
        <v>-38951324.371117502</v>
      </c>
      <c r="N147" s="119">
        <f t="shared" si="21"/>
        <v>5341620.5106757134</v>
      </c>
      <c r="O147" s="117">
        <f t="shared" si="14"/>
        <v>-23963831.675638925</v>
      </c>
      <c r="P147" s="118">
        <f>VLOOKUP(K147,'Power Summary by Day '!$AL$18:$AO$400,3,FALSE)</f>
        <v>-23963831.675638903</v>
      </c>
      <c r="Q147" s="119">
        <f t="shared" si="15"/>
        <v>0</v>
      </c>
      <c r="R147" s="117">
        <f>(VLOOKUP(K147,'BNK Org Sheet'!$A$2:$D$464,4,FALSE))*1000*-1</f>
        <v>-44424420.663564011</v>
      </c>
      <c r="S147" s="118">
        <f>VLOOKUP(K147,CORP!$A$14:$D4669,3,FALSE)</f>
        <v>-48824427.795886606</v>
      </c>
      <c r="T147" s="136">
        <f t="shared" si="16"/>
        <v>4400007.1323225945</v>
      </c>
      <c r="V147" s="117">
        <f>(VLOOKUP(K147,'BNK Org Sheet'!$F$2:$I$464,2,FALSE))*1000</f>
        <v>-987000</v>
      </c>
      <c r="W147" s="118">
        <f>VLOOKUP(K147,'NG Summary by Day'!$T$20:$W$486,4,FALSE)</f>
        <v>1316227.9341959399</v>
      </c>
      <c r="X147" s="131">
        <f t="shared" si="17"/>
        <v>-2303227.9341959399</v>
      </c>
      <c r="Y147" s="117">
        <f>VLOOKUP(K147,'BNK Org Sheet'!$F$2:$I$464,3,FALSE)*1000</f>
        <v>-6911021.7190039288</v>
      </c>
      <c r="Z147" s="118">
        <f>VLOOKUP(K147,'Power Summary by Day '!$AL$18:$AO$400,4,FALSE)</f>
        <v>-6911021.7190039102</v>
      </c>
      <c r="AA147" s="119">
        <f t="shared" si="18"/>
        <v>-1.862645149230957E-8</v>
      </c>
      <c r="AB147" s="117">
        <f>VLOOKUP(K147,'BNK Org Sheet'!$F$2:$I$464,4,FALSE)*1000</f>
        <v>-20221084.353240851</v>
      </c>
      <c r="AC147" s="118">
        <f>VLOOKUP(K147,'NG Summary by Day'!$AG$20:$AJ$532,4,FALSE)</f>
        <v>-11672116.248521199</v>
      </c>
      <c r="AD147" s="131">
        <f t="shared" si="19"/>
        <v>-8548968.1047196519</v>
      </c>
    </row>
    <row r="148" spans="1:30" x14ac:dyDescent="0.2">
      <c r="A148" s="103">
        <v>36734</v>
      </c>
      <c r="B148" s="104">
        <v>26075</v>
      </c>
      <c r="C148" s="104">
        <v>22842</v>
      </c>
      <c r="D148" s="104">
        <v>37737.625773494678</v>
      </c>
      <c r="E148" s="104"/>
      <c r="F148" s="104">
        <v>-18855</v>
      </c>
      <c r="G148" s="104">
        <v>-1918.219180873434</v>
      </c>
      <c r="H148" s="104">
        <v>-28370.381482072364</v>
      </c>
      <c r="J148" s="10">
        <v>36739</v>
      </c>
      <c r="K148" s="134">
        <v>36739</v>
      </c>
      <c r="L148" s="117">
        <f t="shared" si="20"/>
        <v>-35633632.513072573</v>
      </c>
      <c r="M148" s="118">
        <f>VLOOKUP(K148,'NG Summary by Day'!$L$21:$N$480,3,FALSE)</f>
        <v>-42834408.604239903</v>
      </c>
      <c r="N148" s="119">
        <f t="shared" si="21"/>
        <v>7200776.0911673307</v>
      </c>
      <c r="O148" s="117">
        <f t="shared" si="14"/>
        <v>-25203589.162491087</v>
      </c>
      <c r="P148" s="118">
        <f>VLOOKUP(K148,'Power Summary by Day '!$AL$18:$AO$400,3,FALSE)</f>
        <v>-25205081.731970701</v>
      </c>
      <c r="Q148" s="119">
        <f t="shared" si="15"/>
        <v>1492.5694796144962</v>
      </c>
      <c r="R148" s="117">
        <f>(VLOOKUP(K148,'BNK Org Sheet'!$A$2:$D$464,4,FALSE))*1000*-1</f>
        <v>-46394855.546017691</v>
      </c>
      <c r="S148" s="118">
        <f>VLOOKUP(K148,CORP!$A$14:$D4670,3,FALSE)</f>
        <v>-75458672.902129903</v>
      </c>
      <c r="T148" s="136">
        <f t="shared" si="16"/>
        <v>29063817.356112212</v>
      </c>
      <c r="V148" s="117">
        <f>(VLOOKUP(K148,'BNK Org Sheet'!$F$2:$I$464,2,FALSE))*1000</f>
        <v>-380000</v>
      </c>
      <c r="W148" s="118">
        <f>VLOOKUP(K148,'NG Summary by Day'!$T$20:$W$486,4,FALSE)</f>
        <v>6520695.9690194204</v>
      </c>
      <c r="X148" s="131">
        <f t="shared" si="17"/>
        <v>-6900695.9690194204</v>
      </c>
      <c r="Y148" s="117">
        <f>VLOOKUP(K148,'BNK Org Sheet'!$F$2:$I$464,3,FALSE)*1000</f>
        <v>21250955.46974162</v>
      </c>
      <c r="Z148" s="118">
        <f>VLOOKUP(K148,'Power Summary by Day '!$AL$18:$AO$400,4,FALSE)</f>
        <v>4994573.7169973003</v>
      </c>
      <c r="AA148" s="119">
        <f t="shared" si="18"/>
        <v>16256381.752744321</v>
      </c>
      <c r="AB148" s="117">
        <f>VLOOKUP(K148,'BNK Org Sheet'!$F$2:$I$464,4,FALSE)*1000</f>
        <v>15556884.669905737</v>
      </c>
      <c r="AC148" s="118">
        <f>VLOOKUP(K148,'NG Summary by Day'!$AG$20:$AJ$532,4,FALSE)</f>
        <v>29144190.420098599</v>
      </c>
      <c r="AD148" s="131">
        <f t="shared" si="19"/>
        <v>-13587305.750192862</v>
      </c>
    </row>
    <row r="149" spans="1:30" x14ac:dyDescent="0.2">
      <c r="A149" s="103">
        <v>36735</v>
      </c>
      <c r="B149" s="104">
        <v>33630</v>
      </c>
      <c r="C149" s="104">
        <v>22496</v>
      </c>
      <c r="D149" s="104">
        <v>43029.257232961041</v>
      </c>
      <c r="E149" s="104"/>
      <c r="F149" s="104">
        <v>17259</v>
      </c>
      <c r="G149" s="104">
        <v>-1301.0395398927897</v>
      </c>
      <c r="H149" s="104">
        <v>4927.7887534687525</v>
      </c>
      <c r="J149" s="10">
        <v>36740</v>
      </c>
      <c r="K149" s="134">
        <v>36740</v>
      </c>
      <c r="L149" s="117">
        <f t="shared" si="20"/>
        <v>-41323036.349481873</v>
      </c>
      <c r="M149" s="118">
        <f>VLOOKUP(K149,'NG Summary by Day'!$L$21:$N$480,3,FALSE)</f>
        <v>-44431566.928517699</v>
      </c>
      <c r="N149" s="119">
        <f t="shared" si="21"/>
        <v>3108530.579035826</v>
      </c>
      <c r="O149" s="117">
        <f t="shared" si="14"/>
        <v>-27122311.536018897</v>
      </c>
      <c r="P149" s="118">
        <f>VLOOKUP(K149,'Power Summary by Day '!$AL$18:$AO$400,3,FALSE)</f>
        <v>-27122311.536018901</v>
      </c>
      <c r="Q149" s="119">
        <f t="shared" si="15"/>
        <v>0</v>
      </c>
      <c r="R149" s="117">
        <f>(VLOOKUP(K149,'BNK Org Sheet'!$A$2:$D$464,4,FALSE))*1000*-1</f>
        <v>-51983412.711413227</v>
      </c>
      <c r="S149" s="118">
        <f>VLOOKUP(K149,CORP!$A$14:$D4671,3,FALSE)</f>
        <v>-63693237.153055601</v>
      </c>
      <c r="T149" s="136">
        <f t="shared" si="16"/>
        <v>11709824.441642374</v>
      </c>
      <c r="V149" s="117">
        <f>(VLOOKUP(K149,'BNK Org Sheet'!$F$2:$I$464,2,FALSE))*1000</f>
        <v>28350000</v>
      </c>
      <c r="W149" s="118">
        <f>VLOOKUP(K149,'NG Summary by Day'!$T$20:$W$486,4,FALSE)</f>
        <v>38766344.352349699</v>
      </c>
      <c r="X149" s="131">
        <f t="shared" si="17"/>
        <v>-10416344.352349699</v>
      </c>
      <c r="Y149" s="117">
        <f>VLOOKUP(K149,'BNK Org Sheet'!$F$2:$I$464,3,FALSE)*1000</f>
        <v>-2613224.8105982831</v>
      </c>
      <c r="Z149" s="118">
        <f>VLOOKUP(K149,'Power Summary by Day '!$AL$18:$AO$400,4,FALSE)</f>
        <v>-2613224.8105982798</v>
      </c>
      <c r="AA149" s="119">
        <f t="shared" si="18"/>
        <v>0</v>
      </c>
      <c r="AB149" s="117">
        <f>VLOOKUP(K149,'BNK Org Sheet'!$F$2:$I$464,4,FALSE)*1000</f>
        <v>32625372.995014399</v>
      </c>
      <c r="AC149" s="118">
        <f>VLOOKUP(K149,'NG Summary by Day'!$AG$20:$AJ$532,4,FALSE)</f>
        <v>40680279.331272095</v>
      </c>
      <c r="AD149" s="131">
        <f t="shared" si="19"/>
        <v>-8054906.3362576962</v>
      </c>
    </row>
    <row r="150" spans="1:30" x14ac:dyDescent="0.2">
      <c r="A150" s="103">
        <v>36738</v>
      </c>
      <c r="B150" s="104">
        <v>33609.70386044179</v>
      </c>
      <c r="C150" s="104">
        <v>23963.831675638925</v>
      </c>
      <c r="D150" s="104">
        <v>44424.420663564015</v>
      </c>
      <c r="E150" s="104"/>
      <c r="F150" s="104">
        <v>-987</v>
      </c>
      <c r="G150" s="104">
        <v>-6911.0217190039284</v>
      </c>
      <c r="H150" s="104">
        <v>-20221.084353240851</v>
      </c>
      <c r="J150" s="10">
        <v>36741</v>
      </c>
      <c r="K150" s="134">
        <v>36741</v>
      </c>
      <c r="L150" s="117">
        <f t="shared" si="20"/>
        <v>-39543966.849215917</v>
      </c>
      <c r="M150" s="118">
        <f>VLOOKUP(K150,'NG Summary by Day'!$L$21:$N$480,3,FALSE)</f>
        <v>-42537181.054817595</v>
      </c>
      <c r="N150" s="119">
        <f t="shared" si="21"/>
        <v>2993214.2056016773</v>
      </c>
      <c r="O150" s="117">
        <f t="shared" si="14"/>
        <v>-23119639.14727059</v>
      </c>
      <c r="P150" s="118">
        <f>VLOOKUP(K150,'Power Summary by Day '!$AL$18:$AO$400,3,FALSE)</f>
        <v>-23119718.2943739</v>
      </c>
      <c r="Q150" s="119">
        <f t="shared" si="15"/>
        <v>79.147103309631348</v>
      </c>
      <c r="R150" s="117">
        <f>(VLOOKUP(K150,'BNK Org Sheet'!$A$2:$D$464,4,FALSE))*1000*-1</f>
        <v>-48541862.432656713</v>
      </c>
      <c r="S150" s="118">
        <f>VLOOKUP(K150,CORP!$A$14:$D4672,3,FALSE)</f>
        <v>-59389233.068969704</v>
      </c>
      <c r="T150" s="136">
        <f t="shared" si="16"/>
        <v>10847370.636312991</v>
      </c>
      <c r="V150" s="117">
        <f>(VLOOKUP(K150,'BNK Org Sheet'!$F$2:$I$464,2,FALSE))*1000</f>
        <v>20387000</v>
      </c>
      <c r="W150" s="118">
        <f>VLOOKUP(K150,'NG Summary by Day'!$T$20:$W$486,4,FALSE)</f>
        <v>20338425.991067797</v>
      </c>
      <c r="X150" s="131">
        <f t="shared" si="17"/>
        <v>48574.008932203054</v>
      </c>
      <c r="Y150" s="117">
        <f>VLOOKUP(K150,'BNK Org Sheet'!$F$2:$I$464,3,FALSE)*1000</f>
        <v>1812042.8903114779</v>
      </c>
      <c r="Z150" s="118">
        <f>VLOOKUP(K150,'Power Summary by Day '!$AL$18:$AO$400,4,FALSE)</f>
        <v>1812042.89031148</v>
      </c>
      <c r="AA150" s="119">
        <f t="shared" si="18"/>
        <v>-2.0954757928848267E-9</v>
      </c>
      <c r="AB150" s="117">
        <f>VLOOKUP(K150,'BNK Org Sheet'!$F$2:$I$464,4,FALSE)*1000</f>
        <v>26107331.937135767</v>
      </c>
      <c r="AC150" s="118">
        <f>VLOOKUP(K150,'NG Summary by Day'!$AG$20:$AJ$532,4,FALSE)</f>
        <v>21193063.575991899</v>
      </c>
      <c r="AD150" s="131">
        <f t="shared" si="19"/>
        <v>4914268.3611438684</v>
      </c>
    </row>
    <row r="151" spans="1:30" x14ac:dyDescent="0.2">
      <c r="A151" s="103">
        <v>36739</v>
      </c>
      <c r="B151" s="104">
        <v>35633.632513072575</v>
      </c>
      <c r="C151" s="104">
        <v>25203.589162491087</v>
      </c>
      <c r="D151" s="104">
        <v>46394.855546017694</v>
      </c>
      <c r="E151" s="104"/>
      <c r="F151" s="104">
        <v>-380</v>
      </c>
      <c r="G151" s="104">
        <v>21250.955469741621</v>
      </c>
      <c r="H151" s="104">
        <v>15556.884669905738</v>
      </c>
      <c r="J151" s="10">
        <v>36742</v>
      </c>
      <c r="K151" s="134">
        <v>36742</v>
      </c>
      <c r="L151" s="117">
        <f t="shared" si="20"/>
        <v>-41649916</v>
      </c>
      <c r="M151" s="118">
        <f>VLOOKUP(K151,'NG Summary by Day'!$L$21:$N$480,3,FALSE)</f>
        <v>-41649915.861880496</v>
      </c>
      <c r="N151" s="119">
        <f t="shared" si="21"/>
        <v>-0.13811950385570526</v>
      </c>
      <c r="O151" s="117">
        <f t="shared" si="14"/>
        <v>-21423532.244688772</v>
      </c>
      <c r="P151" s="118">
        <f>VLOOKUP(K151,'Power Summary by Day '!$AL$18:$AO$400,3,FALSE)</f>
        <v>-21423532.244688801</v>
      </c>
      <c r="Q151" s="119">
        <f t="shared" si="15"/>
        <v>2.9802322387695313E-8</v>
      </c>
      <c r="R151" s="117">
        <f>(VLOOKUP(K151,'BNK Org Sheet'!$A$2:$D$464,4,FALSE))*1000*-1</f>
        <v>-49506464.561596557</v>
      </c>
      <c r="S151" s="118">
        <f>VLOOKUP(K151,CORP!$A$14:$D4673,3,FALSE)</f>
        <v>-60823316.927823</v>
      </c>
      <c r="T151" s="136">
        <f t="shared" si="16"/>
        <v>11316852.366226442</v>
      </c>
      <c r="V151" s="117">
        <f>(VLOOKUP(K151,'BNK Org Sheet'!$F$2:$I$464,2,FALSE))*1000</f>
        <v>12473000</v>
      </c>
      <c r="W151" s="118">
        <f>VLOOKUP(K151,'NG Summary by Day'!$T$20:$W$486,4,FALSE)</f>
        <v>12252933.9055089</v>
      </c>
      <c r="X151" s="131">
        <f t="shared" si="17"/>
        <v>220066.09449109994</v>
      </c>
      <c r="Y151" s="117">
        <f>VLOOKUP(K151,'BNK Org Sheet'!$F$2:$I$464,3,FALSE)*1000</f>
        <v>4984877.3838796597</v>
      </c>
      <c r="Z151" s="118">
        <f>VLOOKUP(K151,'Power Summary by Day '!$AL$18:$AO$400,4,FALSE)</f>
        <v>4984877.3838796606</v>
      </c>
      <c r="AA151" s="119">
        <f t="shared" si="18"/>
        <v>0</v>
      </c>
      <c r="AB151" s="117">
        <f>VLOOKUP(K151,'BNK Org Sheet'!$F$2:$I$464,4,FALSE)*1000</f>
        <v>4626733.792672012</v>
      </c>
      <c r="AC151" s="118">
        <f>VLOOKUP(K151,'NG Summary by Day'!$AG$20:$AJ$532,4,FALSE)</f>
        <v>20078020.125293698</v>
      </c>
      <c r="AD151" s="131">
        <f t="shared" si="19"/>
        <v>-15451286.332621686</v>
      </c>
    </row>
    <row r="152" spans="1:30" x14ac:dyDescent="0.2">
      <c r="A152" s="103">
        <v>36740</v>
      </c>
      <c r="B152" s="104">
        <v>41323.036349481874</v>
      </c>
      <c r="C152" s="104">
        <v>27122.311536018897</v>
      </c>
      <c r="D152" s="104">
        <v>51983.412711413228</v>
      </c>
      <c r="E152" s="104"/>
      <c r="F152" s="104">
        <v>28350</v>
      </c>
      <c r="G152" s="104">
        <v>-2613.2248105982831</v>
      </c>
      <c r="H152" s="104">
        <v>32625.372995014401</v>
      </c>
      <c r="J152" s="10">
        <v>36745</v>
      </c>
      <c r="K152" s="134">
        <v>36745</v>
      </c>
      <c r="L152" s="117">
        <f t="shared" si="20"/>
        <v>-42572903.219999999</v>
      </c>
      <c r="M152" s="118">
        <f>VLOOKUP(K152,'NG Summary by Day'!$L$21:$N$480,3,FALSE)</f>
        <v>-40698834.349734597</v>
      </c>
      <c r="N152" s="119">
        <f t="shared" si="21"/>
        <v>-1874068.8702654019</v>
      </c>
      <c r="O152" s="117">
        <f t="shared" si="14"/>
        <v>-25646032.624466013</v>
      </c>
      <c r="P152" s="118">
        <f>VLOOKUP(K152,'Power Summary by Day '!$AL$18:$AO$400,3,FALSE)</f>
        <v>-25645760.0076527</v>
      </c>
      <c r="Q152" s="119">
        <f t="shared" si="15"/>
        <v>-272.61681331321597</v>
      </c>
      <c r="R152" s="117">
        <f>(VLOOKUP(K152,'BNK Org Sheet'!$A$2:$D$464,4,FALSE))*1000*-1</f>
        <v>-52309785.907555304</v>
      </c>
      <c r="S152" s="118">
        <f>VLOOKUP(K152,CORP!$A$14:$D4674,3,FALSE)</f>
        <v>-81369589.302973092</v>
      </c>
      <c r="T152" s="136">
        <f t="shared" si="16"/>
        <v>29059803.395417787</v>
      </c>
      <c r="V152" s="117">
        <f>(VLOOKUP(K152,'BNK Org Sheet'!$F$2:$I$464,2,FALSE))*1000</f>
        <v>26318000</v>
      </c>
      <c r="W152" s="118">
        <f>VLOOKUP(K152,'NG Summary by Day'!$T$20:$W$486,4,FALSE)</f>
        <v>29641399.712891098</v>
      </c>
      <c r="X152" s="131">
        <f t="shared" si="17"/>
        <v>-3323399.7128910981</v>
      </c>
      <c r="Y152" s="117">
        <f>VLOOKUP(K152,'BNK Org Sheet'!$F$2:$I$464,3,FALSE)*1000</f>
        <v>10286233.638807861</v>
      </c>
      <c r="Z152" s="118">
        <f>VLOOKUP(K152,'Power Summary by Day '!$AL$18:$AO$400,4,FALSE)</f>
        <v>10286233.638807898</v>
      </c>
      <c r="AA152" s="119">
        <f t="shared" si="18"/>
        <v>-3.7252902984619141E-8</v>
      </c>
      <c r="AB152" s="117">
        <f>VLOOKUP(K152,'BNK Org Sheet'!$F$2:$I$464,4,FALSE)*1000</f>
        <v>30973946.118467975</v>
      </c>
      <c r="AC152" s="118">
        <f>VLOOKUP(K152,'NG Summary by Day'!$AG$20:$AJ$532,4,FALSE)</f>
        <v>57878489.652983502</v>
      </c>
      <c r="AD152" s="131">
        <f t="shared" si="19"/>
        <v>-26904543.534515526</v>
      </c>
    </row>
    <row r="153" spans="1:30" x14ac:dyDescent="0.2">
      <c r="A153" s="103">
        <v>36741</v>
      </c>
      <c r="B153" s="104">
        <v>39543.966849215918</v>
      </c>
      <c r="C153" s="104">
        <v>23119.639147270591</v>
      </c>
      <c r="D153" s="104">
        <v>48541.862432656715</v>
      </c>
      <c r="E153" s="104"/>
      <c r="F153" s="104">
        <v>20387</v>
      </c>
      <c r="G153" s="104">
        <v>1812.042890311478</v>
      </c>
      <c r="H153" s="104">
        <v>26107.331937135768</v>
      </c>
      <c r="J153" s="10">
        <v>36746</v>
      </c>
      <c r="K153" s="134">
        <v>36746</v>
      </c>
      <c r="L153" s="117">
        <f t="shared" si="20"/>
        <v>-39202648.229999997</v>
      </c>
      <c r="M153" s="118">
        <f>VLOOKUP(K153,'NG Summary by Day'!$L$21:$N$480,3,FALSE)</f>
        <v>-37423052.009057894</v>
      </c>
      <c r="N153" s="119">
        <f t="shared" si="21"/>
        <v>-1779596.2209421024</v>
      </c>
      <c r="O153" s="117">
        <f t="shared" si="14"/>
        <v>-23653550.142551661</v>
      </c>
      <c r="P153" s="118">
        <f>VLOOKUP(K153,'Power Summary by Day '!$AL$18:$AO$400,3,FALSE)</f>
        <v>-23653550.142551698</v>
      </c>
      <c r="Q153" s="119">
        <f t="shared" si="15"/>
        <v>3.7252902984619141E-8</v>
      </c>
      <c r="R153" s="117">
        <f>(VLOOKUP(K153,'BNK Org Sheet'!$A$2:$D$464,4,FALSE))*1000*-1</f>
        <v>-48764896.898764431</v>
      </c>
      <c r="S153" s="118">
        <f>VLOOKUP(K153,CORP!$A$14:$D4675,3,FALSE)</f>
        <v>-56986806.240669399</v>
      </c>
      <c r="T153" s="136">
        <f t="shared" si="16"/>
        <v>8221909.341904968</v>
      </c>
      <c r="V153" s="117">
        <f>(VLOOKUP(K153,'BNK Org Sheet'!$F$2:$I$464,2,FALSE))*1000</f>
        <v>9395000</v>
      </c>
      <c r="W153" s="118">
        <f>VLOOKUP(K153,'NG Summary by Day'!$T$20:$W$486,4,FALSE)</f>
        <v>15515533.9212336</v>
      </c>
      <c r="X153" s="131">
        <f t="shared" si="17"/>
        <v>-6120533.9212336</v>
      </c>
      <c r="Y153" s="117">
        <f>VLOOKUP(K153,'BNK Org Sheet'!$F$2:$I$464,3,FALSE)*1000</f>
        <v>5798542.3638096815</v>
      </c>
      <c r="Z153" s="118">
        <f>VLOOKUP(K153,'Power Summary by Day '!$AL$18:$AO$400,4,FALSE)</f>
        <v>5798542.3638096806</v>
      </c>
      <c r="AA153" s="119">
        <f t="shared" si="18"/>
        <v>0</v>
      </c>
      <c r="AB153" s="117">
        <f>VLOOKUP(K153,'BNK Org Sheet'!$F$2:$I$464,4,FALSE)*1000</f>
        <v>10896617.07452311</v>
      </c>
      <c r="AC153" s="118">
        <f>VLOOKUP(K153,'NG Summary by Day'!$AG$20:$AJ$532,4,FALSE)</f>
        <v>19711572.131724298</v>
      </c>
      <c r="AD153" s="131">
        <f t="shared" si="19"/>
        <v>-8814955.0572011881</v>
      </c>
    </row>
    <row r="154" spans="1:30" x14ac:dyDescent="0.2">
      <c r="A154" s="103">
        <v>36742</v>
      </c>
      <c r="B154" s="104">
        <v>41649.915999999997</v>
      </c>
      <c r="C154" s="104">
        <v>21423.532244688773</v>
      </c>
      <c r="D154" s="104">
        <v>49506.464561596556</v>
      </c>
      <c r="E154" s="104"/>
      <c r="F154" s="104">
        <v>12473</v>
      </c>
      <c r="G154" s="104">
        <v>4984.8773838796596</v>
      </c>
      <c r="H154" s="104">
        <v>4626.733792672012</v>
      </c>
      <c r="J154" s="10">
        <v>36747</v>
      </c>
      <c r="K154" s="134">
        <v>36747</v>
      </c>
      <c r="L154" s="117">
        <f t="shared" si="20"/>
        <v>-38137928.579999998</v>
      </c>
      <c r="M154" s="118">
        <f>VLOOKUP(K154,'NG Summary by Day'!$L$21:$N$480,3,FALSE)</f>
        <v>-38144269.250034802</v>
      </c>
      <c r="N154" s="119">
        <f t="shared" si="21"/>
        <v>6340.6700348034501</v>
      </c>
      <c r="O154" s="117">
        <f t="shared" si="14"/>
        <v>-25213665.526762839</v>
      </c>
      <c r="P154" s="118">
        <f>VLOOKUP(K154,'Power Summary by Day '!$AL$18:$AO$400,3,FALSE)</f>
        <v>-25213860.599698801</v>
      </c>
      <c r="Q154" s="119">
        <f t="shared" si="15"/>
        <v>195.07293596118689</v>
      </c>
      <c r="R154" s="117">
        <f>(VLOOKUP(K154,'BNK Org Sheet'!$A$2:$D$464,4,FALSE))*1000*-1</f>
        <v>-49061695.792978466</v>
      </c>
      <c r="S154" s="118">
        <f>VLOOKUP(K154,CORP!$A$14:$D4676,3,FALSE)</f>
        <v>-57923289.405118398</v>
      </c>
      <c r="T154" s="136">
        <f t="shared" si="16"/>
        <v>8861593.6121399328</v>
      </c>
      <c r="V154" s="117">
        <f>(VLOOKUP(K154,'BNK Org Sheet'!$F$2:$I$464,2,FALSE))*1000</f>
        <v>3035000</v>
      </c>
      <c r="W154" s="118">
        <f>VLOOKUP(K154,'NG Summary by Day'!$T$20:$W$486,4,FALSE)</f>
        <v>4736882.1818762301</v>
      </c>
      <c r="X154" s="131">
        <f t="shared" si="17"/>
        <v>-1701882.1818762301</v>
      </c>
      <c r="Y154" s="117">
        <f>VLOOKUP(K154,'BNK Org Sheet'!$F$2:$I$464,3,FALSE)*1000</f>
        <v>6045075.46030242</v>
      </c>
      <c r="Z154" s="118">
        <f>VLOOKUP(K154,'Power Summary by Day '!$AL$18:$AO$400,4,FALSE)</f>
        <v>6045075.46030242</v>
      </c>
      <c r="AA154" s="119">
        <f t="shared" si="18"/>
        <v>0</v>
      </c>
      <c r="AB154" s="117">
        <f>VLOOKUP(K154,'BNK Org Sheet'!$F$2:$I$464,4,FALSE)*1000</f>
        <v>7054280.2838771259</v>
      </c>
      <c r="AC154" s="118">
        <f>VLOOKUP(K154,'NG Summary by Day'!$AG$20:$AJ$532,4,FALSE)</f>
        <v>15697142.232682401</v>
      </c>
      <c r="AD154" s="131">
        <f t="shared" si="19"/>
        <v>-8642861.9488052763</v>
      </c>
    </row>
    <row r="155" spans="1:30" x14ac:dyDescent="0.2">
      <c r="A155" s="103">
        <v>36745</v>
      </c>
      <c r="B155" s="104">
        <v>42572.90322</v>
      </c>
      <c r="C155" s="104">
        <v>25646.032624466014</v>
      </c>
      <c r="D155" s="104">
        <v>52309.785907555306</v>
      </c>
      <c r="E155" s="104"/>
      <c r="F155" s="104">
        <v>26318</v>
      </c>
      <c r="G155" s="104">
        <v>10286.233638807862</v>
      </c>
      <c r="H155" s="104">
        <v>30973.946118467975</v>
      </c>
      <c r="J155" s="10">
        <v>36748</v>
      </c>
      <c r="K155" s="134">
        <v>36748</v>
      </c>
      <c r="L155" s="117">
        <f t="shared" si="20"/>
        <v>-37446275.649999999</v>
      </c>
      <c r="M155" s="118">
        <f>VLOOKUP(K155,'NG Summary by Day'!$L$21:$N$480,3,FALSE)</f>
        <v>-37446275.653593801</v>
      </c>
      <c r="N155" s="119">
        <f t="shared" si="21"/>
        <v>3.5938024520874023E-3</v>
      </c>
      <c r="O155" s="117">
        <f t="shared" si="14"/>
        <v>-25405958.643067393</v>
      </c>
      <c r="P155" s="118">
        <f>VLOOKUP(K155,'Power Summary by Day '!$AL$18:$AO$400,3,FALSE)</f>
        <v>-25405958.643067401</v>
      </c>
      <c r="Q155" s="119">
        <f t="shared" si="15"/>
        <v>0</v>
      </c>
      <c r="R155" s="117">
        <f>(VLOOKUP(K155,'BNK Org Sheet'!$A$2:$D$464,4,FALSE))*1000*-1</f>
        <v>-48724906.083731078</v>
      </c>
      <c r="S155" s="118">
        <f>VLOOKUP(K155,CORP!$A$14:$D4677,3,FALSE)</f>
        <v>-57009448.524055995</v>
      </c>
      <c r="T155" s="136">
        <f t="shared" si="16"/>
        <v>8284542.4403249174</v>
      </c>
      <c r="V155" s="117">
        <f>(VLOOKUP(K155,'BNK Org Sheet'!$F$2:$I$464,2,FALSE))*1000</f>
        <v>15696000</v>
      </c>
      <c r="W155" s="118">
        <f>VLOOKUP(K155,'NG Summary by Day'!$T$20:$W$486,4,FALSE)</f>
        <v>17218061.8499717</v>
      </c>
      <c r="X155" s="131">
        <f t="shared" si="17"/>
        <v>-1522061.8499717005</v>
      </c>
      <c r="Y155" s="117">
        <f>VLOOKUP(K155,'BNK Org Sheet'!$F$2:$I$464,3,FALSE)*1000</f>
        <v>-1237816.0021968703</v>
      </c>
      <c r="Z155" s="118">
        <f>VLOOKUP(K155,'Power Summary by Day '!$AL$18:$AO$400,4,FALSE)</f>
        <v>-1237816.00219687</v>
      </c>
      <c r="AA155" s="119">
        <f t="shared" si="18"/>
        <v>0</v>
      </c>
      <c r="AB155" s="117">
        <f>VLOOKUP(K155,'BNK Org Sheet'!$F$2:$I$464,4,FALSE)*1000</f>
        <v>16447990.684906017</v>
      </c>
      <c r="AC155" s="118">
        <f>VLOOKUP(K155,'NG Summary by Day'!$AG$20:$AJ$532,4,FALSE)</f>
        <v>23780370.529369</v>
      </c>
      <c r="AD155" s="131">
        <f t="shared" si="19"/>
        <v>-7332379.8444629833</v>
      </c>
    </row>
    <row r="156" spans="1:30" x14ac:dyDescent="0.2">
      <c r="A156" s="103">
        <v>36746</v>
      </c>
      <c r="B156" s="104">
        <v>39202.648229999999</v>
      </c>
      <c r="C156" s="104">
        <v>23653.55014255166</v>
      </c>
      <c r="D156" s="104">
        <v>48764.896898764433</v>
      </c>
      <c r="E156" s="104"/>
      <c r="F156" s="104">
        <v>9395</v>
      </c>
      <c r="G156" s="104">
        <v>5798.5423638096818</v>
      </c>
      <c r="H156" s="104">
        <v>10896.61707452311</v>
      </c>
      <c r="J156" s="10">
        <v>36749</v>
      </c>
      <c r="K156" s="134">
        <v>36749</v>
      </c>
      <c r="L156" s="117">
        <f t="shared" si="20"/>
        <v>-39203573.850000001</v>
      </c>
      <c r="M156" s="118">
        <f>VLOOKUP(K156,'NG Summary by Day'!$L$21:$N$480,3,FALSE)</f>
        <v>-39203573.852921605</v>
      </c>
      <c r="N156" s="119">
        <f t="shared" si="21"/>
        <v>2.9216036200523376E-3</v>
      </c>
      <c r="O156" s="117">
        <f t="shared" si="14"/>
        <v>-22830225.214304853</v>
      </c>
      <c r="P156" s="118">
        <f>VLOOKUP(K156,'Power Summary by Day '!$AL$18:$AO$400,3,FALSE)</f>
        <v>-22830225.214304898</v>
      </c>
      <c r="Q156" s="119">
        <f t="shared" si="15"/>
        <v>4.4703483581542969E-8</v>
      </c>
      <c r="R156" s="117">
        <f>(VLOOKUP(K156,'BNK Org Sheet'!$A$2:$D$464,4,FALSE))*1000*-1</f>
        <v>-48683133.162947543</v>
      </c>
      <c r="S156" s="118">
        <f>VLOOKUP(K156,CORP!$A$14:$D4678,3,FALSE)</f>
        <v>-55303508.775480501</v>
      </c>
      <c r="T156" s="136">
        <f t="shared" si="16"/>
        <v>6620375.6125329584</v>
      </c>
      <c r="V156" s="117">
        <f>(VLOOKUP(K156,'BNK Org Sheet'!$F$2:$I$464,2,FALSE))*1000</f>
        <v>24241000</v>
      </c>
      <c r="W156" s="118">
        <f>VLOOKUP(K156,'NG Summary by Day'!$T$20:$W$486,4,FALSE)</f>
        <v>27568592.196169998</v>
      </c>
      <c r="X156" s="131">
        <f t="shared" si="17"/>
        <v>-3327592.1961699985</v>
      </c>
      <c r="Y156" s="117">
        <f>VLOOKUP(K156,'BNK Org Sheet'!$F$2:$I$464,3,FALSE)*1000</f>
        <v>-5536603.7412095983</v>
      </c>
      <c r="Z156" s="118">
        <f>VLOOKUP(K156,'Power Summary by Day '!$AL$18:$AO$400,4,FALSE)</f>
        <v>-5536603.7412095899</v>
      </c>
      <c r="AA156" s="119">
        <f t="shared" si="18"/>
        <v>-8.3819031715393066E-9</v>
      </c>
      <c r="AB156" s="117">
        <f>VLOOKUP(K156,'BNK Org Sheet'!$F$2:$I$464,4,FALSE)*1000</f>
        <v>26487858.823758069</v>
      </c>
      <c r="AC156" s="118">
        <f>VLOOKUP(K156,'NG Summary by Day'!$AG$20:$AJ$532,4,FALSE)</f>
        <v>21365812.8764157</v>
      </c>
      <c r="AD156" s="131">
        <f t="shared" si="19"/>
        <v>5122045.9473423697</v>
      </c>
    </row>
    <row r="157" spans="1:30" x14ac:dyDescent="0.2">
      <c r="A157" s="103">
        <v>36747</v>
      </c>
      <c r="B157" s="104">
        <v>38137.92858</v>
      </c>
      <c r="C157" s="104">
        <v>25213.665526762841</v>
      </c>
      <c r="D157" s="104">
        <v>49061.695792978462</v>
      </c>
      <c r="E157" s="104"/>
      <c r="F157" s="104">
        <v>3035</v>
      </c>
      <c r="G157" s="104">
        <v>6045.0754603024197</v>
      </c>
      <c r="H157" s="104">
        <v>7054.2802838771258</v>
      </c>
      <c r="J157" s="10">
        <v>36752</v>
      </c>
      <c r="K157" s="134">
        <v>36752</v>
      </c>
      <c r="L157" s="117">
        <f t="shared" si="20"/>
        <v>-39954777.630000003</v>
      </c>
      <c r="M157" s="118">
        <f>VLOOKUP(K157,'NG Summary by Day'!$L$21:$N$480,3,FALSE)</f>
        <v>-39946808.5056784</v>
      </c>
      <c r="N157" s="119">
        <f t="shared" si="21"/>
        <v>-7969.1243216022849</v>
      </c>
      <c r="O157" s="117">
        <f t="shared" si="14"/>
        <v>-21603742.247802563</v>
      </c>
      <c r="P157" s="118">
        <f>VLOOKUP(K157,'Power Summary by Day '!$AL$18:$AO$400,3,FALSE)</f>
        <v>-21603742.2478026</v>
      </c>
      <c r="Q157" s="119">
        <f t="shared" si="15"/>
        <v>3.7252902984619141E-8</v>
      </c>
      <c r="R157" s="117">
        <f>(VLOOKUP(K157,'BNK Org Sheet'!$A$2:$D$464,4,FALSE))*1000*-1</f>
        <v>-49103895.352294065</v>
      </c>
      <c r="S157" s="118">
        <f>VLOOKUP(K157,CORP!$A$14:$D4679,3,FALSE)</f>
        <v>-76058162.474133596</v>
      </c>
      <c r="T157" s="136">
        <f t="shared" si="16"/>
        <v>26954267.121839531</v>
      </c>
      <c r="V157" s="117">
        <f>(VLOOKUP(K157,'BNK Org Sheet'!$F$2:$I$464,2,FALSE))*1000</f>
        <v>-6654000</v>
      </c>
      <c r="W157" s="118">
        <f>VLOOKUP(K157,'NG Summary by Day'!$T$20:$W$486,4,FALSE)</f>
        <v>-10180111.803152399</v>
      </c>
      <c r="X157" s="131">
        <f t="shared" si="17"/>
        <v>3526111.8031523991</v>
      </c>
      <c r="Y157" s="117">
        <f>VLOOKUP(K157,'BNK Org Sheet'!$F$2:$I$464,3,FALSE)*1000</f>
        <v>-13424491.79489762</v>
      </c>
      <c r="Z157" s="118">
        <f>VLOOKUP(K157,'Power Summary by Day '!$AL$18:$AO$400,4,FALSE)</f>
        <v>-13424491.794897601</v>
      </c>
      <c r="AA157" s="119">
        <f t="shared" si="18"/>
        <v>-1.862645149230957E-8</v>
      </c>
      <c r="AB157" s="117">
        <f>VLOOKUP(K157,'BNK Org Sheet'!$F$2:$I$464,4,FALSE)*1000</f>
        <v>-15327238.322865872</v>
      </c>
      <c r="AC157" s="118">
        <f>VLOOKUP(K157,'NG Summary by Day'!$AG$20:$AJ$532,4,FALSE)</f>
        <v>-36657356.646002702</v>
      </c>
      <c r="AD157" s="131">
        <f t="shared" si="19"/>
        <v>21330118.323136829</v>
      </c>
    </row>
    <row r="158" spans="1:30" x14ac:dyDescent="0.2">
      <c r="A158" s="103">
        <v>36748</v>
      </c>
      <c r="B158" s="104">
        <v>37446.275649999996</v>
      </c>
      <c r="C158" s="104">
        <v>25405.958643067392</v>
      </c>
      <c r="D158" s="104">
        <v>48724.906083731075</v>
      </c>
      <c r="E158" s="104"/>
      <c r="F158" s="104">
        <v>15696</v>
      </c>
      <c r="G158" s="104">
        <v>-1237.8160021968704</v>
      </c>
      <c r="H158" s="104">
        <v>16447.990684906017</v>
      </c>
      <c r="J158" s="10">
        <v>36753</v>
      </c>
      <c r="K158" s="134">
        <v>36753</v>
      </c>
      <c r="L158" s="117">
        <f t="shared" si="20"/>
        <v>-33144461.649999999</v>
      </c>
      <c r="M158" s="118">
        <f>VLOOKUP(K158,'NG Summary by Day'!$L$21:$N$480,3,FALSE)</f>
        <v>-35088141.763167605</v>
      </c>
      <c r="N158" s="119">
        <f t="shared" si="21"/>
        <v>1943680.1131676063</v>
      </c>
      <c r="O158" s="117">
        <f t="shared" si="14"/>
        <v>-23054875.751603741</v>
      </c>
      <c r="P158" s="118">
        <f>VLOOKUP(K158,'Power Summary by Day '!$AL$18:$AO$400,3,FALSE)</f>
        <v>-23054804.027633499</v>
      </c>
      <c r="Q158" s="119">
        <f t="shared" si="15"/>
        <v>-71.723970241844654</v>
      </c>
      <c r="R158" s="117">
        <f>(VLOOKUP(K158,'BNK Org Sheet'!$A$2:$D$464,4,FALSE))*1000*-1</f>
        <v>-44269788.74874185</v>
      </c>
      <c r="S158" s="118">
        <f>VLOOKUP(K158,CORP!$A$14:$D4680,3,FALSE)</f>
        <v>-45878145.582947299</v>
      </c>
      <c r="T158" s="136">
        <f t="shared" si="16"/>
        <v>1608356.8342054486</v>
      </c>
      <c r="V158" s="117">
        <f>(VLOOKUP(K158,'BNK Org Sheet'!$F$2:$I$464,2,FALSE))*1000</f>
        <v>-20802000</v>
      </c>
      <c r="W158" s="118">
        <f>VLOOKUP(K158,'NG Summary by Day'!$T$20:$W$486,4,FALSE)</f>
        <v>-22995670.654963799</v>
      </c>
      <c r="X158" s="131">
        <f t="shared" si="17"/>
        <v>2193670.6549637988</v>
      </c>
      <c r="Y158" s="117">
        <f>VLOOKUP(K158,'BNK Org Sheet'!$F$2:$I$464,3,FALSE)*1000</f>
        <v>-9171409.2785536293</v>
      </c>
      <c r="Z158" s="118">
        <f>VLOOKUP(K158,'Power Summary by Day '!$AL$18:$AO$400,4,FALSE)</f>
        <v>-9171409.2785536293</v>
      </c>
      <c r="AA158" s="119">
        <f t="shared" si="18"/>
        <v>0</v>
      </c>
      <c r="AB158" s="117">
        <f>VLOOKUP(K158,'BNK Org Sheet'!$F$2:$I$464,4,FALSE)*1000</f>
        <v>-25830271.377050236</v>
      </c>
      <c r="AC158" s="118">
        <f>VLOOKUP(K158,'NG Summary by Day'!$AG$20:$AJ$532,4,FALSE)</f>
        <v>-32818538.0525623</v>
      </c>
      <c r="AD158" s="131">
        <f t="shared" si="19"/>
        <v>6988266.6755120642</v>
      </c>
    </row>
    <row r="159" spans="1:30" x14ac:dyDescent="0.2">
      <c r="A159" s="103">
        <v>36749</v>
      </c>
      <c r="B159" s="104">
        <v>39203.573850000001</v>
      </c>
      <c r="C159" s="104">
        <v>22830.225214304854</v>
      </c>
      <c r="D159" s="104">
        <v>48683.133162947546</v>
      </c>
      <c r="E159" s="104"/>
      <c r="F159" s="104">
        <v>24241</v>
      </c>
      <c r="G159" s="104">
        <v>-5536.6037412095984</v>
      </c>
      <c r="H159" s="104">
        <v>26487.85882375807</v>
      </c>
      <c r="J159" s="10">
        <v>36754</v>
      </c>
      <c r="K159" s="134">
        <v>36754</v>
      </c>
      <c r="L159" s="117">
        <f t="shared" si="20"/>
        <v>-31494646.530000001</v>
      </c>
      <c r="M159" s="118">
        <f>VLOOKUP(K159,'NG Summary by Day'!$L$21:$N$480,3,FALSE)</f>
        <v>-31494646.5316015</v>
      </c>
      <c r="N159" s="119">
        <f t="shared" si="21"/>
        <v>1.6014985740184784E-3</v>
      </c>
      <c r="O159" s="117">
        <f t="shared" si="14"/>
        <v>-21379031.455507211</v>
      </c>
      <c r="P159" s="118">
        <f>VLOOKUP(K159,'Power Summary by Day '!$AL$18:$AO$400,3,FALSE)</f>
        <v>-21379031.4555072</v>
      </c>
      <c r="Q159" s="119">
        <f t="shared" si="15"/>
        <v>0</v>
      </c>
      <c r="R159" s="117">
        <f>(VLOOKUP(K159,'BNK Org Sheet'!$A$2:$D$464,4,FALSE))*1000*-1</f>
        <v>-42088575.36173901</v>
      </c>
      <c r="S159" s="118">
        <f>VLOOKUP(K159,CORP!$A$14:$D4681,3,FALSE)</f>
        <v>-43011308.927865699</v>
      </c>
      <c r="T159" s="136">
        <f t="shared" si="16"/>
        <v>922733.56612668931</v>
      </c>
      <c r="V159" s="117">
        <f>(VLOOKUP(K159,'BNK Org Sheet'!$F$2:$I$464,2,FALSE))*1000</f>
        <v>-204000</v>
      </c>
      <c r="W159" s="118">
        <f>VLOOKUP(K159,'NG Summary by Day'!$T$20:$W$486,4,FALSE)</f>
        <v>2373290.9731542799</v>
      </c>
      <c r="X159" s="131">
        <f t="shared" si="17"/>
        <v>-2577290.9731542799</v>
      </c>
      <c r="Y159" s="117">
        <f>VLOOKUP(K159,'BNK Org Sheet'!$F$2:$I$464,3,FALSE)*1000</f>
        <v>10409376.318028761</v>
      </c>
      <c r="Z159" s="118">
        <f>VLOOKUP(K159,'Power Summary by Day '!$AL$18:$AO$400,4,FALSE)</f>
        <v>10409376.318028798</v>
      </c>
      <c r="AA159" s="119">
        <f t="shared" si="18"/>
        <v>-3.7252902984619141E-8</v>
      </c>
      <c r="AB159" s="117">
        <f>VLOOKUP(K159,'BNK Org Sheet'!$F$2:$I$464,4,FALSE)*1000</f>
        <v>13113221.867368678</v>
      </c>
      <c r="AC159" s="118">
        <f>VLOOKUP(K159,'NG Summary by Day'!$AG$20:$AJ$532,4,FALSE)</f>
        <v>17189558.8085231</v>
      </c>
      <c r="AD159" s="131">
        <f t="shared" si="19"/>
        <v>-4076336.9411544222</v>
      </c>
    </row>
    <row r="160" spans="1:30" x14ac:dyDescent="0.2">
      <c r="A160" s="103">
        <v>36752</v>
      </c>
      <c r="B160" s="104">
        <v>39954.777630000004</v>
      </c>
      <c r="C160" s="104">
        <v>21603.742247802562</v>
      </c>
      <c r="D160" s="104">
        <v>49103.895352294065</v>
      </c>
      <c r="E160" s="104"/>
      <c r="F160" s="104">
        <v>-6654</v>
      </c>
      <c r="G160" s="104">
        <v>-13424.49179489762</v>
      </c>
      <c r="H160" s="104">
        <v>-15327.238322865871</v>
      </c>
      <c r="J160" s="10">
        <v>36755</v>
      </c>
      <c r="K160" s="134">
        <v>36755</v>
      </c>
      <c r="L160" s="117">
        <f t="shared" si="20"/>
        <v>-32031675.73</v>
      </c>
      <c r="M160" s="118">
        <f>VLOOKUP(K160,'NG Summary by Day'!$L$21:$N$480,3,FALSE)</f>
        <v>-32031675.7267799</v>
      </c>
      <c r="N160" s="119">
        <f t="shared" si="21"/>
        <v>-3.2200999557971954E-3</v>
      </c>
      <c r="O160" s="117">
        <f t="shared" si="14"/>
        <v>-21640720.170859136</v>
      </c>
      <c r="P160" s="118">
        <f>VLOOKUP(K160,'Power Summary by Day '!$AL$18:$AO$400,3,FALSE)</f>
        <v>-21640720.170859098</v>
      </c>
      <c r="Q160" s="119">
        <f t="shared" si="15"/>
        <v>-3.7252902984619141E-8</v>
      </c>
      <c r="R160" s="117">
        <f>(VLOOKUP(K160,'BNK Org Sheet'!$A$2:$D$464,4,FALSE))*1000*-1</f>
        <v>-42437930.098709233</v>
      </c>
      <c r="S160" s="118">
        <f>VLOOKUP(K160,CORP!$A$14:$D4682,3,FALSE)</f>
        <v>-43233247.942554601</v>
      </c>
      <c r="T160" s="136">
        <f t="shared" si="16"/>
        <v>795317.84384536743</v>
      </c>
      <c r="V160" s="117">
        <f>(VLOOKUP(K160,'BNK Org Sheet'!$F$2:$I$464,2,FALSE))*1000</f>
        <v>-8256000</v>
      </c>
      <c r="W160" s="118">
        <f>VLOOKUP(K160,'NG Summary by Day'!$T$20:$W$486,4,FALSE)</f>
        <v>-10877862.209308401</v>
      </c>
      <c r="X160" s="131">
        <f t="shared" si="17"/>
        <v>2621862.2093084008</v>
      </c>
      <c r="Y160" s="117">
        <f>VLOOKUP(K160,'BNK Org Sheet'!$F$2:$I$464,3,FALSE)*1000</f>
        <v>20641176.536817797</v>
      </c>
      <c r="Z160" s="118">
        <f>VLOOKUP(K160,'Power Summary by Day '!$AL$18:$AO$400,4,FALSE)</f>
        <v>20641176.5368178</v>
      </c>
      <c r="AA160" s="119">
        <f t="shared" si="18"/>
        <v>0</v>
      </c>
      <c r="AB160" s="117">
        <f>VLOOKUP(K160,'BNK Org Sheet'!$F$2:$I$464,4,FALSE)*1000</f>
        <v>26240137.513349254</v>
      </c>
      <c r="AC160" s="118">
        <f>VLOOKUP(K160,'NG Summary by Day'!$AG$20:$AJ$532,4,FALSE)</f>
        <v>19892090.271158598</v>
      </c>
      <c r="AD160" s="131">
        <f t="shared" si="19"/>
        <v>6348047.2421906553</v>
      </c>
    </row>
    <row r="161" spans="1:30" x14ac:dyDescent="0.2">
      <c r="A161" s="103">
        <v>36753</v>
      </c>
      <c r="B161" s="104">
        <v>33144.461649999997</v>
      </c>
      <c r="C161" s="104">
        <v>23054.87575160374</v>
      </c>
      <c r="D161" s="104">
        <v>44269.788748741848</v>
      </c>
      <c r="E161" s="104"/>
      <c r="F161" s="104">
        <v>-20802</v>
      </c>
      <c r="G161" s="104">
        <v>-9171.4092785536286</v>
      </c>
      <c r="H161" s="104">
        <v>-25830.271377050234</v>
      </c>
      <c r="J161" s="10">
        <v>36756</v>
      </c>
      <c r="K161" s="134">
        <v>36756</v>
      </c>
      <c r="L161" s="117">
        <f t="shared" si="20"/>
        <v>-38110903.909999996</v>
      </c>
      <c r="M161" s="118">
        <f>VLOOKUP(K161,'NG Summary by Day'!$L$21:$N$480,3,FALSE)</f>
        <v>-38103202.632904597</v>
      </c>
      <c r="N161" s="119">
        <f t="shared" si="21"/>
        <v>-7701.277095399797</v>
      </c>
      <c r="O161" s="117">
        <f t="shared" si="14"/>
        <v>-20038414.373403236</v>
      </c>
      <c r="P161" s="118">
        <f>VLOOKUP(K161,'Power Summary by Day '!$AL$18:$AO$400,3,FALSE)</f>
        <v>-20038414.373403203</v>
      </c>
      <c r="Q161" s="119">
        <f t="shared" si="15"/>
        <v>-3.3527612686157227E-8</v>
      </c>
      <c r="R161" s="117">
        <f>(VLOOKUP(K161,'BNK Org Sheet'!$A$2:$D$464,4,FALSE))*1000*-1</f>
        <v>-46756474.714165471</v>
      </c>
      <c r="S161" s="118">
        <f>VLOOKUP(K161,CORP!$A$14:$D4683,3,FALSE)</f>
        <v>-49440894.434669301</v>
      </c>
      <c r="T161" s="136">
        <f t="shared" si="16"/>
        <v>2684419.7205038294</v>
      </c>
      <c r="V161" s="117">
        <f>(VLOOKUP(K161,'BNK Org Sheet'!$F$2:$I$464,2,FALSE))*1000</f>
        <v>11398000</v>
      </c>
      <c r="W161" s="118">
        <f>VLOOKUP(K161,'NG Summary by Day'!$T$20:$W$486,4,FALSE)</f>
        <v>9485199.3914088402</v>
      </c>
      <c r="X161" s="131">
        <f t="shared" si="17"/>
        <v>1912800.6085911598</v>
      </c>
      <c r="Y161" s="117">
        <f>VLOOKUP(K161,'BNK Org Sheet'!$F$2:$I$464,3,FALSE)*1000</f>
        <v>8051340.9079671614</v>
      </c>
      <c r="Z161" s="118">
        <f>VLOOKUP(K161,'Power Summary by Day '!$AL$18:$AO$400,4,FALSE)</f>
        <v>8051340.9079672098</v>
      </c>
      <c r="AA161" s="119">
        <f t="shared" si="18"/>
        <v>-4.8428773880004883E-8</v>
      </c>
      <c r="AB161" s="117">
        <f>VLOOKUP(K161,'BNK Org Sheet'!$F$2:$I$464,4,FALSE)*1000</f>
        <v>21240853.440148689</v>
      </c>
      <c r="AC161" s="118">
        <f>VLOOKUP(K161,'NG Summary by Day'!$AG$20:$AJ$532,4,FALSE)</f>
        <v>25851884.6739472</v>
      </c>
      <c r="AD161" s="131">
        <f t="shared" si="19"/>
        <v>-4611031.2337985113</v>
      </c>
    </row>
    <row r="162" spans="1:30" x14ac:dyDescent="0.2">
      <c r="A162" s="103">
        <v>36754</v>
      </c>
      <c r="B162" s="104">
        <v>31494.646530000002</v>
      </c>
      <c r="C162" s="104">
        <v>21379.031455507211</v>
      </c>
      <c r="D162" s="104">
        <v>42088.575361739007</v>
      </c>
      <c r="E162" s="104"/>
      <c r="F162" s="104">
        <v>-204</v>
      </c>
      <c r="G162" s="104">
        <v>10409.376318028761</v>
      </c>
      <c r="H162" s="104">
        <v>13113.221867368678</v>
      </c>
      <c r="J162" s="10">
        <v>36759</v>
      </c>
      <c r="K162" s="134">
        <v>36759</v>
      </c>
      <c r="L162" s="117">
        <f t="shared" si="20"/>
        <v>-44133591.229999997</v>
      </c>
      <c r="M162" s="118">
        <f>VLOOKUP(K162,'NG Summary by Day'!$L$21:$N$480,3,FALSE)</f>
        <v>-44133591.229023598</v>
      </c>
      <c r="N162" s="119">
        <f t="shared" si="21"/>
        <v>-9.7639858722686768E-4</v>
      </c>
      <c r="O162" s="117">
        <f t="shared" si="14"/>
        <v>-23025619.862727284</v>
      </c>
      <c r="P162" s="118">
        <f>VLOOKUP(K162,'Power Summary by Day '!$AL$18:$AO$400,3,FALSE)</f>
        <v>-23025619.862727299</v>
      </c>
      <c r="Q162" s="119">
        <f t="shared" si="15"/>
        <v>0</v>
      </c>
      <c r="R162" s="117">
        <f>(VLOOKUP(K162,'BNK Org Sheet'!$A$2:$D$464,4,FALSE))*1000*-1</f>
        <v>-53690818.42452541</v>
      </c>
      <c r="S162" s="118">
        <f>VLOOKUP(K162,CORP!$A$14:$D4684,3,FALSE)</f>
        <v>-55398479.804694094</v>
      </c>
      <c r="T162" s="136">
        <f t="shared" si="16"/>
        <v>1707661.3801686838</v>
      </c>
      <c r="V162" s="117">
        <f>(VLOOKUP(K162,'BNK Org Sheet'!$F$2:$I$464,2,FALSE))*1000</f>
        <v>91989000</v>
      </c>
      <c r="W162" s="118">
        <f>VLOOKUP(K162,'NG Summary by Day'!$T$20:$W$486,4,FALSE)</f>
        <v>93806632.64179109</v>
      </c>
      <c r="X162" s="131">
        <f t="shared" si="17"/>
        <v>-1817632.6417910904</v>
      </c>
      <c r="Y162" s="117">
        <f>VLOOKUP(K162,'BNK Org Sheet'!$F$2:$I$464,3,FALSE)*1000</f>
        <v>31640377.540353</v>
      </c>
      <c r="Z162" s="118">
        <f>VLOOKUP(K162,'Power Summary by Day '!$AL$18:$AO$400,4,FALSE)</f>
        <v>31640377.540353</v>
      </c>
      <c r="AA162" s="119">
        <f t="shared" si="18"/>
        <v>0</v>
      </c>
      <c r="AB162" s="117">
        <f>VLOOKUP(K162,'BNK Org Sheet'!$F$2:$I$464,4,FALSE)*1000</f>
        <v>133094407.25716008</v>
      </c>
      <c r="AC162" s="118">
        <f>VLOOKUP(K162,'NG Summary by Day'!$AG$20:$AJ$532,4,FALSE)</f>
        <v>143038950.55011401</v>
      </c>
      <c r="AD162" s="131">
        <f t="shared" si="19"/>
        <v>-9944543.2929539233</v>
      </c>
    </row>
    <row r="163" spans="1:30" x14ac:dyDescent="0.2">
      <c r="A163" s="103">
        <v>36755</v>
      </c>
      <c r="B163" s="104">
        <v>32031.675729999999</v>
      </c>
      <c r="C163" s="104">
        <v>21640.720170859135</v>
      </c>
      <c r="D163" s="104">
        <v>42437.930098709236</v>
      </c>
      <c r="E163" s="104"/>
      <c r="F163" s="104">
        <v>-8256</v>
      </c>
      <c r="G163" s="104">
        <v>20641.176536817795</v>
      </c>
      <c r="H163" s="104">
        <v>26240.137513349255</v>
      </c>
      <c r="J163" s="10">
        <v>36760</v>
      </c>
      <c r="K163" s="134">
        <v>36760</v>
      </c>
      <c r="L163" s="117">
        <f t="shared" si="20"/>
        <v>-47357729.797560893</v>
      </c>
      <c r="M163" s="118">
        <f>VLOOKUP(K163,'NG Summary by Day'!$L$21:$N$480,3,FALSE)</f>
        <v>-47357729.7975609</v>
      </c>
      <c r="N163" s="119">
        <f t="shared" si="21"/>
        <v>0</v>
      </c>
      <c r="O163" s="117">
        <f t="shared" si="14"/>
        <v>-24058994.152427822</v>
      </c>
      <c r="P163" s="118">
        <f>VLOOKUP(K163,'Power Summary by Day '!$AL$18:$AO$400,3,FALSE)</f>
        <v>-24058994.1524278</v>
      </c>
      <c r="Q163" s="119">
        <f t="shared" si="15"/>
        <v>0</v>
      </c>
      <c r="R163" s="117">
        <f>(VLOOKUP(K163,'BNK Org Sheet'!$A$2:$D$464,4,FALSE))*1000*-1</f>
        <v>-55978624.758021563</v>
      </c>
      <c r="S163" s="118">
        <f>VLOOKUP(K163,CORP!$A$14:$D4685,3,FALSE)</f>
        <v>-59065632.229839399</v>
      </c>
      <c r="T163" s="136">
        <f t="shared" si="16"/>
        <v>3087007.4718178362</v>
      </c>
      <c r="V163" s="117">
        <f>(VLOOKUP(K163,'BNK Org Sheet'!$F$2:$I$464,2,FALSE))*1000</f>
        <v>61328017.415082313</v>
      </c>
      <c r="W163" s="118">
        <f>VLOOKUP(K163,'NG Summary by Day'!$T$20:$W$486,4,FALSE)</f>
        <v>61328017.415082306</v>
      </c>
      <c r="X163" s="131">
        <f t="shared" si="17"/>
        <v>0</v>
      </c>
      <c r="Y163" s="117">
        <f>VLOOKUP(K163,'BNK Org Sheet'!$F$2:$I$464,3,FALSE)*1000</f>
        <v>2272981.7387831574</v>
      </c>
      <c r="Z163" s="118">
        <f>VLOOKUP(K163,'Power Summary by Day '!$AL$18:$AO$400,4,FALSE)</f>
        <v>2272981.7387831598</v>
      </c>
      <c r="AA163" s="119">
        <f t="shared" si="18"/>
        <v>0</v>
      </c>
      <c r="AB163" s="117">
        <f>VLOOKUP(K163,'BNK Org Sheet'!$F$2:$I$464,4,FALSE)*1000</f>
        <v>58371664.923163861</v>
      </c>
      <c r="AC163" s="118">
        <f>VLOOKUP(K163,'NG Summary by Day'!$AG$20:$AJ$532,4,FALSE)</f>
        <v>45457690.0090717</v>
      </c>
      <c r="AD163" s="131">
        <f t="shared" si="19"/>
        <v>12913974.914092161</v>
      </c>
    </row>
    <row r="164" spans="1:30" x14ac:dyDescent="0.2">
      <c r="A164" s="103">
        <v>36756</v>
      </c>
      <c r="B164" s="104">
        <v>38110.903909999994</v>
      </c>
      <c r="C164" s="104">
        <v>20038.414373403237</v>
      </c>
      <c r="D164" s="104">
        <v>46756.474714165473</v>
      </c>
      <c r="E164" s="104"/>
      <c r="F164" s="104">
        <v>11398</v>
      </c>
      <c r="G164" s="104">
        <v>8051.340907967161</v>
      </c>
      <c r="H164" s="104">
        <v>21240.85344014869</v>
      </c>
      <c r="J164" s="10">
        <v>36761</v>
      </c>
      <c r="K164" s="134">
        <v>36761</v>
      </c>
      <c r="L164" s="117">
        <f t="shared" si="20"/>
        <v>-42449658.083947755</v>
      </c>
      <c r="M164" s="118">
        <f>VLOOKUP(K164,'NG Summary by Day'!$L$21:$N$480,3,FALSE)</f>
        <v>-42449658.0839478</v>
      </c>
      <c r="N164" s="119">
        <f t="shared" si="21"/>
        <v>0</v>
      </c>
      <c r="O164" s="117">
        <f t="shared" si="14"/>
        <v>-26769511.240731087</v>
      </c>
      <c r="P164" s="118">
        <f>VLOOKUP(K164,'Power Summary by Day '!$AL$18:$AO$400,3,FALSE)</f>
        <v>-26769511.240731098</v>
      </c>
      <c r="Q164" s="119">
        <f t="shared" si="15"/>
        <v>0</v>
      </c>
      <c r="R164" s="117">
        <f>(VLOOKUP(K164,'BNK Org Sheet'!$A$2:$D$464,4,FALSE))*1000*-1</f>
        <v>-53639959.729623586</v>
      </c>
      <c r="S164" s="118">
        <f>VLOOKUP(K164,CORP!$A$14:$D4686,3,FALSE)</f>
        <v>-60399274.418072894</v>
      </c>
      <c r="T164" s="136">
        <f t="shared" si="16"/>
        <v>6759314.6884493083</v>
      </c>
      <c r="V164" s="117">
        <f>(VLOOKUP(K164,'BNK Org Sheet'!$F$2:$I$464,2,FALSE))*1000</f>
        <v>27740199.274299998</v>
      </c>
      <c r="W164" s="118">
        <f>VLOOKUP(K164,'NG Summary by Day'!$T$20:$W$486,4,FALSE)</f>
        <v>27740199.274300002</v>
      </c>
      <c r="X164" s="131">
        <f t="shared" si="17"/>
        <v>0</v>
      </c>
      <c r="Y164" s="117">
        <f>VLOOKUP(K164,'BNK Org Sheet'!$F$2:$I$464,3,FALSE)*1000</f>
        <v>40803190.652641356</v>
      </c>
      <c r="Z164" s="118">
        <f>VLOOKUP(K164,'Power Summary by Day '!$AL$18:$AO$400,4,FALSE)</f>
        <v>40803190.652641401</v>
      </c>
      <c r="AA164" s="119">
        <f t="shared" si="18"/>
        <v>0</v>
      </c>
      <c r="AB164" s="117">
        <f>VLOOKUP(K164,'BNK Org Sheet'!$F$2:$I$464,4,FALSE)*1000</f>
        <v>90960589.594683975</v>
      </c>
      <c r="AC164" s="118">
        <f>VLOOKUP(K164,'NG Summary by Day'!$AG$20:$AJ$532,4,FALSE)</f>
        <v>86209157.349011391</v>
      </c>
      <c r="AD164" s="131">
        <f t="shared" si="19"/>
        <v>4751432.2456725836</v>
      </c>
    </row>
    <row r="165" spans="1:30" x14ac:dyDescent="0.2">
      <c r="A165" s="103">
        <v>36759</v>
      </c>
      <c r="B165" s="104">
        <v>44133.591229999998</v>
      </c>
      <c r="C165" s="104">
        <v>23025.619862727286</v>
      </c>
      <c r="D165" s="104">
        <v>53690.818424525409</v>
      </c>
      <c r="E165" s="104"/>
      <c r="F165" s="104">
        <v>91989</v>
      </c>
      <c r="G165" s="104">
        <v>31640.377540353002</v>
      </c>
      <c r="H165" s="104">
        <v>133094.40725716008</v>
      </c>
      <c r="J165" s="10">
        <v>36762</v>
      </c>
      <c r="K165" s="134">
        <v>36762</v>
      </c>
      <c r="L165" s="117">
        <f t="shared" si="20"/>
        <v>-42150978.931871317</v>
      </c>
      <c r="M165" s="118">
        <f>VLOOKUP(K165,'NG Summary by Day'!$L$21:$N$480,3,FALSE)</f>
        <v>-42150978.931871295</v>
      </c>
      <c r="N165" s="119">
        <f t="shared" si="21"/>
        <v>0</v>
      </c>
      <c r="O165" s="117">
        <f t="shared" si="14"/>
        <v>-24979074.38126491</v>
      </c>
      <c r="P165" s="118">
        <f>VLOOKUP(K165,'Power Summary by Day '!$AL$18:$AO$400,3,FALSE)</f>
        <v>-24979074.381264899</v>
      </c>
      <c r="Q165" s="119">
        <f t="shared" si="15"/>
        <v>0</v>
      </c>
      <c r="R165" s="117">
        <f>(VLOOKUP(K165,'BNK Org Sheet'!$A$2:$D$464,4,FALSE))*1000*-1</f>
        <v>-52361106.863841563</v>
      </c>
      <c r="S165" s="118">
        <f>VLOOKUP(K165,CORP!$A$14:$D4687,3,FALSE)</f>
        <v>-62448780.848037899</v>
      </c>
      <c r="T165" s="136">
        <f t="shared" si="16"/>
        <v>10087673.984196335</v>
      </c>
      <c r="V165" s="117">
        <f>(VLOOKUP(K165,'BNK Org Sheet'!$F$2:$I$464,2,FALSE))*1000</f>
        <v>127473221.75259998</v>
      </c>
      <c r="W165" s="118">
        <f>VLOOKUP(K165,'NG Summary by Day'!$T$20:$W$486,4,FALSE)</f>
        <v>127473221.7526</v>
      </c>
      <c r="X165" s="131">
        <f t="shared" si="17"/>
        <v>0</v>
      </c>
      <c r="Y165" s="117">
        <f>VLOOKUP(K165,'BNK Org Sheet'!$F$2:$I$464,3,FALSE)*1000</f>
        <v>27488880.546294261</v>
      </c>
      <c r="Z165" s="118">
        <f>VLOOKUP(K165,'Power Summary by Day '!$AL$18:$AO$400,4,FALSE)</f>
        <v>27488880.546294302</v>
      </c>
      <c r="AA165" s="119">
        <f t="shared" si="18"/>
        <v>-4.0978193283081055E-8</v>
      </c>
      <c r="AB165" s="117">
        <f>VLOOKUP(K165,'BNK Org Sheet'!$F$2:$I$464,4,FALSE)*1000</f>
        <v>164807773.66633981</v>
      </c>
      <c r="AC165" s="118">
        <f>VLOOKUP(K165,'NG Summary by Day'!$AG$20:$AJ$532,4,FALSE)</f>
        <v>171608696.41249499</v>
      </c>
      <c r="AD165" s="131">
        <f t="shared" si="19"/>
        <v>-6800922.7461551726</v>
      </c>
    </row>
    <row r="166" spans="1:30" x14ac:dyDescent="0.2">
      <c r="A166" s="103">
        <v>36760</v>
      </c>
      <c r="B166" s="104">
        <v>47357.729797560896</v>
      </c>
      <c r="C166" s="104">
        <v>24058.994152427822</v>
      </c>
      <c r="D166" s="104">
        <v>55978.624758021564</v>
      </c>
      <c r="E166" s="104"/>
      <c r="F166" s="104">
        <v>61328.017415082315</v>
      </c>
      <c r="G166" s="104">
        <v>2272.9817387831577</v>
      </c>
      <c r="H166" s="104">
        <v>58371.664923163858</v>
      </c>
      <c r="J166" s="10">
        <v>36763</v>
      </c>
      <c r="K166" s="134">
        <v>36763</v>
      </c>
      <c r="L166" s="117">
        <f t="shared" si="20"/>
        <v>-41351612.399999999</v>
      </c>
      <c r="M166" s="118">
        <f>VLOOKUP(K166,'NG Summary by Day'!$L$21:$N$480,3,FALSE)</f>
        <v>-41351612.395056501</v>
      </c>
      <c r="N166" s="119">
        <f t="shared" si="21"/>
        <v>-4.9434974789619446E-3</v>
      </c>
      <c r="O166" s="117">
        <f t="shared" si="14"/>
        <v>-30381406.629999999</v>
      </c>
      <c r="P166" s="118">
        <f>VLOOKUP(K166,'Power Summary by Day '!$AL$18:$AO$400,3,FALSE)</f>
        <v>-30381406.6309698</v>
      </c>
      <c r="Q166" s="119">
        <f t="shared" si="15"/>
        <v>9.6980109810829163E-4</v>
      </c>
      <c r="R166" s="117">
        <f>(VLOOKUP(K166,'BNK Org Sheet'!$A$2:$D$464,4,FALSE))*1000*-1</f>
        <v>-54494848.143584415</v>
      </c>
      <c r="S166" s="118">
        <f>VLOOKUP(K166,CORP!$A$14:$D4688,3,FALSE)</f>
        <v>-67561307.445069596</v>
      </c>
      <c r="T166" s="136">
        <f t="shared" si="16"/>
        <v>13066459.301485181</v>
      </c>
      <c r="V166" s="117">
        <f>(VLOOKUP(K166,'BNK Org Sheet'!$F$2:$I$464,2,FALSE))*1000</f>
        <v>176639214.40120003</v>
      </c>
      <c r="W166" s="118">
        <f>VLOOKUP(K166,'NG Summary by Day'!$T$20:$W$486,4,FALSE)</f>
        <v>176639214.4012</v>
      </c>
      <c r="X166" s="131">
        <f t="shared" si="17"/>
        <v>0</v>
      </c>
      <c r="Y166" s="117">
        <f>VLOOKUP(K166,'BNK Org Sheet'!$F$2:$I$464,3,FALSE)*1000</f>
        <v>11660611.007469051</v>
      </c>
      <c r="Z166" s="118">
        <f>VLOOKUP(K166,'Power Summary by Day '!$AL$18:$AO$400,4,FALSE)</f>
        <v>11660611.007469101</v>
      </c>
      <c r="AA166" s="119">
        <f t="shared" si="18"/>
        <v>-5.029141902923584E-8</v>
      </c>
      <c r="AB166" s="117">
        <f>VLOOKUP(K166,'BNK Org Sheet'!$F$2:$I$464,4,FALSE)*1000</f>
        <v>194800775.26001036</v>
      </c>
      <c r="AC166" s="118">
        <f>VLOOKUP(K166,'NG Summary by Day'!$AG$20:$AJ$532,4,FALSE)</f>
        <v>195740370.565393</v>
      </c>
      <c r="AD166" s="131">
        <f t="shared" si="19"/>
        <v>-939595.30538263917</v>
      </c>
    </row>
    <row r="167" spans="1:30" x14ac:dyDescent="0.2">
      <c r="A167" s="103">
        <v>36761</v>
      </c>
      <c r="B167" s="104">
        <v>42449.658083947754</v>
      </c>
      <c r="C167" s="104">
        <v>26769.511240731088</v>
      </c>
      <c r="D167" s="104">
        <v>53639.959729623588</v>
      </c>
      <c r="E167" s="104"/>
      <c r="F167" s="104">
        <v>27740.199274299997</v>
      </c>
      <c r="G167" s="104">
        <v>40803.190652641359</v>
      </c>
      <c r="H167" s="104">
        <v>90960.589594683974</v>
      </c>
      <c r="J167" s="10">
        <v>36766</v>
      </c>
      <c r="K167" s="134">
        <v>36766</v>
      </c>
      <c r="L167" s="117">
        <f t="shared" si="20"/>
        <v>-49307430.840000004</v>
      </c>
      <c r="M167" s="118">
        <f>VLOOKUP(K167,'NG Summary by Day'!$L$21:$N$480,3,FALSE)</f>
        <v>-49307430.842237294</v>
      </c>
      <c r="N167" s="119">
        <f t="shared" si="21"/>
        <v>2.2372901439666748E-3</v>
      </c>
      <c r="O167" s="117">
        <f t="shared" si="14"/>
        <v>-26759998.989999998</v>
      </c>
      <c r="P167" s="118">
        <f>VLOOKUP(K167,'Power Summary by Day '!$AL$18:$AO$400,3,FALSE)</f>
        <v>-26759998.986717902</v>
      </c>
      <c r="Q167" s="119">
        <f t="shared" si="15"/>
        <v>-3.2820962369441986E-3</v>
      </c>
      <c r="R167" s="117">
        <f>(VLOOKUP(K167,'BNK Org Sheet'!$A$2:$D$464,4,FALSE))*1000*-1</f>
        <v>-58997803.534022875</v>
      </c>
      <c r="S167" s="118">
        <f>VLOOKUP(K167,CORP!$A$14:$D4689,3,FALSE)</f>
        <v>-68540701.279698506</v>
      </c>
      <c r="T167" s="136">
        <f t="shared" si="16"/>
        <v>9542897.7456756309</v>
      </c>
      <c r="V167" s="117">
        <f>(VLOOKUP(K167,'BNK Org Sheet'!$F$2:$I$464,2,FALSE))*1000</f>
        <v>71125751.254299998</v>
      </c>
      <c r="W167" s="118">
        <f>VLOOKUP(K167,'NG Summary by Day'!$T$20:$W$486,4,FALSE)</f>
        <v>71125751.254299998</v>
      </c>
      <c r="X167" s="131">
        <f t="shared" si="17"/>
        <v>0</v>
      </c>
      <c r="Y167" s="117">
        <f>VLOOKUP(K167,'BNK Org Sheet'!$F$2:$I$464,3,FALSE)*1000</f>
        <v>-26333050.317257799</v>
      </c>
      <c r="Z167" s="118">
        <f>VLOOKUP(K167,'Power Summary by Day '!$AL$18:$AO$400,4,FALSE)</f>
        <v>-26333050.317257799</v>
      </c>
      <c r="AA167" s="119">
        <f t="shared" si="18"/>
        <v>0</v>
      </c>
      <c r="AB167" s="117">
        <f>VLOOKUP(K167,'BNK Org Sheet'!$F$2:$I$464,4,FALSE)*1000</f>
        <v>39133232.934398092</v>
      </c>
      <c r="AC167" s="118">
        <f>VLOOKUP(K167,'NG Summary by Day'!$AG$20:$AJ$532,4,FALSE)</f>
        <v>36210101.512130499</v>
      </c>
      <c r="AD167" s="131">
        <f t="shared" si="19"/>
        <v>2923131.4222675934</v>
      </c>
    </row>
    <row r="168" spans="1:30" x14ac:dyDescent="0.2">
      <c r="A168" s="103">
        <v>36762</v>
      </c>
      <c r="B168" s="104">
        <v>42150.978931871316</v>
      </c>
      <c r="C168" s="104">
        <v>24979.074381264909</v>
      </c>
      <c r="D168" s="104">
        <v>52361.10686384156</v>
      </c>
      <c r="E168" s="104"/>
      <c r="F168" s="104">
        <v>127473.22175259999</v>
      </c>
      <c r="G168" s="104">
        <v>27488.880546294262</v>
      </c>
      <c r="H168" s="104">
        <v>164807.77366633981</v>
      </c>
      <c r="J168" s="10">
        <v>36767</v>
      </c>
      <c r="K168" s="134">
        <v>36767</v>
      </c>
      <c r="L168" s="117">
        <f t="shared" si="20"/>
        <v>-41986000</v>
      </c>
      <c r="M168" s="118">
        <f>VLOOKUP(K168,'NG Summary by Day'!$L$21:$N$480,3,FALSE)</f>
        <v>-41986103.670053706</v>
      </c>
      <c r="N168" s="119">
        <f t="shared" si="21"/>
        <v>103.67005370557308</v>
      </c>
      <c r="O168" s="117">
        <f t="shared" si="14"/>
        <v>-23759000</v>
      </c>
      <c r="P168" s="118">
        <f>VLOOKUP(K168,'Power Summary by Day '!$AL$18:$AO$400,3,FALSE)</f>
        <v>-23759266.890659299</v>
      </c>
      <c r="Q168" s="119">
        <f t="shared" si="15"/>
        <v>266.89065929874778</v>
      </c>
      <c r="R168" s="117">
        <f>(VLOOKUP(K168,'BNK Org Sheet'!$A$2:$D$464,4,FALSE))*1000*-1</f>
        <v>-51540607.537183449</v>
      </c>
      <c r="S168" s="118">
        <f>VLOOKUP(K168,CORP!$A$14:$D4690,3,FALSE)</f>
        <v>-59062290.985468298</v>
      </c>
      <c r="T168" s="136">
        <f t="shared" si="16"/>
        <v>7521683.4482848495</v>
      </c>
      <c r="V168" s="117">
        <f>(VLOOKUP(K168,'BNK Org Sheet'!$F$2:$I$464,2,FALSE))*1000</f>
        <v>-15333695.115899997</v>
      </c>
      <c r="W168" s="118">
        <f>VLOOKUP(K168,'NG Summary by Day'!$T$20:$W$486,4,FALSE)</f>
        <v>-15333695.115899999</v>
      </c>
      <c r="X168" s="131">
        <f t="shared" si="17"/>
        <v>0</v>
      </c>
      <c r="Y168" s="117">
        <f>VLOOKUP(K168,'BNK Org Sheet'!$F$2:$I$464,3,FALSE)*1000</f>
        <v>-59735806.013911769</v>
      </c>
      <c r="Z168" s="118">
        <f>VLOOKUP(K168,'Power Summary by Day '!$AL$18:$AO$400,4,FALSE)</f>
        <v>-59735806.013911694</v>
      </c>
      <c r="AA168" s="119">
        <f t="shared" si="18"/>
        <v>-7.4505805969238281E-8</v>
      </c>
      <c r="AB168" s="117">
        <f>VLOOKUP(K168,'BNK Org Sheet'!$F$2:$I$464,4,FALSE)*1000</f>
        <v>-66507886.001394361</v>
      </c>
      <c r="AC168" s="118">
        <f>VLOOKUP(K168,'NG Summary by Day'!$AG$20:$AJ$532,4,FALSE)</f>
        <v>-69039162.5264429</v>
      </c>
      <c r="AD168" s="131">
        <f t="shared" si="19"/>
        <v>2531276.525048539</v>
      </c>
    </row>
    <row r="169" spans="1:30" x14ac:dyDescent="0.2">
      <c r="A169" s="103">
        <v>36763</v>
      </c>
      <c r="B169" s="104">
        <v>41351.612399999998</v>
      </c>
      <c r="C169" s="104">
        <v>30381.406629999998</v>
      </c>
      <c r="D169" s="104">
        <v>54494.848143584415</v>
      </c>
      <c r="E169" s="104"/>
      <c r="F169" s="104">
        <v>176639.21440120004</v>
      </c>
      <c r="G169" s="104">
        <v>11660.611007469051</v>
      </c>
      <c r="H169" s="104">
        <v>194800.77526001036</v>
      </c>
      <c r="J169" s="10">
        <v>36768</v>
      </c>
      <c r="K169" s="134">
        <v>36768</v>
      </c>
      <c r="L169" s="117">
        <f t="shared" si="20"/>
        <v>-43931508.719999999</v>
      </c>
      <c r="M169" s="118">
        <f>VLOOKUP(K169,'NG Summary by Day'!$L$21:$N$480,3,FALSE)</f>
        <v>-43931508.720789701</v>
      </c>
      <c r="N169" s="119">
        <f t="shared" si="21"/>
        <v>7.8970193862915039E-4</v>
      </c>
      <c r="O169" s="117">
        <f t="shared" si="14"/>
        <v>-18615336.710000001</v>
      </c>
      <c r="P169" s="118">
        <f>VLOOKUP(K169,'Power Summary by Day '!$AL$18:$AO$400,3,FALSE)</f>
        <v>-18615336.706352402</v>
      </c>
      <c r="Q169" s="119">
        <f t="shared" si="15"/>
        <v>-3.6475993692874908E-3</v>
      </c>
      <c r="R169" s="117">
        <f>(VLOOKUP(K169,'BNK Org Sheet'!$A$2:$D$464,4,FALSE))*1000*-1</f>
        <v>-50999463.326870039</v>
      </c>
      <c r="S169" s="118">
        <f>VLOOKUP(K169,CORP!$A$14:$D4691,3,FALSE)</f>
        <v>-59827102.855825394</v>
      </c>
      <c r="T169" s="136">
        <f t="shared" si="16"/>
        <v>8827639.5289553553</v>
      </c>
      <c r="V169" s="117">
        <f>(VLOOKUP(K169,'BNK Org Sheet'!$F$2:$I$464,2,FALSE))*1000</f>
        <v>-210884099.77310002</v>
      </c>
      <c r="W169" s="118">
        <f>VLOOKUP(K169,'NG Summary by Day'!$T$20:$W$486,4,FALSE)</f>
        <v>-210884099.77309999</v>
      </c>
      <c r="X169" s="131">
        <f t="shared" si="17"/>
        <v>0</v>
      </c>
      <c r="Y169" s="117">
        <f>VLOOKUP(K169,'BNK Org Sheet'!$F$2:$I$464,3,FALSE)*1000</f>
        <v>-3317264.9590083025</v>
      </c>
      <c r="Z169" s="118">
        <f>VLOOKUP(K169,'Power Summary by Day '!$AL$18:$AO$400,4,FALSE)</f>
        <v>-3317264.9590083398</v>
      </c>
      <c r="AA169" s="119">
        <f t="shared" si="18"/>
        <v>3.7252902984619141E-8</v>
      </c>
      <c r="AB169" s="117">
        <f>VLOOKUP(K169,'BNK Org Sheet'!$F$2:$I$464,4,FALSE)*1000</f>
        <v>-211994693.7917102</v>
      </c>
      <c r="AC169" s="118">
        <f>VLOOKUP(K169,'NG Summary by Day'!$AG$20:$AJ$532,4,FALSE)</f>
        <v>-207607764.81096399</v>
      </c>
      <c r="AD169" s="131">
        <f t="shared" si="19"/>
        <v>-4386928.9807462096</v>
      </c>
    </row>
    <row r="170" spans="1:30" x14ac:dyDescent="0.2">
      <c r="A170" s="103">
        <v>36766</v>
      </c>
      <c r="B170" s="104">
        <v>49307.430840000001</v>
      </c>
      <c r="C170" s="104">
        <v>26759.99899</v>
      </c>
      <c r="D170" s="104">
        <v>58997.803534022874</v>
      </c>
      <c r="E170" s="104"/>
      <c r="F170" s="104">
        <v>71125.751254300005</v>
      </c>
      <c r="G170" s="104">
        <v>-26333.050317257799</v>
      </c>
      <c r="H170" s="104">
        <v>39133.232934398089</v>
      </c>
      <c r="J170" s="10">
        <v>36769</v>
      </c>
      <c r="K170" s="134">
        <v>36769</v>
      </c>
      <c r="L170" s="117">
        <f t="shared" si="20"/>
        <v>-57873529.359999999</v>
      </c>
      <c r="M170" s="118">
        <f>VLOOKUP(K170,'NG Summary by Day'!$L$21:$N$480,3,FALSE)</f>
        <v>-57873529.359467499</v>
      </c>
      <c r="N170" s="119">
        <f t="shared" si="21"/>
        <v>-5.3250044584274292E-4</v>
      </c>
      <c r="O170" s="117">
        <f t="shared" si="14"/>
        <v>-17810983.390000001</v>
      </c>
      <c r="P170" s="118">
        <f>VLOOKUP(K170,'Power Summary by Day '!$AL$18:$AO$400,3,FALSE)</f>
        <v>-17810983.387022901</v>
      </c>
      <c r="Q170" s="119">
        <f t="shared" si="15"/>
        <v>-2.9770992696285248E-3</v>
      </c>
      <c r="R170" s="117">
        <f>(VLOOKUP(K170,'BNK Org Sheet'!$A$2:$D$464,4,FALSE))*1000*-1</f>
        <v>-63355693.720777974</v>
      </c>
      <c r="S170" s="118">
        <f>VLOOKUP(K170,CORP!$A$14:$D4692,3,FALSE)</f>
        <v>-72747412.997819006</v>
      </c>
      <c r="T170" s="136">
        <f t="shared" si="16"/>
        <v>9391719.2770410329</v>
      </c>
      <c r="V170" s="117">
        <f>(VLOOKUP(K170,'BNK Org Sheet'!$F$2:$I$464,2,FALSE))*1000</f>
        <v>49702865.725499995</v>
      </c>
      <c r="W170" s="118">
        <f>VLOOKUP(K170,'NG Summary by Day'!$T$20:$W$486,4,FALSE)</f>
        <v>49702865.725499995</v>
      </c>
      <c r="X170" s="131">
        <f t="shared" si="17"/>
        <v>0</v>
      </c>
      <c r="Y170" s="117">
        <f>VLOOKUP(K170,'BNK Org Sheet'!$F$2:$I$464,3,FALSE)*1000</f>
        <v>-7428208.2818257501</v>
      </c>
      <c r="Z170" s="118">
        <f>VLOOKUP(K170,'Power Summary by Day '!$AL$18:$AO$400,4,FALSE)</f>
        <v>-7428208.2818258004</v>
      </c>
      <c r="AA170" s="119">
        <f t="shared" si="18"/>
        <v>5.029141902923584E-8</v>
      </c>
      <c r="AB170" s="117">
        <f>VLOOKUP(K170,'BNK Org Sheet'!$F$2:$I$464,4,FALSE)*1000</f>
        <v>49719186.263311438</v>
      </c>
      <c r="AC170" s="118">
        <f>VLOOKUP(K170,'NG Summary by Day'!$AG$20:$AJ$532,4,FALSE)</f>
        <v>42599109.169773996</v>
      </c>
      <c r="AD170" s="131">
        <f t="shared" si="19"/>
        <v>7120077.0935374424</v>
      </c>
    </row>
    <row r="171" spans="1:30" x14ac:dyDescent="0.2">
      <c r="A171" s="103">
        <v>36767</v>
      </c>
      <c r="B171" s="104">
        <v>41986</v>
      </c>
      <c r="C171" s="104">
        <v>23759</v>
      </c>
      <c r="D171" s="104">
        <v>51540.607537183445</v>
      </c>
      <c r="E171" s="104"/>
      <c r="F171" s="104">
        <v>-15333.695115899996</v>
      </c>
      <c r="G171" s="104">
        <v>-59735.806013911766</v>
      </c>
      <c r="H171" s="104">
        <v>-66507.886001394363</v>
      </c>
      <c r="J171" s="10">
        <v>36770</v>
      </c>
      <c r="K171" s="134">
        <v>36770</v>
      </c>
      <c r="L171" s="117">
        <f t="shared" si="20"/>
        <v>-52226504.719999999</v>
      </c>
      <c r="M171" s="118">
        <f>VLOOKUP(K171,'NG Summary by Day'!$L$21:$N$480,3,FALSE)</f>
        <v>-52226504.722709395</v>
      </c>
      <c r="N171" s="119">
        <f t="shared" si="21"/>
        <v>2.7093961834907532E-3</v>
      </c>
      <c r="O171" s="117">
        <f t="shared" si="14"/>
        <v>-18119175.850000001</v>
      </c>
      <c r="P171" s="118">
        <f>VLOOKUP(K171,'Power Summary by Day '!$AL$18:$AO$400,3,FALSE)</f>
        <v>-18119175.8534423</v>
      </c>
      <c r="Q171" s="119">
        <f t="shared" si="15"/>
        <v>3.4422986209392548E-3</v>
      </c>
      <c r="R171" s="117">
        <f>(VLOOKUP(K171,'BNK Org Sheet'!$A$2:$D$464,4,FALSE))*1000*-1</f>
        <v>-58206977.14667356</v>
      </c>
      <c r="S171" s="118">
        <f>VLOOKUP(K171,CORP!$A$14:$D4693,3,FALSE)</f>
        <v>-65132879.159208201</v>
      </c>
      <c r="T171" s="136">
        <f t="shared" si="16"/>
        <v>6925902.0125346407</v>
      </c>
      <c r="V171" s="117">
        <f>(VLOOKUP(K171,'BNK Org Sheet'!$F$2:$I$464,2,FALSE))*1000</f>
        <v>-44051902.880199999</v>
      </c>
      <c r="W171" s="118">
        <f>VLOOKUP(K171,'NG Summary by Day'!$T$20:$W$486,4,FALSE)</f>
        <v>-44051902.880199999</v>
      </c>
      <c r="X171" s="131">
        <f t="shared" si="17"/>
        <v>0</v>
      </c>
      <c r="Y171" s="117">
        <f>VLOOKUP(K171,'BNK Org Sheet'!$F$2:$I$464,3,FALSE)*1000</f>
        <v>3269640.3029067228</v>
      </c>
      <c r="Z171" s="118">
        <f>VLOOKUP(K171,'Power Summary by Day '!$AL$18:$AO$400,4,FALSE)</f>
        <v>3269640.3029067297</v>
      </c>
      <c r="AA171" s="119">
        <f t="shared" si="18"/>
        <v>-6.9849193096160889E-9</v>
      </c>
      <c r="AB171" s="117">
        <f>VLOOKUP(K171,'BNK Org Sheet'!$F$2:$I$464,4,FALSE)*1000</f>
        <v>-38281244.899525911</v>
      </c>
      <c r="AC171" s="118">
        <f>VLOOKUP(K171,'NG Summary by Day'!$AG$20:$AJ$532,4,FALSE)</f>
        <v>-39551455.2539175</v>
      </c>
      <c r="AD171" s="131">
        <f t="shared" si="19"/>
        <v>1270210.3543915898</v>
      </c>
    </row>
    <row r="172" spans="1:30" x14ac:dyDescent="0.2">
      <c r="A172" s="103">
        <v>36768</v>
      </c>
      <c r="B172" s="104">
        <v>43931.508719999998</v>
      </c>
      <c r="C172" s="104">
        <v>18615.33671</v>
      </c>
      <c r="D172" s="104">
        <v>50999.463326870042</v>
      </c>
      <c r="E172" s="104"/>
      <c r="F172" s="104">
        <v>-210884.09977310002</v>
      </c>
      <c r="G172" s="104">
        <v>-3317.2649590083024</v>
      </c>
      <c r="H172" s="104">
        <v>-211994.69379171019</v>
      </c>
      <c r="J172" s="10">
        <v>36774</v>
      </c>
      <c r="K172" s="134">
        <v>36774</v>
      </c>
      <c r="L172" s="117">
        <f t="shared" si="20"/>
        <v>-43472441.259999998</v>
      </c>
      <c r="M172" s="118">
        <f>VLOOKUP(K172,'NG Summary by Day'!$L$21:$N$480,3,FALSE)</f>
        <v>-43472441.2567809</v>
      </c>
      <c r="N172" s="119">
        <f t="shared" si="21"/>
        <v>-3.2190978527069092E-3</v>
      </c>
      <c r="O172" s="117">
        <f t="shared" si="14"/>
        <v>-18263219.390000001</v>
      </c>
      <c r="P172" s="118">
        <f>VLOOKUP(K172,'Power Summary by Day '!$AL$18:$AO$400,3,FALSE)</f>
        <v>-18263219.3937856</v>
      </c>
      <c r="Q172" s="119">
        <f t="shared" si="15"/>
        <v>3.785599023103714E-3</v>
      </c>
      <c r="R172" s="117">
        <f>(VLOOKUP(K172,'BNK Org Sheet'!$A$2:$D$464,4,FALSE))*1000*-1</f>
        <v>-50659516.782187916</v>
      </c>
      <c r="S172" s="118">
        <f>VLOOKUP(K172,CORP!$A$14:$D4694,3,FALSE)</f>
        <v>-58008910.486235499</v>
      </c>
      <c r="T172" s="136">
        <f t="shared" si="16"/>
        <v>7349393.704047583</v>
      </c>
      <c r="V172" s="117">
        <f>(VLOOKUP(K172,'BNK Org Sheet'!$F$2:$I$464,2,FALSE))*1000</f>
        <v>-63917416.5132</v>
      </c>
      <c r="W172" s="118">
        <f>VLOOKUP(K172,'NG Summary by Day'!$T$20:$W$486,4,FALSE)</f>
        <v>-63917416.5132</v>
      </c>
      <c r="X172" s="131">
        <f t="shared" si="17"/>
        <v>0</v>
      </c>
      <c r="Y172" s="117">
        <f>VLOOKUP(K172,'BNK Org Sheet'!$F$2:$I$464,3,FALSE)*1000</f>
        <v>25824593.07918603</v>
      </c>
      <c r="Z172" s="118">
        <f>VLOOKUP(K172,'Power Summary by Day '!$AL$18:$AO$400,4,FALSE)</f>
        <v>25824593.079186</v>
      </c>
      <c r="AA172" s="119">
        <f t="shared" si="18"/>
        <v>2.9802322387695313E-8</v>
      </c>
      <c r="AB172" s="117">
        <f>VLOOKUP(K172,'BNK Org Sheet'!$F$2:$I$464,4,FALSE)*1000</f>
        <v>-24326670.178744506</v>
      </c>
      <c r="AC172" s="118">
        <f>VLOOKUP(K172,'NG Summary by Day'!$AG$20:$AJ$532,4,FALSE)</f>
        <v>-37061892.698548995</v>
      </c>
      <c r="AD172" s="131">
        <f t="shared" si="19"/>
        <v>12735222.519804489</v>
      </c>
    </row>
    <row r="173" spans="1:30" x14ac:dyDescent="0.2">
      <c r="A173" s="103">
        <v>36769</v>
      </c>
      <c r="B173" s="104">
        <v>57873.52936</v>
      </c>
      <c r="C173" s="104">
        <v>17810.983390000001</v>
      </c>
      <c r="D173" s="104">
        <v>63355.69372077797</v>
      </c>
      <c r="E173" s="104"/>
      <c r="F173" s="104">
        <v>49702.865725499993</v>
      </c>
      <c r="G173" s="104">
        <v>-7428.2082818257504</v>
      </c>
      <c r="H173" s="104">
        <v>49719.186263311436</v>
      </c>
      <c r="J173" s="10">
        <v>36775</v>
      </c>
      <c r="K173" s="134">
        <v>36775</v>
      </c>
      <c r="L173" s="117">
        <f t="shared" si="20"/>
        <v>-41621742.119999997</v>
      </c>
      <c r="M173" s="118">
        <f>VLOOKUP(K173,'NG Summary by Day'!$L$21:$N$480,3,FALSE)</f>
        <v>-41621742.1243532</v>
      </c>
      <c r="N173" s="119">
        <f t="shared" si="21"/>
        <v>4.3532028794288635E-3</v>
      </c>
      <c r="O173" s="117">
        <f t="shared" si="14"/>
        <v>-18224437.870000001</v>
      </c>
      <c r="P173" s="118">
        <f>VLOOKUP(K173,'Power Summary by Day '!$AL$18:$AO$400,3,FALSE)</f>
        <v>-18224437.868702497</v>
      </c>
      <c r="Q173" s="119">
        <f t="shared" si="15"/>
        <v>-1.2975037097930908E-3</v>
      </c>
      <c r="R173" s="117">
        <f>(VLOOKUP(K173,'BNK Org Sheet'!$A$2:$D$464,4,FALSE))*1000*-1</f>
        <v>-49332202.283783197</v>
      </c>
      <c r="S173" s="118">
        <f>VLOOKUP(K173,CORP!$A$14:$D4695,3,FALSE)</f>
        <v>-54625281.229958497</v>
      </c>
      <c r="T173" s="136">
        <f t="shared" si="16"/>
        <v>5293078.9461752996</v>
      </c>
      <c r="V173" s="117">
        <f>(VLOOKUP(K173,'BNK Org Sheet'!$F$2:$I$464,2,FALSE))*1000</f>
        <v>9119346.0883999988</v>
      </c>
      <c r="W173" s="118">
        <f>VLOOKUP(K173,'NG Summary by Day'!$T$20:$W$486,4,FALSE)</f>
        <v>9119346.0883999988</v>
      </c>
      <c r="X173" s="131">
        <f t="shared" si="17"/>
        <v>0</v>
      </c>
      <c r="Y173" s="117">
        <f>VLOOKUP(K173,'BNK Org Sheet'!$F$2:$I$464,3,FALSE)*1000</f>
        <v>20341092.143101308</v>
      </c>
      <c r="Z173" s="118">
        <f>VLOOKUP(K173,'Power Summary by Day '!$AL$18:$AO$400,4,FALSE)</f>
        <v>20341092.143101398</v>
      </c>
      <c r="AA173" s="119">
        <f t="shared" si="18"/>
        <v>-8.9406967163085938E-8</v>
      </c>
      <c r="AB173" s="117">
        <f>VLOOKUP(K173,'BNK Org Sheet'!$F$2:$I$464,4,FALSE)*1000</f>
        <v>43614032.008853748</v>
      </c>
      <c r="AC173" s="118">
        <f>VLOOKUP(K173,'NG Summary by Day'!$AG$20:$AJ$532,4,FALSE)</f>
        <v>38813671.3290141</v>
      </c>
      <c r="AD173" s="131">
        <f t="shared" si="19"/>
        <v>4800360.6798396483</v>
      </c>
    </row>
    <row r="174" spans="1:30" x14ac:dyDescent="0.2">
      <c r="A174" s="103">
        <v>36770</v>
      </c>
      <c r="B174" s="104">
        <v>52226.504719999997</v>
      </c>
      <c r="C174" s="104">
        <v>18119.175850000003</v>
      </c>
      <c r="D174" s="104">
        <v>58206.977146673562</v>
      </c>
      <c r="E174" s="104"/>
      <c r="F174" s="104">
        <v>-44051.902880199996</v>
      </c>
      <c r="G174" s="104">
        <v>3269.6403029067228</v>
      </c>
      <c r="H174" s="104">
        <v>-38281.244899525911</v>
      </c>
      <c r="J174" s="10">
        <v>36776</v>
      </c>
      <c r="K174" s="134">
        <v>36776</v>
      </c>
      <c r="L174" s="117">
        <f t="shared" si="20"/>
        <v>-39077177.869999997</v>
      </c>
      <c r="M174" s="118">
        <f>VLOOKUP(K174,'NG Summary by Day'!$L$21:$N$480,3,FALSE)</f>
        <v>-39077177.8662908</v>
      </c>
      <c r="N174" s="119">
        <f t="shared" si="21"/>
        <v>-3.7091970443725586E-3</v>
      </c>
      <c r="O174" s="117">
        <f t="shared" si="14"/>
        <v>-17760936.09</v>
      </c>
      <c r="P174" s="118">
        <f>VLOOKUP(K174,'Power Summary by Day '!$AL$18:$AO$400,3,FALSE)</f>
        <v>-17760936.094845101</v>
      </c>
      <c r="Q174" s="119">
        <f t="shared" si="15"/>
        <v>4.84510138630867E-3</v>
      </c>
      <c r="R174" s="117">
        <f>(VLOOKUP(K174,'BNK Org Sheet'!$A$2:$D$464,4,FALSE))*1000*-1</f>
        <v>-47127922.229487322</v>
      </c>
      <c r="S174" s="118">
        <f>VLOOKUP(K174,CORP!$A$14:$D4696,3,FALSE)</f>
        <v>-51662219.155384198</v>
      </c>
      <c r="T174" s="136">
        <f t="shared" si="16"/>
        <v>4534296.9258968756</v>
      </c>
      <c r="V174" s="117">
        <f>(VLOOKUP(K174,'BNK Org Sheet'!$F$2:$I$464,2,FALSE))*1000</f>
        <v>792163.27570000594</v>
      </c>
      <c r="W174" s="118">
        <f>VLOOKUP(K174,'NG Summary by Day'!$T$20:$W$486,4,FALSE)</f>
        <v>792163.27570000594</v>
      </c>
      <c r="X174" s="131">
        <f t="shared" si="17"/>
        <v>0</v>
      </c>
      <c r="Y174" s="117">
        <f>VLOOKUP(K174,'BNK Org Sheet'!$F$2:$I$464,3,FALSE)*1000</f>
        <v>-2405045.7266233973</v>
      </c>
      <c r="Z174" s="118">
        <f>VLOOKUP(K174,'Power Summary by Day '!$AL$18:$AO$400,4,FALSE)</f>
        <v>-2405045.7266233899</v>
      </c>
      <c r="AA174" s="119">
        <f t="shared" si="18"/>
        <v>-7.4505805969238281E-9</v>
      </c>
      <c r="AB174" s="117">
        <f>VLOOKUP(K174,'BNK Org Sheet'!$F$2:$I$464,4,FALSE)*1000</f>
        <v>-5452936.1129294867</v>
      </c>
      <c r="AC174" s="118">
        <f>VLOOKUP(K174,'NG Summary by Day'!$AG$20:$AJ$532,4,FALSE)</f>
        <v>4549013.0150163202</v>
      </c>
      <c r="AD174" s="131">
        <f t="shared" si="19"/>
        <v>-10001949.127945807</v>
      </c>
    </row>
    <row r="175" spans="1:30" x14ac:dyDescent="0.2">
      <c r="A175" s="103">
        <v>36774</v>
      </c>
      <c r="B175" s="104">
        <v>43472.44126</v>
      </c>
      <c r="C175" s="104">
        <v>18263.219390000002</v>
      </c>
      <c r="D175" s="104">
        <v>50659.516782187915</v>
      </c>
      <c r="E175" s="104"/>
      <c r="F175" s="104">
        <v>-63917.416513199998</v>
      </c>
      <c r="G175" s="104">
        <v>25824.59307918603</v>
      </c>
      <c r="H175" s="104">
        <v>-24326.670178744505</v>
      </c>
      <c r="J175" s="10">
        <v>36777</v>
      </c>
      <c r="K175" s="134">
        <v>36777</v>
      </c>
      <c r="L175" s="117">
        <f t="shared" si="20"/>
        <v>-42937880.039999999</v>
      </c>
      <c r="M175" s="118">
        <f>VLOOKUP(K175,'NG Summary by Day'!$L$21:$N$480,3,FALSE)</f>
        <v>-42612882.796776697</v>
      </c>
      <c r="N175" s="119">
        <f t="shared" si="21"/>
        <v>-324997.24322330207</v>
      </c>
      <c r="O175" s="117">
        <f t="shared" si="14"/>
        <v>-17482342.390000001</v>
      </c>
      <c r="P175" s="118">
        <f>VLOOKUP(K175,'Power Summary by Day '!$AL$18:$AO$400,3,FALSE)</f>
        <v>-17583018.584680002</v>
      </c>
      <c r="Q175" s="119">
        <f t="shared" si="15"/>
        <v>100676.19468000159</v>
      </c>
      <c r="R175" s="117">
        <f>(VLOOKUP(K175,'BNK Org Sheet'!$A$2:$D$464,4,FALSE))*1000*-1</f>
        <v>-51080226.035645552</v>
      </c>
      <c r="S175" s="118">
        <f>VLOOKUP(K175,CORP!$A$14:$D4697,3,FALSE)</f>
        <v>-56358427.864433803</v>
      </c>
      <c r="T175" s="136">
        <f t="shared" si="16"/>
        <v>5278201.8287882507</v>
      </c>
      <c r="V175" s="117">
        <f>(VLOOKUP(K175,'BNK Org Sheet'!$F$2:$I$464,2,FALSE))*1000</f>
        <v>13954304.608999999</v>
      </c>
      <c r="W175" s="118">
        <f>VLOOKUP(K175,'NG Summary by Day'!$T$20:$W$486,4,FALSE)</f>
        <v>13954304.608999999</v>
      </c>
      <c r="X175" s="131">
        <f t="shared" si="17"/>
        <v>0</v>
      </c>
      <c r="Y175" s="117">
        <f>VLOOKUP(K175,'BNK Org Sheet'!$F$2:$I$464,3,FALSE)*1000</f>
        <v>-10532156.863345999</v>
      </c>
      <c r="Z175" s="118">
        <f>VLOOKUP(K175,'Power Summary by Day '!$AL$18:$AO$400,4,FALSE)</f>
        <v>-10532156.863345999</v>
      </c>
      <c r="AA175" s="119">
        <f t="shared" si="18"/>
        <v>0</v>
      </c>
      <c r="AB175" s="117">
        <f>VLOOKUP(K175,'BNK Org Sheet'!$F$2:$I$464,4,FALSE)*1000</f>
        <v>21463597.140246544</v>
      </c>
      <c r="AC175" s="118">
        <f>VLOOKUP(K175,'NG Summary by Day'!$AG$20:$AJ$532,4,FALSE)</f>
        <v>-8726090.1322125997</v>
      </c>
      <c r="AD175" s="131">
        <f t="shared" si="19"/>
        <v>30189687.272459142</v>
      </c>
    </row>
    <row r="176" spans="1:30" x14ac:dyDescent="0.2">
      <c r="A176" s="103">
        <v>36775</v>
      </c>
      <c r="B176" s="104">
        <v>41621.742119999995</v>
      </c>
      <c r="C176" s="104">
        <v>18224.437870000002</v>
      </c>
      <c r="D176" s="104">
        <v>49332.202283783197</v>
      </c>
      <c r="E176" s="104"/>
      <c r="F176" s="104">
        <v>9119.3460883999996</v>
      </c>
      <c r="G176" s="104">
        <v>20341.092143101308</v>
      </c>
      <c r="H176" s="104">
        <v>43614.032008853748</v>
      </c>
      <c r="J176" s="10">
        <v>36780</v>
      </c>
      <c r="K176" s="134">
        <v>36780</v>
      </c>
      <c r="L176" s="117">
        <f t="shared" si="20"/>
        <v>-44179540.770000003</v>
      </c>
      <c r="M176" s="118">
        <f>VLOOKUP(K176,'NG Summary by Day'!$L$21:$N$480,3,FALSE)</f>
        <v>-44179540.770467199</v>
      </c>
      <c r="N176" s="119">
        <f t="shared" si="21"/>
        <v>4.6719610691070557E-4</v>
      </c>
      <c r="O176" s="117">
        <f t="shared" si="14"/>
        <v>-17381316.109999999</v>
      </c>
      <c r="P176" s="118">
        <f>VLOOKUP(K176,'Power Summary by Day '!$AL$18:$AO$400,3,FALSE)</f>
        <v>-17381316.108991299</v>
      </c>
      <c r="Q176" s="119">
        <f t="shared" si="15"/>
        <v>-1.0087005794048309E-3</v>
      </c>
      <c r="R176" s="117">
        <f>(VLOOKUP(K176,'BNK Org Sheet'!$A$2:$D$464,4,FALSE))*1000*-1</f>
        <v>-52510200.576818235</v>
      </c>
      <c r="S176" s="118">
        <f>VLOOKUP(K176,CORP!$A$14:$D4698,3,FALSE)</f>
        <v>-58277094.736414902</v>
      </c>
      <c r="T176" s="136">
        <f t="shared" si="16"/>
        <v>5766894.1595966667</v>
      </c>
      <c r="V176" s="117">
        <f>(VLOOKUP(K176,'BNK Org Sheet'!$F$2:$I$464,2,FALSE))*1000</f>
        <v>5557334.7470000107</v>
      </c>
      <c r="W176" s="118">
        <f>VLOOKUP(K176,'NG Summary by Day'!$T$20:$W$486,4,FALSE)</f>
        <v>5557334.7470000107</v>
      </c>
      <c r="X176" s="131">
        <f t="shared" si="17"/>
        <v>0</v>
      </c>
      <c r="Y176" s="117">
        <f>VLOOKUP(K176,'BNK Org Sheet'!$F$2:$I$464,3,FALSE)*1000</f>
        <v>6572646.39679702</v>
      </c>
      <c r="Z176" s="118">
        <f>VLOOKUP(K176,'Power Summary by Day '!$AL$18:$AO$400,4,FALSE)</f>
        <v>6572646.39679702</v>
      </c>
      <c r="AA176" s="119">
        <f t="shared" si="18"/>
        <v>0</v>
      </c>
      <c r="AB176" s="117">
        <f>VLOOKUP(K176,'BNK Org Sheet'!$F$2:$I$464,4,FALSE)*1000</f>
        <v>-1617616.8762398728</v>
      </c>
      <c r="AC176" s="118">
        <f>VLOOKUP(K176,'NG Summary by Day'!$AG$20:$AJ$532,4,FALSE)</f>
        <v>17939808.236381501</v>
      </c>
      <c r="AD176" s="131">
        <f t="shared" si="19"/>
        <v>-19557425.112621374</v>
      </c>
    </row>
    <row r="177" spans="1:30" x14ac:dyDescent="0.2">
      <c r="A177" s="103">
        <v>36776</v>
      </c>
      <c r="B177" s="104">
        <v>39077.17787</v>
      </c>
      <c r="C177" s="104">
        <v>17760.936089999999</v>
      </c>
      <c r="D177" s="104">
        <v>47127.922229487325</v>
      </c>
      <c r="E177" s="104"/>
      <c r="F177" s="104">
        <v>792.1632757000059</v>
      </c>
      <c r="G177" s="104">
        <v>-2405.0457266233975</v>
      </c>
      <c r="H177" s="104">
        <v>-5452.9361129294866</v>
      </c>
      <c r="J177" s="10">
        <v>36781</v>
      </c>
      <c r="K177" s="134">
        <v>36781</v>
      </c>
      <c r="L177" s="117">
        <f t="shared" si="20"/>
        <v>-41601208.420000002</v>
      </c>
      <c r="M177" s="118">
        <f>VLOOKUP(K177,'NG Summary by Day'!$L$21:$N$480,3,FALSE)</f>
        <v>-41601208.422227502</v>
      </c>
      <c r="N177" s="119">
        <f t="shared" si="21"/>
        <v>2.2275000810623169E-3</v>
      </c>
      <c r="O177" s="117">
        <f t="shared" si="14"/>
        <v>-17179823.670000002</v>
      </c>
      <c r="P177" s="118">
        <f>VLOOKUP(K177,'Power Summary by Day '!$AL$18:$AO$400,3,FALSE)</f>
        <v>-17179823.673384301</v>
      </c>
      <c r="Q177" s="119">
        <f t="shared" si="15"/>
        <v>3.3842995762825012E-3</v>
      </c>
      <c r="R177" s="117">
        <f>(VLOOKUP(K177,'BNK Org Sheet'!$A$2:$D$464,4,FALSE))*1000*-1</f>
        <v>-49686360.253325567</v>
      </c>
      <c r="S177" s="118">
        <f>VLOOKUP(K177,CORP!$A$14:$D4699,3,FALSE)</f>
        <v>-55224382.082190797</v>
      </c>
      <c r="T177" s="136">
        <f t="shared" si="16"/>
        <v>5538021.8288652301</v>
      </c>
      <c r="V177" s="117">
        <f>(VLOOKUP(K177,'BNK Org Sheet'!$F$2:$I$464,2,FALSE))*1000</f>
        <v>-22743333.429900002</v>
      </c>
      <c r="W177" s="118">
        <f>VLOOKUP(K177,'NG Summary by Day'!$T$20:$W$486,4,FALSE)</f>
        <v>-22743333.429900002</v>
      </c>
      <c r="X177" s="131">
        <f t="shared" si="17"/>
        <v>0</v>
      </c>
      <c r="Y177" s="117">
        <f>VLOOKUP(K177,'BNK Org Sheet'!$F$2:$I$464,3,FALSE)*1000</f>
        <v>5151061.3505654391</v>
      </c>
      <c r="Z177" s="118">
        <f>VLOOKUP(K177,'Power Summary by Day '!$AL$18:$AO$400,4,FALSE)</f>
        <v>5151061.3505654503</v>
      </c>
      <c r="AA177" s="119">
        <f t="shared" si="18"/>
        <v>-1.1175870895385742E-8</v>
      </c>
      <c r="AB177" s="117">
        <f>VLOOKUP(K177,'BNK Org Sheet'!$F$2:$I$464,4,FALSE)*1000</f>
        <v>-25403655.187126603</v>
      </c>
      <c r="AC177" s="118">
        <f>VLOOKUP(K177,'NG Summary by Day'!$AG$20:$AJ$532,4,FALSE)</f>
        <v>-14286838.1651586</v>
      </c>
      <c r="AD177" s="131">
        <f t="shared" si="19"/>
        <v>-11116817.021968003</v>
      </c>
    </row>
    <row r="178" spans="1:30" x14ac:dyDescent="0.2">
      <c r="A178" s="103">
        <v>36777</v>
      </c>
      <c r="B178" s="104">
        <v>42937.880039999996</v>
      </c>
      <c r="C178" s="104">
        <v>17482.342390000002</v>
      </c>
      <c r="D178" s="104">
        <v>51080.226035645552</v>
      </c>
      <c r="E178" s="104"/>
      <c r="F178" s="104">
        <v>13954.304608999999</v>
      </c>
      <c r="G178" s="104">
        <v>-10532.156863345999</v>
      </c>
      <c r="H178" s="104">
        <v>21463.597140246544</v>
      </c>
      <c r="J178" s="10">
        <v>36782</v>
      </c>
      <c r="K178" s="134">
        <v>36782</v>
      </c>
      <c r="L178" s="117">
        <f t="shared" si="20"/>
        <v>-36395363.390000001</v>
      </c>
      <c r="M178" s="118">
        <f>VLOOKUP(K178,'NG Summary by Day'!$L$21:$N$480,3,FALSE)</f>
        <v>-36395363.3932935</v>
      </c>
      <c r="N178" s="119">
        <f t="shared" si="21"/>
        <v>3.2934993505477905E-3</v>
      </c>
      <c r="O178" s="117">
        <f t="shared" si="14"/>
        <v>-18753522.809999999</v>
      </c>
      <c r="P178" s="118">
        <f>VLOOKUP(K178,'Power Summary by Day '!$AL$18:$AO$400,3,FALSE)</f>
        <v>-18753522.812552802</v>
      </c>
      <c r="Q178" s="119">
        <f t="shared" si="15"/>
        <v>2.5528036057949066E-3</v>
      </c>
      <c r="R178" s="117">
        <f>(VLOOKUP(K178,'BNK Org Sheet'!$A$2:$D$464,4,FALSE))*1000*-1</f>
        <v>-46181710.771602698</v>
      </c>
      <c r="S178" s="118">
        <f>VLOOKUP(K178,CORP!$A$14:$D4700,3,FALSE)</f>
        <v>-48992420.1091455</v>
      </c>
      <c r="T178" s="136">
        <f t="shared" si="16"/>
        <v>2810709.3375428021</v>
      </c>
      <c r="V178" s="117">
        <f>(VLOOKUP(K178,'BNK Org Sheet'!$F$2:$I$464,2,FALSE))*1000</f>
        <v>-14826237.0218</v>
      </c>
      <c r="W178" s="118">
        <f>VLOOKUP(K178,'NG Summary by Day'!$T$20:$W$486,4,FALSE)</f>
        <v>-14826237.0218</v>
      </c>
      <c r="X178" s="131">
        <f t="shared" si="17"/>
        <v>0</v>
      </c>
      <c r="Y178" s="117">
        <f>VLOOKUP(K178,'BNK Org Sheet'!$F$2:$I$464,3,FALSE)*1000</f>
        <v>5229231.5322036752</v>
      </c>
      <c r="Z178" s="118">
        <f>VLOOKUP(K178,'Power Summary by Day '!$AL$18:$AO$400,4,FALSE)</f>
        <v>5229231.5322036799</v>
      </c>
      <c r="AA178" s="119">
        <f t="shared" si="18"/>
        <v>0</v>
      </c>
      <c r="AB178" s="117">
        <f>VLOOKUP(K178,'BNK Org Sheet'!$F$2:$I$464,4,FALSE)*1000</f>
        <v>-2606646.1341804955</v>
      </c>
      <c r="AC178" s="118">
        <f>VLOOKUP(K178,'NG Summary by Day'!$AG$20:$AJ$532,4,FALSE)</f>
        <v>-26216465.6401149</v>
      </c>
      <c r="AD178" s="131">
        <f t="shared" si="19"/>
        <v>23609819.505934402</v>
      </c>
    </row>
    <row r="179" spans="1:30" x14ac:dyDescent="0.2">
      <c r="A179" s="103">
        <v>36780</v>
      </c>
      <c r="B179" s="104">
        <v>44179.540770000007</v>
      </c>
      <c r="C179" s="104">
        <v>17381.31611</v>
      </c>
      <c r="D179" s="104">
        <v>52510.200576818235</v>
      </c>
      <c r="E179" s="104"/>
      <c r="F179" s="104">
        <v>5557.3347470000108</v>
      </c>
      <c r="G179" s="104">
        <v>6572.6463967970203</v>
      </c>
      <c r="H179" s="104">
        <v>-1617.6168762398727</v>
      </c>
      <c r="J179" s="10">
        <v>36783</v>
      </c>
      <c r="K179" s="134">
        <v>36783</v>
      </c>
      <c r="L179" s="117">
        <f t="shared" si="20"/>
        <v>-42362060.960000001</v>
      </c>
      <c r="M179" s="118">
        <f>VLOOKUP(K179,'NG Summary by Day'!$L$21:$N$480,3,FALSE)</f>
        <v>-42362060.959061906</v>
      </c>
      <c r="N179" s="119">
        <f t="shared" si="21"/>
        <v>-9.3809515237808228E-4</v>
      </c>
      <c r="O179" s="117">
        <f t="shared" si="14"/>
        <v>-23874352.579999998</v>
      </c>
      <c r="P179" s="118">
        <f>VLOOKUP(K179,'Power Summary by Day '!$AL$18:$AO$400,3,FALSE)</f>
        <v>-23317179.9888147</v>
      </c>
      <c r="Q179" s="119">
        <f t="shared" si="15"/>
        <v>-557172.59118529782</v>
      </c>
      <c r="R179" s="117">
        <f>(VLOOKUP(K179,'BNK Org Sheet'!$A$2:$D$464,4,FALSE))*1000*-1</f>
        <v>-52822359.420227014</v>
      </c>
      <c r="S179" s="118">
        <f>VLOOKUP(K179,CORP!$A$14:$D4701,3,FALSE)</f>
        <v>-55508492.450187996</v>
      </c>
      <c r="T179" s="136">
        <f t="shared" si="16"/>
        <v>2686133.0299609825</v>
      </c>
      <c r="V179" s="117">
        <f>(VLOOKUP(K179,'BNK Org Sheet'!$F$2:$I$464,2,FALSE))*1000</f>
        <v>-4936422.3171000006</v>
      </c>
      <c r="W179" s="118">
        <f>VLOOKUP(K179,'NG Summary by Day'!$T$20:$W$486,4,FALSE)</f>
        <v>-4936422.3171000006</v>
      </c>
      <c r="X179" s="131">
        <f t="shared" si="17"/>
        <v>0</v>
      </c>
      <c r="Y179" s="117">
        <f>VLOOKUP(K179,'BNK Org Sheet'!$F$2:$I$464,3,FALSE)*1000</f>
        <v>16399032.139434388</v>
      </c>
      <c r="Z179" s="118">
        <f>VLOOKUP(K179,'Power Summary by Day '!$AL$18:$AO$400,4,FALSE)</f>
        <v>16399032.139434401</v>
      </c>
      <c r="AA179" s="119">
        <f t="shared" si="18"/>
        <v>0</v>
      </c>
      <c r="AB179" s="117">
        <f>VLOOKUP(K179,'BNK Org Sheet'!$F$2:$I$464,4,FALSE)*1000</f>
        <v>22369053.198064901</v>
      </c>
      <c r="AC179" s="118">
        <f>VLOOKUP(K179,'NG Summary by Day'!$AG$20:$AJ$532,4,FALSE)</f>
        <v>10293629.7818761</v>
      </c>
      <c r="AD179" s="131">
        <f t="shared" si="19"/>
        <v>12075423.416188801</v>
      </c>
    </row>
    <row r="180" spans="1:30" x14ac:dyDescent="0.2">
      <c r="A180" s="103">
        <v>36781</v>
      </c>
      <c r="B180" s="104">
        <v>41601.208420000003</v>
      </c>
      <c r="C180" s="104">
        <v>17179.823670000002</v>
      </c>
      <c r="D180" s="104">
        <v>49686.360253325569</v>
      </c>
      <c r="E180" s="104"/>
      <c r="F180" s="104">
        <v>-22743.333429900002</v>
      </c>
      <c r="G180" s="104">
        <v>5151.0613505654392</v>
      </c>
      <c r="H180" s="104">
        <v>-25403.655187126602</v>
      </c>
      <c r="J180" s="10">
        <v>36784</v>
      </c>
      <c r="K180" s="134">
        <v>36784</v>
      </c>
      <c r="L180" s="117">
        <f t="shared" si="20"/>
        <v>-37181405.600000001</v>
      </c>
      <c r="M180" s="118">
        <f>VLOOKUP(K180,'NG Summary by Day'!$L$21:$N$480,3,FALSE)</f>
        <v>-37181405.602184199</v>
      </c>
      <c r="N180" s="119">
        <f t="shared" si="21"/>
        <v>2.1841973066329956E-3</v>
      </c>
      <c r="O180" s="117">
        <f t="shared" si="14"/>
        <v>-22450449.82</v>
      </c>
      <c r="P180" s="118">
        <f>VLOOKUP(K180,'Power Summary by Day '!$AL$18:$AO$400,3,FALSE)</f>
        <v>-22450449.815057002</v>
      </c>
      <c r="Q180" s="119">
        <f t="shared" si="15"/>
        <v>-4.9429982900619507E-3</v>
      </c>
      <c r="R180" s="117">
        <f>(VLOOKUP(K180,'BNK Org Sheet'!$A$2:$D$464,4,FALSE))*1000*-1</f>
        <v>-48497581.148012936</v>
      </c>
      <c r="S180" s="118">
        <f>VLOOKUP(K180,CORP!$A$14:$D4702,3,FALSE)</f>
        <v>-50485901.312093802</v>
      </c>
      <c r="T180" s="136">
        <f t="shared" si="16"/>
        <v>1988320.1640808657</v>
      </c>
      <c r="V180" s="117">
        <f>(VLOOKUP(K180,'BNK Org Sheet'!$F$2:$I$464,2,FALSE))*1000</f>
        <v>-41991378.649999999</v>
      </c>
      <c r="W180" s="118">
        <f>VLOOKUP(K180,'NG Summary by Day'!$T$20:$W$486,4,FALSE)</f>
        <v>-41991378.649999999</v>
      </c>
      <c r="X180" s="131">
        <f t="shared" si="17"/>
        <v>0</v>
      </c>
      <c r="Y180" s="117">
        <f>VLOOKUP(K180,'BNK Org Sheet'!$F$2:$I$464,3,FALSE)*1000</f>
        <v>5116792.13584466</v>
      </c>
      <c r="Z180" s="118">
        <f>VLOOKUP(K180,'Power Summary by Day '!$AL$18:$AO$400,4,FALSE)</f>
        <v>5116792.1358446702</v>
      </c>
      <c r="AA180" s="119">
        <f t="shared" si="18"/>
        <v>-1.0244548320770264E-8</v>
      </c>
      <c r="AB180" s="117">
        <f>VLOOKUP(K180,'BNK Org Sheet'!$F$2:$I$464,4,FALSE)*1000</f>
        <v>-50260294.689732641</v>
      </c>
      <c r="AC180" s="118">
        <f>VLOOKUP(K180,'NG Summary by Day'!$AG$20:$AJ$532,4,FALSE)</f>
        <v>-28620491.591177501</v>
      </c>
      <c r="AD180" s="131">
        <f t="shared" si="19"/>
        <v>-21639803.09855514</v>
      </c>
    </row>
    <row r="181" spans="1:30" x14ac:dyDescent="0.2">
      <c r="A181" s="103">
        <v>36782</v>
      </c>
      <c r="B181" s="104">
        <v>36395.363389999999</v>
      </c>
      <c r="C181" s="104">
        <v>18753.522809999999</v>
      </c>
      <c r="D181" s="104">
        <v>46181.710771602695</v>
      </c>
      <c r="E181" s="104"/>
      <c r="F181" s="104">
        <v>-14826.2370218</v>
      </c>
      <c r="G181" s="104">
        <v>5229.2315322036757</v>
      </c>
      <c r="H181" s="104">
        <v>-2606.6461341804957</v>
      </c>
      <c r="J181" s="10">
        <v>36787</v>
      </c>
      <c r="K181" s="134">
        <v>36787</v>
      </c>
      <c r="L181" s="117">
        <f t="shared" si="20"/>
        <v>-34082770.130000003</v>
      </c>
      <c r="M181" s="118">
        <f>VLOOKUP(K181,'NG Summary by Day'!$L$21:$N$480,3,FALSE)</f>
        <v>-34082770.130309299</v>
      </c>
      <c r="N181" s="119">
        <f t="shared" si="21"/>
        <v>3.0929595232009888E-4</v>
      </c>
      <c r="O181" s="117">
        <f t="shared" si="14"/>
        <v>-19946104.079999998</v>
      </c>
      <c r="P181" s="118">
        <f>VLOOKUP(K181,'Power Summary by Day '!$AL$18:$AO$400,3,FALSE)</f>
        <v>-19946104.0839798</v>
      </c>
      <c r="Q181" s="119">
        <f t="shared" si="15"/>
        <v>3.979802131652832E-3</v>
      </c>
      <c r="R181" s="117">
        <f>(VLOOKUP(K181,'BNK Org Sheet'!$A$2:$D$464,4,FALSE))*1000*-1</f>
        <v>-44648548.426894911</v>
      </c>
      <c r="S181" s="118">
        <f>VLOOKUP(K181,CORP!$A$14:$D4703,3,FALSE)</f>
        <v>-46652693.865999199</v>
      </c>
      <c r="T181" s="136">
        <f t="shared" si="16"/>
        <v>2004145.4391042888</v>
      </c>
      <c r="V181" s="117">
        <f>(VLOOKUP(K181,'BNK Org Sheet'!$F$2:$I$464,2,FALSE))*1000</f>
        <v>13128642.259199999</v>
      </c>
      <c r="W181" s="118">
        <f>VLOOKUP(K181,'NG Summary by Day'!$T$20:$W$486,4,FALSE)</f>
        <v>13128642.259199999</v>
      </c>
      <c r="X181" s="131">
        <f t="shared" si="17"/>
        <v>0</v>
      </c>
      <c r="Y181" s="117">
        <f>VLOOKUP(K181,'BNK Org Sheet'!$F$2:$I$464,3,FALSE)*1000</f>
        <v>-3980497.8847342301</v>
      </c>
      <c r="Z181" s="118">
        <f>VLOOKUP(K181,'Power Summary by Day '!$AL$18:$AO$400,4,FALSE)</f>
        <v>-3980497.8847342301</v>
      </c>
      <c r="AA181" s="119">
        <f t="shared" si="18"/>
        <v>0</v>
      </c>
      <c r="AB181" s="117">
        <f>VLOOKUP(K181,'BNK Org Sheet'!$F$2:$I$464,4,FALSE)*1000</f>
        <v>8763896.3486896697</v>
      </c>
      <c r="AC181" s="118">
        <f>VLOOKUP(K181,'NG Summary by Day'!$AG$20:$AJ$532,4,FALSE)</f>
        <v>12213882.8012139</v>
      </c>
      <c r="AD181" s="131">
        <f t="shared" si="19"/>
        <v>-3449986.4525242299</v>
      </c>
    </row>
    <row r="182" spans="1:30" x14ac:dyDescent="0.2">
      <c r="A182" s="103">
        <v>36783</v>
      </c>
      <c r="B182" s="104">
        <v>42362.060960000003</v>
      </c>
      <c r="C182" s="104">
        <v>23874.352579999999</v>
      </c>
      <c r="D182" s="104">
        <v>52822.359420227011</v>
      </c>
      <c r="E182" s="104"/>
      <c r="F182" s="104">
        <v>-4936.4223171000003</v>
      </c>
      <c r="G182" s="104">
        <v>16399.032139434388</v>
      </c>
      <c r="H182" s="104">
        <v>22369.053198064899</v>
      </c>
      <c r="J182" s="10">
        <v>36788</v>
      </c>
      <c r="K182" s="134">
        <v>36788</v>
      </c>
      <c r="L182" s="117">
        <f t="shared" si="20"/>
        <v>-33099293.780000001</v>
      </c>
      <c r="M182" s="118">
        <f>VLOOKUP(K182,'NG Summary by Day'!$L$21:$N$480,3,FALSE)</f>
        <v>-33099293.7784639</v>
      </c>
      <c r="N182" s="119">
        <f t="shared" si="21"/>
        <v>-1.5361011028289795E-3</v>
      </c>
      <c r="O182" s="117">
        <f t="shared" si="14"/>
        <v>-19869374.370000001</v>
      </c>
      <c r="P182" s="118">
        <f>VLOOKUP(K182,'Power Summary by Day '!$AL$18:$AO$400,3,FALSE)</f>
        <v>-19869374.374816399</v>
      </c>
      <c r="Q182" s="119">
        <f t="shared" si="15"/>
        <v>4.816398024559021E-3</v>
      </c>
      <c r="R182" s="117">
        <f>(VLOOKUP(K182,'BNK Org Sheet'!$A$2:$D$464,4,FALSE))*1000*-1</f>
        <v>-43783929.616722614</v>
      </c>
      <c r="S182" s="118">
        <f>VLOOKUP(K182,CORP!$A$14:$D4704,3,FALSE)</f>
        <v>-44722902.499372706</v>
      </c>
      <c r="T182" s="136">
        <f t="shared" si="16"/>
        <v>938972.88265009224</v>
      </c>
      <c r="V182" s="117">
        <f>(VLOOKUP(K182,'BNK Org Sheet'!$F$2:$I$464,2,FALSE))*1000</f>
        <v>19366001.243500002</v>
      </c>
      <c r="W182" s="118">
        <f>VLOOKUP(K182,'NG Summary by Day'!$T$20:$W$486,4,FALSE)</f>
        <v>19366001.243500002</v>
      </c>
      <c r="X182" s="131">
        <f t="shared" si="17"/>
        <v>0</v>
      </c>
      <c r="Y182" s="117">
        <f>VLOOKUP(K182,'BNK Org Sheet'!$F$2:$I$464,3,FALSE)*1000</f>
        <v>14154231.192296859</v>
      </c>
      <c r="Z182" s="118">
        <f>VLOOKUP(K182,'Power Summary by Day '!$AL$18:$AO$400,4,FALSE)</f>
        <v>14154231.1922969</v>
      </c>
      <c r="AA182" s="119">
        <f t="shared" si="18"/>
        <v>-4.0978193283081055E-8</v>
      </c>
      <c r="AB182" s="117">
        <f>VLOOKUP(K182,'BNK Org Sheet'!$F$2:$I$464,4,FALSE)*1000</f>
        <v>67429527.072444901</v>
      </c>
      <c r="AC182" s="118">
        <f>VLOOKUP(K182,'NG Summary by Day'!$AG$20:$AJ$532,4,FALSE)</f>
        <v>32104118.706353001</v>
      </c>
      <c r="AD182" s="131">
        <f t="shared" si="19"/>
        <v>35325408.3660919</v>
      </c>
    </row>
    <row r="183" spans="1:30" x14ac:dyDescent="0.2">
      <c r="A183" s="103">
        <v>36784</v>
      </c>
      <c r="B183" s="104">
        <v>37181.405599999998</v>
      </c>
      <c r="C183" s="104">
        <v>22450.449820000002</v>
      </c>
      <c r="D183" s="104">
        <v>48497.581148012934</v>
      </c>
      <c r="E183" s="104"/>
      <c r="F183" s="104">
        <v>-41991.378649999999</v>
      </c>
      <c r="G183" s="104">
        <v>5116.7921358446602</v>
      </c>
      <c r="H183" s="104">
        <v>-50260.29468973264</v>
      </c>
      <c r="J183" s="10">
        <v>36789</v>
      </c>
      <c r="K183" s="134">
        <v>36789</v>
      </c>
      <c r="L183" s="117">
        <f t="shared" si="20"/>
        <v>-34605398.990000002</v>
      </c>
      <c r="M183" s="118">
        <f>VLOOKUP(K183,'NG Summary by Day'!$L$21:$N$480,3,FALSE)</f>
        <v>-34605398.986591302</v>
      </c>
      <c r="N183" s="119">
        <f t="shared" si="21"/>
        <v>-3.4087002277374268E-3</v>
      </c>
      <c r="O183" s="117">
        <f t="shared" si="14"/>
        <v>-18787542.600000001</v>
      </c>
      <c r="P183" s="118">
        <f>VLOOKUP(K183,'Power Summary by Day '!$AL$18:$AO$400,3,FALSE)</f>
        <v>-18787542.6048842</v>
      </c>
      <c r="Q183" s="119">
        <f t="shared" si="15"/>
        <v>4.8841983079910278E-3</v>
      </c>
      <c r="R183" s="117">
        <f>(VLOOKUP(K183,'BNK Org Sheet'!$A$2:$D$464,4,FALSE))*1000*-1</f>
        <v>-45086146.207758531</v>
      </c>
      <c r="S183" s="118">
        <f>VLOOKUP(K183,CORP!$A$14:$D4705,3,FALSE)</f>
        <v>-48404245.126197502</v>
      </c>
      <c r="T183" s="136">
        <f t="shared" si="16"/>
        <v>3318098.918438971</v>
      </c>
      <c r="V183" s="117">
        <f>(VLOOKUP(K183,'BNK Org Sheet'!$F$2:$I$464,2,FALSE))*1000</f>
        <v>-7800699.0207000002</v>
      </c>
      <c r="W183" s="118">
        <f>VLOOKUP(K183,'NG Summary by Day'!$T$20:$W$486,4,FALSE)</f>
        <v>-7800699.0207000002</v>
      </c>
      <c r="X183" s="131">
        <f t="shared" si="17"/>
        <v>0</v>
      </c>
      <c r="Y183" s="117">
        <f>VLOOKUP(K183,'BNK Org Sheet'!$F$2:$I$464,3,FALSE)*1000</f>
        <v>-20477881.457004059</v>
      </c>
      <c r="Z183" s="118">
        <f>VLOOKUP(K183,'Power Summary by Day '!$AL$18:$AO$400,4,FALSE)</f>
        <v>-20477881.4570041</v>
      </c>
      <c r="AA183" s="119">
        <f t="shared" si="18"/>
        <v>4.0978193283081055E-8</v>
      </c>
      <c r="AB183" s="117">
        <f>VLOOKUP(K183,'BNK Org Sheet'!$F$2:$I$464,4,FALSE)*1000</f>
        <v>-25615894.253147099</v>
      </c>
      <c r="AC183" s="118">
        <f>VLOOKUP(K183,'NG Summary by Day'!$AG$20:$AJ$532,4,FALSE)</f>
        <v>-30528859.041022599</v>
      </c>
      <c r="AD183" s="131">
        <f t="shared" si="19"/>
        <v>4912964.7878754996</v>
      </c>
    </row>
    <row r="184" spans="1:30" x14ac:dyDescent="0.2">
      <c r="A184" s="103">
        <v>36787</v>
      </c>
      <c r="B184" s="104">
        <v>34082.770130000004</v>
      </c>
      <c r="C184" s="104">
        <v>19946.104079999997</v>
      </c>
      <c r="D184" s="104">
        <v>44648.548426894908</v>
      </c>
      <c r="E184" s="104"/>
      <c r="F184" s="104">
        <v>13128.6422592</v>
      </c>
      <c r="G184" s="104">
        <v>-3980.49788473423</v>
      </c>
      <c r="H184" s="104">
        <v>8763.89634868967</v>
      </c>
      <c r="J184" s="10">
        <v>36790</v>
      </c>
      <c r="K184" s="134">
        <v>36790</v>
      </c>
      <c r="L184" s="117">
        <f t="shared" si="20"/>
        <v>-35644541.939999998</v>
      </c>
      <c r="M184" s="118">
        <f>VLOOKUP(K184,'NG Summary by Day'!$L$21:$N$480,3,FALSE)</f>
        <v>-35644541.940165997</v>
      </c>
      <c r="N184" s="119">
        <f t="shared" si="21"/>
        <v>1.6599893569946289E-4</v>
      </c>
      <c r="O184" s="117">
        <f t="shared" si="14"/>
        <v>-18368033.960000001</v>
      </c>
      <c r="P184" s="118">
        <f>VLOOKUP(K184,'Power Summary by Day '!$AL$18:$AO$400,3,FALSE)</f>
        <v>-18368033.959505897</v>
      </c>
      <c r="Q184" s="119">
        <f t="shared" si="15"/>
        <v>-4.9410387873649597E-4</v>
      </c>
      <c r="R184" s="117">
        <f>(VLOOKUP(K184,'BNK Org Sheet'!$A$2:$D$464,4,FALSE))*1000*-1</f>
        <v>-44881094.794493735</v>
      </c>
      <c r="S184" s="118">
        <f>VLOOKUP(K184,CORP!$A$14:$D4706,3,FALSE)</f>
        <v>-50669398.025745898</v>
      </c>
      <c r="T184" s="136">
        <f t="shared" si="16"/>
        <v>5788303.2312521636</v>
      </c>
      <c r="V184" s="117">
        <f>(VLOOKUP(K184,'BNK Org Sheet'!$F$2:$I$464,2,FALSE))*1000</f>
        <v>2053441.4771000103</v>
      </c>
      <c r="W184" s="118">
        <f>VLOOKUP(K184,'NG Summary by Day'!$T$20:$W$486,4,FALSE)</f>
        <v>2053441.47710001</v>
      </c>
      <c r="X184" s="131">
        <f t="shared" si="17"/>
        <v>0</v>
      </c>
      <c r="Y184" s="117">
        <f>VLOOKUP(K184,'BNK Org Sheet'!$F$2:$I$464,3,FALSE)*1000</f>
        <v>-2305521.2502973755</v>
      </c>
      <c r="Z184" s="118">
        <f>VLOOKUP(K184,'Power Summary by Day '!$AL$18:$AO$400,4,FALSE)</f>
        <v>-2305521.2502973699</v>
      </c>
      <c r="AA184" s="119">
        <f t="shared" si="18"/>
        <v>-5.5879354476928711E-9</v>
      </c>
      <c r="AB184" s="117">
        <f>VLOOKUP(K184,'BNK Org Sheet'!$F$2:$I$464,4,FALSE)*1000</f>
        <v>-1889873.5410771493</v>
      </c>
      <c r="AC184" s="118">
        <f>VLOOKUP(K184,'NG Summary by Day'!$AG$20:$AJ$532,4,FALSE)</f>
        <v>-13561584.4032449</v>
      </c>
      <c r="AD184" s="131">
        <f t="shared" si="19"/>
        <v>11671710.86216775</v>
      </c>
    </row>
    <row r="185" spans="1:30" x14ac:dyDescent="0.2">
      <c r="A185" s="103">
        <v>36788</v>
      </c>
      <c r="B185" s="104">
        <v>33099.29378</v>
      </c>
      <c r="C185" s="104">
        <v>19869.374370000001</v>
      </c>
      <c r="D185" s="104">
        <v>43783.929616722613</v>
      </c>
      <c r="E185" s="104"/>
      <c r="F185" s="104">
        <v>19366.001243500003</v>
      </c>
      <c r="G185" s="104">
        <v>14154.231192296858</v>
      </c>
      <c r="H185" s="104">
        <v>67429.527072444907</v>
      </c>
      <c r="J185" s="10">
        <v>36791</v>
      </c>
      <c r="K185" s="134">
        <v>36791</v>
      </c>
      <c r="L185" s="117">
        <f t="shared" si="20"/>
        <v>-39024328.280000001</v>
      </c>
      <c r="M185" s="118">
        <f>VLOOKUP(K185,'NG Summary by Day'!$L$21:$N$480,3,FALSE)</f>
        <v>-39024328.280969299</v>
      </c>
      <c r="N185" s="119">
        <f t="shared" si="21"/>
        <v>9.6929818391799927E-4</v>
      </c>
      <c r="O185" s="117">
        <f t="shared" si="14"/>
        <v>-18460221.16</v>
      </c>
      <c r="P185" s="118">
        <f>VLOOKUP(K185,'Power Summary by Day '!$AL$18:$AO$400,3,FALSE)</f>
        <v>-18460221.1554658</v>
      </c>
      <c r="Q185" s="119">
        <f t="shared" si="15"/>
        <v>-4.5341998338699341E-3</v>
      </c>
      <c r="R185" s="117">
        <f>(VLOOKUP(K185,'BNK Org Sheet'!$A$2:$D$464,4,FALSE))*1000*-1</f>
        <v>-47027615.310789436</v>
      </c>
      <c r="S185" s="118">
        <f>VLOOKUP(K185,CORP!$A$14:$D4707,3,FALSE)</f>
        <v>-54228200.987002797</v>
      </c>
      <c r="T185" s="136">
        <f t="shared" si="16"/>
        <v>7200585.6762133613</v>
      </c>
      <c r="V185" s="117">
        <f>(VLOOKUP(K185,'BNK Org Sheet'!$F$2:$I$464,2,FALSE))*1000</f>
        <v>-17970761.141199999</v>
      </c>
      <c r="W185" s="118">
        <f>VLOOKUP(K185,'NG Summary by Day'!$T$20:$W$486,4,FALSE)</f>
        <v>-17970761.141199999</v>
      </c>
      <c r="X185" s="131">
        <f t="shared" si="17"/>
        <v>0</v>
      </c>
      <c r="Y185" s="117">
        <f>VLOOKUP(K185,'BNK Org Sheet'!$F$2:$I$464,3,FALSE)*1000</f>
        <v>-7925169.0738956891</v>
      </c>
      <c r="Z185" s="118">
        <f>VLOOKUP(K185,'Power Summary by Day '!$AL$18:$AO$400,4,FALSE)</f>
        <v>-7925169.07389569</v>
      </c>
      <c r="AA185" s="119">
        <f t="shared" si="18"/>
        <v>0</v>
      </c>
      <c r="AB185" s="117">
        <f>VLOOKUP(K185,'BNK Org Sheet'!$F$2:$I$464,4,FALSE)*1000</f>
        <v>-22260805.618660238</v>
      </c>
      <c r="AC185" s="118">
        <f>VLOOKUP(K185,'NG Summary by Day'!$AG$20:$AJ$532,4,FALSE)</f>
        <v>-31377261.186827198</v>
      </c>
      <c r="AD185" s="131">
        <f t="shared" si="19"/>
        <v>9116455.56816696</v>
      </c>
    </row>
    <row r="186" spans="1:30" x14ac:dyDescent="0.2">
      <c r="A186" s="103">
        <v>36789</v>
      </c>
      <c r="B186" s="104">
        <v>34605.398990000002</v>
      </c>
      <c r="C186" s="104">
        <v>18787.542600000001</v>
      </c>
      <c r="D186" s="104">
        <v>45086.146207758531</v>
      </c>
      <c r="E186" s="104"/>
      <c r="F186" s="104">
        <v>-7800.6990206999999</v>
      </c>
      <c r="G186" s="104">
        <v>-20477.881457004059</v>
      </c>
      <c r="H186" s="104">
        <v>-25615.8942531471</v>
      </c>
      <c r="J186" s="10">
        <v>36794</v>
      </c>
      <c r="K186" s="134">
        <v>36794</v>
      </c>
      <c r="L186" s="117">
        <f t="shared" si="20"/>
        <v>-37039452.020000003</v>
      </c>
      <c r="M186" s="118">
        <f>VLOOKUP(K186,'NG Summary by Day'!$L$21:$N$480,3,FALSE)</f>
        <v>-37039452.019381098</v>
      </c>
      <c r="N186" s="119">
        <f t="shared" si="21"/>
        <v>-6.1890482902526855E-4</v>
      </c>
      <c r="O186" s="117">
        <f t="shared" si="14"/>
        <v>-19302041.300000001</v>
      </c>
      <c r="P186" s="118">
        <f>VLOOKUP(K186,'Power Summary by Day '!$AL$18:$AO$400,3,FALSE)</f>
        <v>-19302041.2968788</v>
      </c>
      <c r="Q186" s="119">
        <f t="shared" si="15"/>
        <v>-3.1212009489536285E-3</v>
      </c>
      <c r="R186" s="117">
        <f>(VLOOKUP(K186,'BNK Org Sheet'!$A$2:$D$464,4,FALSE))*1000*-1</f>
        <v>-46036162.639383577</v>
      </c>
      <c r="S186" s="118">
        <f>VLOOKUP(K186,CORP!$A$14:$D4708,3,FALSE)</f>
        <v>-52045115.412423603</v>
      </c>
      <c r="T186" s="136">
        <f t="shared" si="16"/>
        <v>6008952.7730400264</v>
      </c>
      <c r="V186" s="117">
        <f>(VLOOKUP(K186,'BNK Org Sheet'!$F$2:$I$464,2,FALSE))*1000</f>
        <v>20681866.457599998</v>
      </c>
      <c r="W186" s="118">
        <f>VLOOKUP(K186,'NG Summary by Day'!$T$20:$W$486,4,FALSE)</f>
        <v>20681866.457599998</v>
      </c>
      <c r="X186" s="131">
        <f t="shared" si="17"/>
        <v>0</v>
      </c>
      <c r="Y186" s="117">
        <f>VLOOKUP(K186,'BNK Org Sheet'!$F$2:$I$464,3,FALSE)*1000</f>
        <v>18897863.014680911</v>
      </c>
      <c r="Z186" s="118">
        <f>VLOOKUP(K186,'Power Summary by Day '!$AL$18:$AO$400,4,FALSE)</f>
        <v>18897863.0146809</v>
      </c>
      <c r="AA186" s="119">
        <f t="shared" si="18"/>
        <v>0</v>
      </c>
      <c r="AB186" s="117">
        <f>VLOOKUP(K186,'BNK Org Sheet'!$F$2:$I$464,4,FALSE)*1000</f>
        <v>35327955.957444176</v>
      </c>
      <c r="AC186" s="118">
        <f>VLOOKUP(K186,'NG Summary by Day'!$AG$20:$AJ$532,4,FALSE)</f>
        <v>34326578.105410002</v>
      </c>
      <c r="AD186" s="131">
        <f t="shared" si="19"/>
        <v>1001377.8520341739</v>
      </c>
    </row>
    <row r="187" spans="1:30" x14ac:dyDescent="0.2">
      <c r="A187" s="103">
        <v>36790</v>
      </c>
      <c r="B187" s="104">
        <v>35644.541939999996</v>
      </c>
      <c r="C187" s="104">
        <v>18368.033960000001</v>
      </c>
      <c r="D187" s="104">
        <v>44881.094794493736</v>
      </c>
      <c r="E187" s="104"/>
      <c r="F187" s="104">
        <v>2053.4414771000102</v>
      </c>
      <c r="G187" s="104">
        <v>-2305.5212502973754</v>
      </c>
      <c r="H187" s="104">
        <v>-1889.8735410771494</v>
      </c>
      <c r="J187" s="10">
        <v>36795</v>
      </c>
      <c r="K187" s="134">
        <v>36795</v>
      </c>
      <c r="L187" s="117">
        <f t="shared" si="20"/>
        <v>-43652350.270000003</v>
      </c>
      <c r="M187" s="118">
        <f>VLOOKUP(K187,'NG Summary by Day'!$L$21:$N$480,3,FALSE)</f>
        <v>-40925154.958898596</v>
      </c>
      <c r="N187" s="119">
        <f t="shared" si="21"/>
        <v>-2727195.3111014068</v>
      </c>
      <c r="O187" s="117">
        <f t="shared" si="14"/>
        <v>-20590696.66</v>
      </c>
      <c r="P187" s="118">
        <f>VLOOKUP(K187,'Power Summary by Day '!$AL$18:$AO$400,3,FALSE)</f>
        <v>-20590696.663975097</v>
      </c>
      <c r="Q187" s="119">
        <f t="shared" si="15"/>
        <v>3.9750970900058746E-3</v>
      </c>
      <c r="R187" s="117">
        <f>(VLOOKUP(K187,'BNK Org Sheet'!$A$2:$D$464,4,FALSE))*1000*-1</f>
        <v>-52124473.725131966</v>
      </c>
      <c r="S187" s="118">
        <f>VLOOKUP(K187,CORP!$A$14:$D4709,3,FALSE)</f>
        <v>-57681318.226323299</v>
      </c>
      <c r="T187" s="136">
        <f t="shared" si="16"/>
        <v>5556844.5011913329</v>
      </c>
      <c r="V187" s="117">
        <f>(VLOOKUP(K187,'BNK Org Sheet'!$F$2:$I$464,2,FALSE))*1000</f>
        <v>-1200948.0884</v>
      </c>
      <c r="W187" s="118">
        <f>VLOOKUP(K187,'NG Summary by Day'!$T$20:$W$486,4,FALSE)</f>
        <v>-1200948.0884</v>
      </c>
      <c r="X187" s="131">
        <f t="shared" si="17"/>
        <v>0</v>
      </c>
      <c r="Y187" s="117">
        <f>VLOOKUP(K187,'BNK Org Sheet'!$F$2:$I$464,3,FALSE)*1000</f>
        <v>621146.68830006011</v>
      </c>
      <c r="Z187" s="118">
        <f>VLOOKUP(K187,'Power Summary by Day '!$AL$18:$AO$400,4,FALSE)</f>
        <v>621146.68830006302</v>
      </c>
      <c r="AA187" s="119">
        <f t="shared" si="18"/>
        <v>-2.9103830456733704E-9</v>
      </c>
      <c r="AB187" s="117">
        <f>VLOOKUP(K187,'BNK Org Sheet'!$F$2:$I$464,4,FALSE)*1000</f>
        <v>9293297.0273280907</v>
      </c>
      <c r="AC187" s="118">
        <f>VLOOKUP(K187,'NG Summary by Day'!$AG$20:$AJ$532,4,FALSE)</f>
        <v>-1136282.13573654</v>
      </c>
      <c r="AD187" s="131">
        <f t="shared" si="19"/>
        <v>10429579.163064631</v>
      </c>
    </row>
    <row r="188" spans="1:30" x14ac:dyDescent="0.2">
      <c r="A188" s="103">
        <v>36791</v>
      </c>
      <c r="B188" s="104">
        <v>39024.328280000002</v>
      </c>
      <c r="C188" s="104">
        <v>18460.221160000001</v>
      </c>
      <c r="D188" s="104">
        <v>47027.615310789435</v>
      </c>
      <c r="E188" s="104"/>
      <c r="F188" s="104">
        <v>-17970.761141199997</v>
      </c>
      <c r="G188" s="104">
        <v>-7925.1690738956895</v>
      </c>
      <c r="H188" s="104">
        <v>-22260.805618660237</v>
      </c>
      <c r="J188" s="10">
        <v>36796</v>
      </c>
      <c r="K188" s="134">
        <v>36796</v>
      </c>
      <c r="L188" s="117">
        <f t="shared" si="20"/>
        <v>-39874017.25</v>
      </c>
      <c r="M188" s="118">
        <f>VLOOKUP(K188,'NG Summary by Day'!$L$21:$N$480,3,FALSE)</f>
        <v>-39874017.247927196</v>
      </c>
      <c r="N188" s="119">
        <f t="shared" si="21"/>
        <v>-2.0728036761283875E-3</v>
      </c>
      <c r="O188" s="117">
        <f t="shared" si="14"/>
        <v>-20965945.859999999</v>
      </c>
      <c r="P188" s="118">
        <f>VLOOKUP(K188,'Power Summary by Day '!$AL$18:$AO$400,3,FALSE)</f>
        <v>-20965945.863944203</v>
      </c>
      <c r="Q188" s="119">
        <f t="shared" si="15"/>
        <v>3.94420325756073E-3</v>
      </c>
      <c r="R188" s="117">
        <f>(VLOOKUP(K188,'BNK Org Sheet'!$A$2:$D$464,4,FALSE))*1000*-1</f>
        <v>-49102922.111178279</v>
      </c>
      <c r="S188" s="118">
        <f>VLOOKUP(K188,CORP!$A$14:$D4710,3,FALSE)</f>
        <v>-55841099.9117148</v>
      </c>
      <c r="T188" s="136">
        <f t="shared" si="16"/>
        <v>6738177.8005365208</v>
      </c>
      <c r="V188" s="117">
        <f>(VLOOKUP(K188,'BNK Org Sheet'!$F$2:$I$464,2,FALSE))*1000</f>
        <v>-6411880.9884000001</v>
      </c>
      <c r="W188" s="118">
        <f>VLOOKUP(K188,'NG Summary by Day'!$T$20:$W$486,4,FALSE)</f>
        <v>-6411880.9884000001</v>
      </c>
      <c r="X188" s="131">
        <f t="shared" si="17"/>
        <v>0</v>
      </c>
      <c r="Y188" s="117">
        <f>VLOOKUP(K188,'BNK Org Sheet'!$F$2:$I$464,3,FALSE)*1000</f>
        <v>1932095.2273014127</v>
      </c>
      <c r="Z188" s="118">
        <f>VLOOKUP(K188,'Power Summary by Day '!$AL$18:$AO$400,4,FALSE)</f>
        <v>1932095.2273014199</v>
      </c>
      <c r="AA188" s="119">
        <f t="shared" si="18"/>
        <v>-7.2177499532699585E-9</v>
      </c>
      <c r="AB188" s="117">
        <f>VLOOKUP(K188,'BNK Org Sheet'!$F$2:$I$464,4,FALSE)*1000</f>
        <v>-5710526.1744351499</v>
      </c>
      <c r="AC188" s="118">
        <f>VLOOKUP(K188,'NG Summary by Day'!$AG$20:$AJ$532,4,FALSE)</f>
        <v>1540836.03659783</v>
      </c>
      <c r="AD188" s="131">
        <f t="shared" si="19"/>
        <v>-7251362.2110329801</v>
      </c>
    </row>
    <row r="189" spans="1:30" x14ac:dyDescent="0.2">
      <c r="A189" s="103">
        <v>36794</v>
      </c>
      <c r="B189" s="104">
        <v>37039.452020000004</v>
      </c>
      <c r="C189" s="104">
        <v>19302.041300000001</v>
      </c>
      <c r="D189" s="104">
        <v>46036.162639383576</v>
      </c>
      <c r="E189" s="104"/>
      <c r="F189" s="104">
        <v>20681.866457599997</v>
      </c>
      <c r="G189" s="104">
        <v>18897.863014680912</v>
      </c>
      <c r="H189" s="104">
        <v>35327.955957444174</v>
      </c>
      <c r="J189" s="10">
        <v>36797</v>
      </c>
      <c r="K189" s="134">
        <v>36797</v>
      </c>
      <c r="L189" s="117">
        <f t="shared" si="20"/>
        <v>-40809267.18</v>
      </c>
      <c r="M189" s="118">
        <f>VLOOKUP(K189,'NG Summary by Day'!$L$21:$N$480,3,FALSE)</f>
        <v>-40809267.176821701</v>
      </c>
      <c r="N189" s="119">
        <f t="shared" si="21"/>
        <v>-3.1782984733581543E-3</v>
      </c>
      <c r="O189" s="117">
        <f t="shared" si="14"/>
        <v>-21774472.280000001</v>
      </c>
      <c r="P189" s="118">
        <f>VLOOKUP(K189,'Power Summary by Day '!$AL$18:$AO$400,3,FALSE)</f>
        <v>-21774472.275892898</v>
      </c>
      <c r="Q189" s="119">
        <f t="shared" si="15"/>
        <v>-4.1071027517318726E-3</v>
      </c>
      <c r="R189" s="117">
        <f>(VLOOKUP(K189,'BNK Org Sheet'!$A$2:$D$464,4,FALSE))*1000*-1</f>
        <v>-50310148.724601321</v>
      </c>
      <c r="S189" s="118">
        <f>VLOOKUP(K189,CORP!$A$14:$D4711,3,FALSE)</f>
        <v>-54823166.291127302</v>
      </c>
      <c r="T189" s="136">
        <f t="shared" si="16"/>
        <v>4513017.5665259808</v>
      </c>
      <c r="V189" s="117">
        <f>(VLOOKUP(K189,'BNK Org Sheet'!$F$2:$I$464,2,FALSE))*1000</f>
        <v>-14422725.331499999</v>
      </c>
      <c r="W189" s="118">
        <f>VLOOKUP(K189,'NG Summary by Day'!$T$20:$W$486,4,FALSE)</f>
        <v>-14422725.331499999</v>
      </c>
      <c r="X189" s="131">
        <f t="shared" si="17"/>
        <v>0</v>
      </c>
      <c r="Y189" s="117">
        <f>VLOOKUP(K189,'BNK Org Sheet'!$F$2:$I$464,3,FALSE)*1000</f>
        <v>-21245056.540201567</v>
      </c>
      <c r="Z189" s="118">
        <f>VLOOKUP(K189,'Power Summary by Day '!$AL$18:$AO$400,4,FALSE)</f>
        <v>-21245056.540201597</v>
      </c>
      <c r="AA189" s="119">
        <f t="shared" si="18"/>
        <v>2.9802322387695313E-8</v>
      </c>
      <c r="AB189" s="117">
        <f>VLOOKUP(K189,'BNK Org Sheet'!$F$2:$I$464,4,FALSE)*1000</f>
        <v>-34698709.636008903</v>
      </c>
      <c r="AC189" s="118">
        <f>VLOOKUP(K189,'NG Summary by Day'!$AG$20:$AJ$532,4,FALSE)</f>
        <v>-38386993.281637199</v>
      </c>
      <c r="AD189" s="131">
        <f t="shared" si="19"/>
        <v>3688283.6456282958</v>
      </c>
    </row>
    <row r="190" spans="1:30" x14ac:dyDescent="0.2">
      <c r="A190" s="103">
        <v>36795</v>
      </c>
      <c r="B190" s="104">
        <v>43652.350270000003</v>
      </c>
      <c r="C190" s="104">
        <v>20590.696660000001</v>
      </c>
      <c r="D190" s="104">
        <v>52124.473725131968</v>
      </c>
      <c r="E190" s="104"/>
      <c r="F190" s="104">
        <v>-1200.9480884</v>
      </c>
      <c r="G190" s="104">
        <v>621.14668830006008</v>
      </c>
      <c r="H190" s="104">
        <v>9293.2970273280916</v>
      </c>
      <c r="J190" s="10">
        <v>36798</v>
      </c>
      <c r="K190" s="134">
        <v>36798</v>
      </c>
      <c r="L190" s="117">
        <f t="shared" si="20"/>
        <v>-27737962.02</v>
      </c>
      <c r="M190" s="118">
        <f>VLOOKUP(K190,'NG Summary by Day'!$L$21:$N$480,3,FALSE)</f>
        <v>-27737962.021140203</v>
      </c>
      <c r="N190" s="119">
        <f t="shared" si="21"/>
        <v>1.1402033269405365E-3</v>
      </c>
      <c r="O190" s="117">
        <f t="shared" si="14"/>
        <v>-23100488.059999999</v>
      </c>
      <c r="P190" s="118">
        <f>VLOOKUP(K190,'Power Summary by Day '!$AL$18:$AO$400,3,FALSE)</f>
        <v>-23100488.0583537</v>
      </c>
      <c r="Q190" s="119">
        <f t="shared" si="15"/>
        <v>-1.6462989151477814E-3</v>
      </c>
      <c r="R190" s="117">
        <f>(VLOOKUP(K190,'BNK Org Sheet'!$A$2:$D$464,4,FALSE))*1000*-1</f>
        <v>-41088393.677357197</v>
      </c>
      <c r="S190" s="118">
        <f>VLOOKUP(K190,CORP!$A$14:$D4712,3,FALSE)</f>
        <v>-47000252.720291696</v>
      </c>
      <c r="T190" s="136">
        <f t="shared" si="16"/>
        <v>5911859.0429344997</v>
      </c>
      <c r="V190" s="117">
        <f>(VLOOKUP(K190,'BNK Org Sheet'!$F$2:$I$464,2,FALSE))*1000</f>
        <v>-35459721.5458</v>
      </c>
      <c r="W190" s="118">
        <f>VLOOKUP(K190,'NG Summary by Day'!$T$20:$W$486,4,FALSE)</f>
        <v>-35459721.5458</v>
      </c>
      <c r="X190" s="131">
        <f t="shared" si="17"/>
        <v>0</v>
      </c>
      <c r="Y190" s="117">
        <f>VLOOKUP(K190,'BNK Org Sheet'!$F$2:$I$464,3,FALSE)*1000</f>
        <v>3561718.3245028956</v>
      </c>
      <c r="Z190" s="118">
        <f>VLOOKUP(K190,'Power Summary by Day '!$AL$18:$AO$400,4,FALSE)</f>
        <v>3561718.3245028998</v>
      </c>
      <c r="AA190" s="119">
        <f t="shared" si="18"/>
        <v>-4.1909515857696533E-9</v>
      </c>
      <c r="AB190" s="117">
        <f>VLOOKUP(K190,'BNK Org Sheet'!$F$2:$I$464,4,FALSE)*1000</f>
        <v>-17257766.460354865</v>
      </c>
      <c r="AC190" s="118">
        <f>VLOOKUP(K190,'NG Summary by Day'!$AG$20:$AJ$532,4,FALSE)</f>
        <v>-25517447.9133607</v>
      </c>
      <c r="AD190" s="131">
        <f t="shared" si="19"/>
        <v>8259681.4530058354</v>
      </c>
    </row>
    <row r="191" spans="1:30" x14ac:dyDescent="0.2">
      <c r="A191" s="103">
        <v>36796</v>
      </c>
      <c r="B191" s="104">
        <v>39874.017249999997</v>
      </c>
      <c r="C191" s="104">
        <v>20965.94586</v>
      </c>
      <c r="D191" s="104">
        <v>49102.922111178275</v>
      </c>
      <c r="E191" s="104"/>
      <c r="F191" s="104">
        <v>-6411.8809884000002</v>
      </c>
      <c r="G191" s="104">
        <v>1932.0952273014127</v>
      </c>
      <c r="H191" s="104">
        <v>-5710.5261744351501</v>
      </c>
      <c r="J191" s="10">
        <v>36801</v>
      </c>
      <c r="K191" s="134">
        <v>36801</v>
      </c>
      <c r="L191" s="117">
        <f t="shared" si="20"/>
        <v>-33858565.18</v>
      </c>
      <c r="M191" s="118">
        <f>VLOOKUP(K191,'NG Summary by Day'!$L$21:$N$480,3,FALSE)</f>
        <v>-33858565.178001806</v>
      </c>
      <c r="N191" s="119">
        <f t="shared" si="21"/>
        <v>-1.9981935620307922E-3</v>
      </c>
      <c r="O191" s="117">
        <f t="shared" si="14"/>
        <v>-23773669.629999999</v>
      </c>
      <c r="P191" s="118">
        <f>VLOOKUP(K191,'Power Summary by Day '!$AL$18:$AO$400,3,FALSE)</f>
        <v>-23773669.630687799</v>
      </c>
      <c r="Q191" s="119">
        <f t="shared" si="15"/>
        <v>6.8780034780502319E-4</v>
      </c>
      <c r="R191" s="117">
        <f>(VLOOKUP(K191,'BNK Org Sheet'!$A$2:$D$464,4,FALSE))*1000*-1</f>
        <v>-45913330.302490056</v>
      </c>
      <c r="S191" s="118">
        <f>VLOOKUP(K191,CORP!$A$14:$D4713,3,FALSE)</f>
        <v>-51276806.991121806</v>
      </c>
      <c r="T191" s="136">
        <f t="shared" si="16"/>
        <v>5363476.6886317506</v>
      </c>
      <c r="V191" s="117">
        <f>(VLOOKUP(K191,'BNK Org Sheet'!$F$2:$I$464,2,FALSE))*1000</f>
        <v>13303260.931699999</v>
      </c>
      <c r="W191" s="118">
        <f>VLOOKUP(K191,'NG Summary by Day'!$T$20:$W$486,4,FALSE)</f>
        <v>13303260.931699999</v>
      </c>
      <c r="X191" s="131">
        <f t="shared" si="17"/>
        <v>0</v>
      </c>
      <c r="Y191" s="117">
        <f>VLOOKUP(K191,'BNK Org Sheet'!$F$2:$I$464,3,FALSE)*1000</f>
        <v>14289728.747183692</v>
      </c>
      <c r="Z191" s="118">
        <f>VLOOKUP(K191,'Power Summary by Day '!$AL$18:$AO$400,4,FALSE)</f>
        <v>14289728.747183701</v>
      </c>
      <c r="AA191" s="119">
        <f t="shared" si="18"/>
        <v>0</v>
      </c>
      <c r="AB191" s="117">
        <f>VLOOKUP(K191,'BNK Org Sheet'!$F$2:$I$464,4,FALSE)*1000</f>
        <v>33260445.102367811</v>
      </c>
      <c r="AC191" s="118">
        <f>VLOOKUP(K191,'NG Summary by Day'!$AG$20:$AJ$532,4,FALSE)</f>
        <v>30954312.4117833</v>
      </c>
      <c r="AD191" s="131">
        <f t="shared" si="19"/>
        <v>2306132.6905845106</v>
      </c>
    </row>
    <row r="192" spans="1:30" x14ac:dyDescent="0.2">
      <c r="A192" s="103">
        <v>36797</v>
      </c>
      <c r="B192" s="104">
        <v>40809.267180000003</v>
      </c>
      <c r="C192" s="104">
        <v>21774.472280000002</v>
      </c>
      <c r="D192" s="104">
        <v>50310.14872460132</v>
      </c>
      <c r="E192" s="104"/>
      <c r="F192" s="104">
        <v>-14422.7253315</v>
      </c>
      <c r="G192" s="104">
        <v>-21245.056540201567</v>
      </c>
      <c r="H192" s="104">
        <v>-34698.709636008905</v>
      </c>
      <c r="J192" s="10">
        <v>36802</v>
      </c>
      <c r="K192" s="134">
        <v>36802</v>
      </c>
      <c r="L192" s="117">
        <f t="shared" si="20"/>
        <v>-33159756.890000004</v>
      </c>
      <c r="M192" s="118">
        <f>VLOOKUP(K192,'NG Summary by Day'!$L$21:$N$480,3,FALSE)</f>
        <v>-33159756.886344802</v>
      </c>
      <c r="N192" s="119">
        <f t="shared" si="21"/>
        <v>-3.6552026867866516E-3</v>
      </c>
      <c r="O192" s="117">
        <f t="shared" si="14"/>
        <v>-24242879.629999999</v>
      </c>
      <c r="P192" s="118">
        <f>VLOOKUP(K192,'Power Summary by Day '!$AL$18:$AO$400,3,FALSE)</f>
        <v>-24242879.6273592</v>
      </c>
      <c r="Q192" s="119">
        <f t="shared" si="15"/>
        <v>-2.6407986879348755E-3</v>
      </c>
      <c r="R192" s="117">
        <f>(VLOOKUP(K192,'BNK Org Sheet'!$A$2:$D$464,4,FALSE))*1000*-1</f>
        <v>-45606385.382384069</v>
      </c>
      <c r="S192" s="118">
        <f>VLOOKUP(K192,CORP!$A$14:$D4714,3,FALSE)</f>
        <v>-51786744.4169662</v>
      </c>
      <c r="T192" s="136">
        <f t="shared" si="16"/>
        <v>6180359.0345821306</v>
      </c>
      <c r="V192" s="117">
        <f>(VLOOKUP(K192,'BNK Org Sheet'!$F$2:$I$464,2,FALSE))*1000</f>
        <v>2036593.1612</v>
      </c>
      <c r="W192" s="118">
        <f>VLOOKUP(K192,'NG Summary by Day'!$T$20:$W$486,4,FALSE)</f>
        <v>2036593.1612</v>
      </c>
      <c r="X192" s="131">
        <f t="shared" si="17"/>
        <v>0</v>
      </c>
      <c r="Y192" s="117">
        <f>VLOOKUP(K192,'BNK Org Sheet'!$F$2:$I$464,3,FALSE)*1000</f>
        <v>-6391755.7708471501</v>
      </c>
      <c r="Z192" s="118">
        <f>VLOOKUP(K192,'Power Summary by Day '!$AL$18:$AO$400,4,FALSE)</f>
        <v>-6391755.7708471604</v>
      </c>
      <c r="AA192" s="119">
        <f t="shared" si="18"/>
        <v>1.0244548320770264E-8</v>
      </c>
      <c r="AB192" s="117">
        <f>VLOOKUP(K192,'BNK Org Sheet'!$F$2:$I$464,4,FALSE)*1000</f>
        <v>1433448.910339037</v>
      </c>
      <c r="AC192" s="118">
        <f>VLOOKUP(K192,'NG Summary by Day'!$AG$20:$AJ$532,4,FALSE)</f>
        <v>-12234301.4457161</v>
      </c>
      <c r="AD192" s="131">
        <f t="shared" si="19"/>
        <v>13667750.356055137</v>
      </c>
    </row>
    <row r="193" spans="1:30" x14ac:dyDescent="0.2">
      <c r="A193" s="103">
        <v>36798</v>
      </c>
      <c r="B193" s="104">
        <v>27737.962019999999</v>
      </c>
      <c r="C193" s="104">
        <v>23100.48806</v>
      </c>
      <c r="D193" s="104">
        <v>41088.393677357199</v>
      </c>
      <c r="E193" s="104"/>
      <c r="F193" s="104">
        <v>-35459.721545799999</v>
      </c>
      <c r="G193" s="104">
        <v>3561.7183245028955</v>
      </c>
      <c r="H193" s="104">
        <v>-17257.766460354866</v>
      </c>
      <c r="J193" s="10">
        <v>36803</v>
      </c>
      <c r="K193" s="134">
        <v>36803</v>
      </c>
      <c r="L193" s="117">
        <f t="shared" si="20"/>
        <v>-37681161.189999998</v>
      </c>
      <c r="M193" s="118">
        <f>VLOOKUP(K193,'NG Summary by Day'!$L$21:$N$480,3,FALSE)</f>
        <v>-37681161.186749801</v>
      </c>
      <c r="N193" s="119">
        <f t="shared" si="21"/>
        <v>-3.2501965761184692E-3</v>
      </c>
      <c r="O193" s="117">
        <f t="shared" si="14"/>
        <v>-25237889.09</v>
      </c>
      <c r="P193" s="118">
        <f>VLOOKUP(K193,'Power Summary by Day '!$AL$18:$AO$400,3,FALSE)</f>
        <v>-25237889.094409402</v>
      </c>
      <c r="Q193" s="119">
        <f t="shared" si="15"/>
        <v>4.40940260887146E-3</v>
      </c>
      <c r="R193" s="117">
        <f>(VLOOKUP(K193,'BNK Org Sheet'!$A$2:$D$464,4,FALSE))*1000*-1</f>
        <v>-49251934.916458085</v>
      </c>
      <c r="S193" s="118">
        <f>VLOOKUP(K193,CORP!$A$14:$D4715,3,FALSE)</f>
        <v>-57869947.283245102</v>
      </c>
      <c r="T193" s="136">
        <f t="shared" si="16"/>
        <v>8618012.3667870164</v>
      </c>
      <c r="V193" s="117">
        <f>(VLOOKUP(K193,'BNK Org Sheet'!$F$2:$I$464,2,FALSE))*1000</f>
        <v>-20324823.7513</v>
      </c>
      <c r="W193" s="118">
        <f>VLOOKUP(K193,'NG Summary by Day'!$T$20:$W$486,4,FALSE)</f>
        <v>-20324823.7513</v>
      </c>
      <c r="X193" s="131">
        <f t="shared" si="17"/>
        <v>0</v>
      </c>
      <c r="Y193" s="117">
        <f>VLOOKUP(K193,'BNK Org Sheet'!$F$2:$I$464,3,FALSE)*1000</f>
        <v>-5267605.18367506</v>
      </c>
      <c r="Z193" s="118">
        <f>VLOOKUP(K193,'Power Summary by Day '!$AL$18:$AO$400,4,FALSE)</f>
        <v>-5267605.1836750703</v>
      </c>
      <c r="AA193" s="119">
        <f t="shared" si="18"/>
        <v>1.0244548320770264E-8</v>
      </c>
      <c r="AB193" s="117">
        <f>VLOOKUP(K193,'BNK Org Sheet'!$F$2:$I$464,4,FALSE)*1000</f>
        <v>-17747725.866107505</v>
      </c>
      <c r="AC193" s="118">
        <f>VLOOKUP(K193,'NG Summary by Day'!$AG$20:$AJ$532,4,FALSE)</f>
        <v>-20273270.142147999</v>
      </c>
      <c r="AD193" s="131">
        <f t="shared" si="19"/>
        <v>2525544.2760404944</v>
      </c>
    </row>
    <row r="194" spans="1:30" x14ac:dyDescent="0.2">
      <c r="A194" s="103">
        <v>36801</v>
      </c>
      <c r="B194" s="104">
        <v>33858.565179999998</v>
      </c>
      <c r="C194" s="104">
        <v>23773.66963</v>
      </c>
      <c r="D194" s="104">
        <v>45913.330302490052</v>
      </c>
      <c r="E194" s="104"/>
      <c r="F194" s="104">
        <v>13303.260931699999</v>
      </c>
      <c r="G194" s="104">
        <v>14289.728747183692</v>
      </c>
      <c r="H194" s="104">
        <v>33260.445102367812</v>
      </c>
      <c r="J194" s="10">
        <v>36804</v>
      </c>
      <c r="K194" s="134">
        <v>36804</v>
      </c>
      <c r="L194" s="117">
        <f t="shared" si="20"/>
        <v>-40462000</v>
      </c>
      <c r="M194" s="118">
        <f>VLOOKUP(K194,'NG Summary by Day'!$L$21:$N$480,3,FALSE)</f>
        <v>-40461584.982326798</v>
      </c>
      <c r="N194" s="119">
        <f t="shared" si="21"/>
        <v>-415.017673201859</v>
      </c>
      <c r="O194" s="117">
        <f t="shared" si="14"/>
        <v>-24547000</v>
      </c>
      <c r="P194" s="118">
        <f>VLOOKUP(K194,'Power Summary by Day '!$AL$18:$AO$400,3,FALSE)</f>
        <v>-26483204.529531199</v>
      </c>
      <c r="Q194" s="119">
        <f t="shared" si="15"/>
        <v>1936204.5295311995</v>
      </c>
      <c r="R194" s="117">
        <f>(VLOOKUP(K194,'BNK Org Sheet'!$A$2:$D$464,4,FALSE))*1000*-1</f>
        <v>-50979256.359817572</v>
      </c>
      <c r="S194" s="118">
        <f>VLOOKUP(K194,CORP!$A$14:$D4716,3,FALSE)</f>
        <v>-60120934.686352201</v>
      </c>
      <c r="T194" s="136">
        <f t="shared" si="16"/>
        <v>9141678.3265346289</v>
      </c>
      <c r="V194" s="117">
        <f>(VLOOKUP(K194,'BNK Org Sheet'!$F$2:$I$464,2,FALSE))*1000</f>
        <v>-3890181.6285000099</v>
      </c>
      <c r="W194" s="118">
        <f>VLOOKUP(K194,'NG Summary by Day'!$T$20:$W$486,4,FALSE)</f>
        <v>-3890181.6285000099</v>
      </c>
      <c r="X194" s="131">
        <f t="shared" si="17"/>
        <v>0</v>
      </c>
      <c r="Y194" s="117">
        <f>VLOOKUP(K194,'BNK Org Sheet'!$F$2:$I$464,3,FALSE)*1000</f>
        <v>-17500320.616661228</v>
      </c>
      <c r="Z194" s="118">
        <f>VLOOKUP(K194,'Power Summary by Day '!$AL$18:$AO$400,4,FALSE)</f>
        <v>-17500320.616661198</v>
      </c>
      <c r="AA194" s="119">
        <f t="shared" si="18"/>
        <v>-2.9802322387695313E-8</v>
      </c>
      <c r="AB194" s="117">
        <f>VLOOKUP(K194,'BNK Org Sheet'!$F$2:$I$464,4,FALSE)*1000</f>
        <v>-29098197.433735263</v>
      </c>
      <c r="AC194" s="118">
        <f>VLOOKUP(K194,'NG Summary by Day'!$AG$20:$AJ$532,4,FALSE)</f>
        <v>-29791807.710357901</v>
      </c>
      <c r="AD194" s="131">
        <f t="shared" si="19"/>
        <v>693610.27662263811</v>
      </c>
    </row>
    <row r="195" spans="1:30" x14ac:dyDescent="0.2">
      <c r="A195" s="103">
        <v>36802</v>
      </c>
      <c r="B195" s="104">
        <v>33159.756890000004</v>
      </c>
      <c r="C195" s="104">
        <v>24242.879629999999</v>
      </c>
      <c r="D195" s="104">
        <v>45606.385382384069</v>
      </c>
      <c r="E195" s="104"/>
      <c r="F195" s="104">
        <v>2036.5931611999999</v>
      </c>
      <c r="G195" s="104">
        <v>-6391.7557708471504</v>
      </c>
      <c r="H195" s="104">
        <v>1433.448910339037</v>
      </c>
      <c r="J195" s="10">
        <v>36805</v>
      </c>
      <c r="K195" s="134">
        <v>36805</v>
      </c>
      <c r="L195" s="117">
        <f t="shared" si="20"/>
        <v>-34098000</v>
      </c>
      <c r="M195" s="118">
        <f>VLOOKUP(K195,'NG Summary by Day'!$L$21:$N$480,3,FALSE)</f>
        <v>-34098309.401282899</v>
      </c>
      <c r="N195" s="119">
        <f t="shared" si="21"/>
        <v>309.40128289908171</v>
      </c>
      <c r="O195" s="117">
        <f t="shared" si="14"/>
        <v>-27421000</v>
      </c>
      <c r="P195" s="118">
        <f>VLOOKUP(K195,'Power Summary by Day '!$AL$18:$AO$400,3,FALSE)</f>
        <v>-27421154.785324998</v>
      </c>
      <c r="Q195" s="119">
        <f t="shared" si="15"/>
        <v>154.78532499819994</v>
      </c>
      <c r="R195" s="117">
        <f>(VLOOKUP(K195,'BNK Org Sheet'!$A$2:$D$464,4,FALSE))*1000*-1</f>
        <v>-47560593.099750131</v>
      </c>
      <c r="S195" s="118">
        <f>VLOOKUP(K195,CORP!$A$14:$D4717,3,FALSE)</f>
        <v>-53886382.028908998</v>
      </c>
      <c r="T195" s="136">
        <f t="shared" si="16"/>
        <v>6325788.9291588664</v>
      </c>
      <c r="V195" s="117">
        <f>(VLOOKUP(K195,'BNK Org Sheet'!$F$2:$I$464,2,FALSE))*1000</f>
        <v>-10199209.109300001</v>
      </c>
      <c r="W195" s="118">
        <f>VLOOKUP(K195,'NG Summary by Day'!$T$20:$W$486,4,FALSE)</f>
        <v>-10199209.109300001</v>
      </c>
      <c r="X195" s="131">
        <f t="shared" si="17"/>
        <v>0</v>
      </c>
      <c r="Y195" s="117">
        <f>VLOOKUP(K195,'BNK Org Sheet'!$F$2:$I$464,3,FALSE)*1000</f>
        <v>-15316532.601855598</v>
      </c>
      <c r="Z195" s="118">
        <f>VLOOKUP(K195,'Power Summary by Day '!$AL$18:$AO$400,4,FALSE)</f>
        <v>-2125909559296.6699</v>
      </c>
      <c r="AA195" s="119">
        <f t="shared" si="18"/>
        <v>2125894242764.0681</v>
      </c>
      <c r="AB195" s="117">
        <f>VLOOKUP(K195,'BNK Org Sheet'!$F$2:$I$464,4,FALSE)*1000</f>
        <v>-29148223.113895115</v>
      </c>
      <c r="AC195" s="118">
        <f>VLOOKUP(K195,'NG Summary by Day'!$AG$20:$AJ$532,4,FALSE)</f>
        <v>-2125921641654.8</v>
      </c>
      <c r="AD195" s="131">
        <f t="shared" si="19"/>
        <v>2125892493431.686</v>
      </c>
    </row>
    <row r="196" spans="1:30" x14ac:dyDescent="0.2">
      <c r="A196" s="103">
        <v>36803</v>
      </c>
      <c r="B196" s="104">
        <v>37681.161189999999</v>
      </c>
      <c r="C196" s="104">
        <v>25237.889090000001</v>
      </c>
      <c r="D196" s="104">
        <v>49251.934916458085</v>
      </c>
      <c r="E196" s="104"/>
      <c r="F196" s="104">
        <v>-20324.823751299999</v>
      </c>
      <c r="G196" s="104">
        <v>-5267.6051836750603</v>
      </c>
      <c r="H196" s="104">
        <v>-17747.725866107507</v>
      </c>
      <c r="J196" s="10">
        <v>36808</v>
      </c>
      <c r="K196" s="134">
        <v>36808</v>
      </c>
      <c r="L196" s="117">
        <f t="shared" si="20"/>
        <v>-43476000</v>
      </c>
      <c r="M196" s="118">
        <f>VLOOKUP(K196,'NG Summary by Day'!$L$21:$N$480,3,FALSE)</f>
        <v>-43475917.104953401</v>
      </c>
      <c r="N196" s="119">
        <f t="shared" si="21"/>
        <v>-82.895046599209309</v>
      </c>
      <c r="O196" s="117">
        <f t="shared" si="14"/>
        <v>-24785000</v>
      </c>
      <c r="P196" s="118">
        <f>VLOOKUP(K196,'Power Summary by Day '!$AL$18:$AO$400,3,FALSE)</f>
        <v>-24784634.213913999</v>
      </c>
      <c r="Q196" s="119">
        <f t="shared" si="15"/>
        <v>-365.78608600050211</v>
      </c>
      <c r="R196" s="117">
        <f>(VLOOKUP(K196,'BNK Org Sheet'!$A$2:$D$464,4,FALSE))*1000*-1</f>
        <v>-53619044.694958895</v>
      </c>
      <c r="S196" s="118">
        <f>VLOOKUP(K196,CORP!$A$14:$D4718,3,FALSE)</f>
        <v>-54870854.5939373</v>
      </c>
      <c r="T196" s="136">
        <f t="shared" si="16"/>
        <v>1251809.8989784047</v>
      </c>
      <c r="V196" s="117">
        <f>(VLOOKUP(K196,'BNK Org Sheet'!$F$2:$I$464,2,FALSE))*1000</f>
        <v>7396059.5470000003</v>
      </c>
      <c r="W196" s="118">
        <f>VLOOKUP(K196,'NG Summary by Day'!$T$20:$W$486,4,FALSE)</f>
        <v>7396059.5470000003</v>
      </c>
      <c r="X196" s="131">
        <f t="shared" si="17"/>
        <v>0</v>
      </c>
      <c r="Y196" s="117">
        <f>VLOOKUP(K196,'BNK Org Sheet'!$F$2:$I$464,3,FALSE)*1000</f>
        <v>3602306.6010493804</v>
      </c>
      <c r="Z196" s="118">
        <f>VLOOKUP(K196,'Power Summary by Day '!$AL$18:$AO$400,4,FALSE)</f>
        <v>3602306.6010493799</v>
      </c>
      <c r="AA196" s="119">
        <f t="shared" si="18"/>
        <v>0</v>
      </c>
      <c r="AB196" s="117">
        <f>VLOOKUP(K196,'BNK Org Sheet'!$F$2:$I$464,4,FALSE)*1000</f>
        <v>25828235.080998003</v>
      </c>
      <c r="AC196" s="118">
        <f>VLOOKUP(K196,'NG Summary by Day'!$AG$20:$AJ$532,4,FALSE)</f>
        <v>20941684.8667509</v>
      </c>
      <c r="AD196" s="131">
        <f t="shared" si="19"/>
        <v>4886550.2142471038</v>
      </c>
    </row>
    <row r="197" spans="1:30" x14ac:dyDescent="0.2">
      <c r="A197" s="103">
        <v>36804</v>
      </c>
      <c r="B197" s="104">
        <v>40462</v>
      </c>
      <c r="C197" s="104">
        <v>24547</v>
      </c>
      <c r="D197" s="104">
        <v>50979.256359817569</v>
      </c>
      <c r="E197" s="104"/>
      <c r="F197" s="104">
        <v>-3890.18162850001</v>
      </c>
      <c r="G197" s="104">
        <v>-17500.320616661229</v>
      </c>
      <c r="H197" s="104">
        <v>-29098.197433735262</v>
      </c>
      <c r="J197" s="10">
        <v>36809</v>
      </c>
      <c r="K197" s="134">
        <v>36809</v>
      </c>
      <c r="L197" s="117">
        <f t="shared" si="20"/>
        <v>-44251000</v>
      </c>
      <c r="M197" s="118">
        <f>VLOOKUP(K197,'NG Summary by Day'!$L$21:$N$480,3,FALSE)</f>
        <v>-44253257.028927594</v>
      </c>
      <c r="N197" s="119">
        <f t="shared" si="21"/>
        <v>2257.0289275944233</v>
      </c>
      <c r="O197" s="117">
        <f t="shared" ref="O197:O260" si="22">(VLOOKUP(K197,$A$3:$D$465,3,FALSE))*1000*-1</f>
        <v>-24842000</v>
      </c>
      <c r="P197" s="118">
        <f>VLOOKUP(K197,'Power Summary by Day '!$AL$18:$AO$400,3,FALSE)</f>
        <v>-24841787.0769866</v>
      </c>
      <c r="Q197" s="119">
        <f t="shared" ref="Q197:Q260" si="23">O197-P197</f>
        <v>-212.92301340028644</v>
      </c>
      <c r="R197" s="117">
        <f>(VLOOKUP(K197,'BNK Org Sheet'!$A$2:$D$464,4,FALSE))*1000*-1</f>
        <v>-53951635.563715771</v>
      </c>
      <c r="S197" s="118">
        <f>VLOOKUP(K197,CORP!$A$14:$D4719,3,FALSE)</f>
        <v>-52403358.8111775</v>
      </c>
      <c r="T197" s="136">
        <f t="shared" ref="T197:T260" si="24">R197-S197</f>
        <v>-1548276.7525382712</v>
      </c>
      <c r="V197" s="117">
        <f>(VLOOKUP(K197,'BNK Org Sheet'!$F$2:$I$464,2,FALSE))*1000</f>
        <v>-9818156.6469000001</v>
      </c>
      <c r="W197" s="118">
        <f>VLOOKUP(K197,'NG Summary by Day'!$T$20:$W$486,4,FALSE)</f>
        <v>-9818156.6469000001</v>
      </c>
      <c r="X197" s="131">
        <f t="shared" ref="X197:X260" si="25">V197-W197</f>
        <v>0</v>
      </c>
      <c r="Y197" s="117">
        <f>VLOOKUP(K197,'BNK Org Sheet'!$F$2:$I$464,3,FALSE)*1000</f>
        <v>-7961951.8301501498</v>
      </c>
      <c r="Z197" s="118">
        <f>VLOOKUP(K197,'Power Summary by Day '!$AL$18:$AO$400,4,FALSE)</f>
        <v>-7961951.8301501498</v>
      </c>
      <c r="AA197" s="119">
        <f t="shared" ref="AA197:AA260" si="26">Y197-Z197</f>
        <v>0</v>
      </c>
      <c r="AB197" s="117">
        <f>VLOOKUP(K197,'BNK Org Sheet'!$F$2:$I$464,4,FALSE)*1000</f>
        <v>12999592.078297734</v>
      </c>
      <c r="AC197" s="118">
        <f>VLOOKUP(K197,'NG Summary by Day'!$AG$20:$AJ$532,4,FALSE)</f>
        <v>-3480705.6419598795</v>
      </c>
      <c r="AD197" s="131">
        <f t="shared" ref="AD197:AD260" si="27">AB197-AC197</f>
        <v>16480297.720257614</v>
      </c>
    </row>
    <row r="198" spans="1:30" x14ac:dyDescent="0.2">
      <c r="A198" s="103">
        <v>36805</v>
      </c>
      <c r="B198" s="104">
        <v>34098</v>
      </c>
      <c r="C198" s="104">
        <v>27421</v>
      </c>
      <c r="D198" s="104">
        <v>47560.593099750135</v>
      </c>
      <c r="E198" s="104"/>
      <c r="F198" s="104">
        <v>-10199.2091093</v>
      </c>
      <c r="G198" s="104">
        <v>-15316.532601855599</v>
      </c>
      <c r="H198" s="104">
        <v>-29148.223113895114</v>
      </c>
      <c r="J198" s="10">
        <v>36810</v>
      </c>
      <c r="K198" s="134">
        <v>36810</v>
      </c>
      <c r="L198" s="117">
        <f t="shared" ref="L198:L261" si="28">(VLOOKUP(K198,$A$3:$D$465,2,FALSE)*1000*-1)</f>
        <v>-38394000</v>
      </c>
      <c r="M198" s="118">
        <f>VLOOKUP(K198,'NG Summary by Day'!$L$21:$N$480,3,FALSE)</f>
        <v>-38394305.328159101</v>
      </c>
      <c r="N198" s="119">
        <f t="shared" ref="N198:N261" si="29">L198-M198</f>
        <v>305.32815910130739</v>
      </c>
      <c r="O198" s="117">
        <f t="shared" si="22"/>
        <v>-25326000</v>
      </c>
      <c r="P198" s="118">
        <f>VLOOKUP(K198,'Power Summary by Day '!$AL$18:$AO$400,3,FALSE)</f>
        <v>-25325885.258456502</v>
      </c>
      <c r="Q198" s="119">
        <f t="shared" si="23"/>
        <v>-114.74154349789023</v>
      </c>
      <c r="R198" s="117">
        <f>(VLOOKUP(K198,'BNK Org Sheet'!$A$2:$D$464,4,FALSE))*1000*-1</f>
        <v>-49699800.039839193</v>
      </c>
      <c r="S198" s="118">
        <f>VLOOKUP(K198,CORP!$A$14:$D4720,3,FALSE)</f>
        <v>-46629910.9810711</v>
      </c>
      <c r="T198" s="136">
        <f t="shared" si="24"/>
        <v>-3069889.0587680936</v>
      </c>
      <c r="V198" s="117">
        <f>(VLOOKUP(K198,'BNK Org Sheet'!$F$2:$I$464,2,FALSE))*1000</f>
        <v>25705082.271600001</v>
      </c>
      <c r="W198" s="118">
        <f>VLOOKUP(K198,'NG Summary by Day'!$T$20:$W$486,4,FALSE)</f>
        <v>25705082.271600001</v>
      </c>
      <c r="X198" s="131">
        <f t="shared" si="25"/>
        <v>0</v>
      </c>
      <c r="Y198" s="117">
        <f>VLOOKUP(K198,'BNK Org Sheet'!$F$2:$I$464,3,FALSE)*1000</f>
        <v>1667330.9137361581</v>
      </c>
      <c r="Z198" s="118">
        <f>VLOOKUP(K198,'Power Summary by Day '!$AL$18:$AO$400,4,FALSE)</f>
        <v>1667330.9137361599</v>
      </c>
      <c r="AA198" s="119">
        <f t="shared" si="26"/>
        <v>-1.862645149230957E-9</v>
      </c>
      <c r="AB198" s="117">
        <f>VLOOKUP(K198,'BNK Org Sheet'!$F$2:$I$464,4,FALSE)*1000</f>
        <v>37202156.65743468</v>
      </c>
      <c r="AC198" s="118">
        <f>VLOOKUP(K198,'NG Summary by Day'!$AG$20:$AJ$532,4,FALSE)</f>
        <v>36131719.519596897</v>
      </c>
      <c r="AD198" s="131">
        <f t="shared" si="27"/>
        <v>1070437.1378377825</v>
      </c>
    </row>
    <row r="199" spans="1:30" x14ac:dyDescent="0.2">
      <c r="A199" s="103">
        <v>36808</v>
      </c>
      <c r="B199" s="104">
        <v>43476</v>
      </c>
      <c r="C199" s="104">
        <v>24785</v>
      </c>
      <c r="D199" s="104">
        <v>53619.044694958895</v>
      </c>
      <c r="E199" s="104"/>
      <c r="F199" s="104">
        <v>7396.0595469999998</v>
      </c>
      <c r="G199" s="104">
        <v>3602.3066010493803</v>
      </c>
      <c r="H199" s="104">
        <v>25828.235080998005</v>
      </c>
      <c r="J199" s="10">
        <v>36811</v>
      </c>
      <c r="K199" s="134">
        <v>36811</v>
      </c>
      <c r="L199" s="117">
        <f t="shared" si="28"/>
        <v>-34705000</v>
      </c>
      <c r="M199" s="118">
        <f>VLOOKUP(K199,'NG Summary by Day'!$L$21:$N$480,3,FALSE)</f>
        <v>-34705092.091387898</v>
      </c>
      <c r="N199" s="119">
        <f t="shared" si="29"/>
        <v>92.091387897729874</v>
      </c>
      <c r="O199" s="117">
        <f t="shared" si="22"/>
        <v>-25038000</v>
      </c>
      <c r="P199" s="118">
        <f>VLOOKUP(K199,'Power Summary by Day '!$AL$18:$AO$400,3,FALSE)</f>
        <v>-25038336.3825204</v>
      </c>
      <c r="Q199" s="119">
        <f t="shared" si="23"/>
        <v>336.3825203999877</v>
      </c>
      <c r="R199" s="117">
        <f>(VLOOKUP(K199,'BNK Org Sheet'!$A$2:$D$464,4,FALSE))*1000*-1</f>
        <v>-46686699.840532742</v>
      </c>
      <c r="S199" s="118">
        <f>VLOOKUP(K199,CORP!$A$14:$D4721,3,FALSE)</f>
        <v>-43387265.767733805</v>
      </c>
      <c r="T199" s="136">
        <f t="shared" si="24"/>
        <v>-3299434.0727989376</v>
      </c>
      <c r="V199" s="117">
        <f>(VLOOKUP(K199,'BNK Org Sheet'!$F$2:$I$464,2,FALSE))*1000</f>
        <v>26020510.9866</v>
      </c>
      <c r="W199" s="118">
        <f>VLOOKUP(K199,'NG Summary by Day'!$T$20:$W$486,4,FALSE)</f>
        <v>26020510.9866</v>
      </c>
      <c r="X199" s="131">
        <f t="shared" si="25"/>
        <v>0</v>
      </c>
      <c r="Y199" s="117">
        <f>VLOOKUP(K199,'BNK Org Sheet'!$F$2:$I$464,3,FALSE)*1000</f>
        <v>24480903.290129751</v>
      </c>
      <c r="Z199" s="118">
        <f>VLOOKUP(K199,'Power Summary by Day '!$AL$18:$AO$400,4,FALSE)</f>
        <v>24480903.290129799</v>
      </c>
      <c r="AA199" s="119">
        <f t="shared" si="26"/>
        <v>-4.8428773880004883E-8</v>
      </c>
      <c r="AB199" s="117">
        <f>VLOOKUP(K199,'BNK Org Sheet'!$F$2:$I$464,4,FALSE)*1000</f>
        <v>68073241.403711677</v>
      </c>
      <c r="AC199" s="118">
        <f>VLOOKUP(K199,'NG Summary by Day'!$AG$20:$AJ$532,4,FALSE)</f>
        <v>72286015.595632702</v>
      </c>
      <c r="AD199" s="131">
        <f t="shared" si="27"/>
        <v>-4212774.1919210255</v>
      </c>
    </row>
    <row r="200" spans="1:30" x14ac:dyDescent="0.2">
      <c r="A200" s="103">
        <v>36809</v>
      </c>
      <c r="B200" s="104">
        <v>44251</v>
      </c>
      <c r="C200" s="104">
        <v>24842</v>
      </c>
      <c r="D200" s="104">
        <v>53951.635563715769</v>
      </c>
      <c r="E200" s="104"/>
      <c r="F200" s="104">
        <v>-9818.1566469000009</v>
      </c>
      <c r="G200" s="104">
        <v>-7961.9518301501494</v>
      </c>
      <c r="H200" s="104">
        <v>12999.592078297734</v>
      </c>
      <c r="J200" s="10">
        <v>36812</v>
      </c>
      <c r="K200" s="134">
        <v>36812</v>
      </c>
      <c r="L200" s="117">
        <f t="shared" si="28"/>
        <v>-59858000</v>
      </c>
      <c r="M200" s="118">
        <f>VLOOKUP(K200,'NG Summary by Day'!$L$21:$N$480,3,FALSE)</f>
        <v>-59858279.808095105</v>
      </c>
      <c r="N200" s="119">
        <f t="shared" si="29"/>
        <v>279.80809510499239</v>
      </c>
      <c r="O200" s="117">
        <f t="shared" si="22"/>
        <v>-24945000</v>
      </c>
      <c r="P200" s="118">
        <f>VLOOKUP(K200,'Power Summary by Day '!$AL$18:$AO$400,3,FALSE)</f>
        <v>-24945411.784974501</v>
      </c>
      <c r="Q200" s="119">
        <f t="shared" si="23"/>
        <v>411.78497450053692</v>
      </c>
      <c r="R200" s="117">
        <f>(VLOOKUP(K200,'BNK Org Sheet'!$A$2:$D$464,4,FALSE))*1000*-1</f>
        <v>-67418115.851750121</v>
      </c>
      <c r="S200" s="118">
        <f>VLOOKUP(K200,CORP!$A$14:$D4722,3,FALSE)</f>
        <v>-62411446.135776304</v>
      </c>
      <c r="T200" s="136">
        <f t="shared" si="24"/>
        <v>-5006669.7159738168</v>
      </c>
      <c r="V200" s="117">
        <f>(VLOOKUP(K200,'BNK Org Sheet'!$F$2:$I$464,2,FALSE))*1000</f>
        <v>-8673220.0025999993</v>
      </c>
      <c r="W200" s="118">
        <f>VLOOKUP(K200,'NG Summary by Day'!$T$20:$W$486,4,FALSE)</f>
        <v>-8673220.0025999993</v>
      </c>
      <c r="X200" s="131">
        <f t="shared" si="25"/>
        <v>0</v>
      </c>
      <c r="Y200" s="117">
        <f>VLOOKUP(K200,'BNK Org Sheet'!$F$2:$I$464,3,FALSE)*1000</f>
        <v>-5266916.7956962101</v>
      </c>
      <c r="Z200" s="118">
        <f>VLOOKUP(K200,'Power Summary by Day '!$AL$18:$AO$400,4,FALSE)</f>
        <v>-5266916.7956962101</v>
      </c>
      <c r="AA200" s="119">
        <f t="shared" si="26"/>
        <v>0</v>
      </c>
      <c r="AB200" s="117">
        <f>VLOOKUP(K200,'BNK Org Sheet'!$F$2:$I$464,4,FALSE)*1000</f>
        <v>-25262554.91912454</v>
      </c>
      <c r="AC200" s="118">
        <f>VLOOKUP(K200,'NG Summary by Day'!$AG$20:$AJ$532,4,FALSE)</f>
        <v>-24120858.009122401</v>
      </c>
      <c r="AD200" s="131">
        <f t="shared" si="27"/>
        <v>-1141696.9100021385</v>
      </c>
    </row>
    <row r="201" spans="1:30" x14ac:dyDescent="0.2">
      <c r="A201" s="103">
        <v>36810</v>
      </c>
      <c r="B201" s="104">
        <v>38394</v>
      </c>
      <c r="C201" s="104">
        <v>25326</v>
      </c>
      <c r="D201" s="104">
        <v>49699.800039839196</v>
      </c>
      <c r="E201" s="104"/>
      <c r="F201" s="104">
        <v>25705.0822716</v>
      </c>
      <c r="G201" s="104">
        <v>1667.330913736158</v>
      </c>
      <c r="H201" s="104">
        <v>37202.15665743468</v>
      </c>
      <c r="J201" s="10">
        <v>36815</v>
      </c>
      <c r="K201" s="134">
        <v>36815</v>
      </c>
      <c r="L201" s="117">
        <f t="shared" si="28"/>
        <v>-48090000</v>
      </c>
      <c r="M201" s="118">
        <f>VLOOKUP(K201,'NG Summary by Day'!$L$21:$N$480,3,FALSE)</f>
        <v>-48090174.253461406</v>
      </c>
      <c r="N201" s="119">
        <f t="shared" si="29"/>
        <v>174.25346140563488</v>
      </c>
      <c r="O201" s="117">
        <f t="shared" si="22"/>
        <v>-25171000</v>
      </c>
      <c r="P201" s="118">
        <f>VLOOKUP(K201,'Power Summary by Day '!$AL$18:$AO$400,3,FALSE)</f>
        <v>-25171129.809633497</v>
      </c>
      <c r="Q201" s="119">
        <f t="shared" si="23"/>
        <v>129.80963349714875</v>
      </c>
      <c r="R201" s="117">
        <f>(VLOOKUP(K201,'BNK Org Sheet'!$A$2:$D$464,4,FALSE))*1000*-1</f>
        <v>-57221686.142580591</v>
      </c>
      <c r="S201" s="118">
        <f>VLOOKUP(K201,CORP!$A$14:$D4723,3,FALSE)</f>
        <v>-53790996.758715399</v>
      </c>
      <c r="T201" s="136">
        <f t="shared" si="24"/>
        <v>-3430689.3838651925</v>
      </c>
      <c r="V201" s="117">
        <f>(VLOOKUP(K201,'BNK Org Sheet'!$F$2:$I$464,2,FALSE))*1000</f>
        <v>-26376102.9461</v>
      </c>
      <c r="W201" s="118">
        <f>VLOOKUP(K201,'NG Summary by Day'!$T$20:$W$486,4,FALSE)</f>
        <v>-26376102.9461</v>
      </c>
      <c r="X201" s="131">
        <f t="shared" si="25"/>
        <v>0</v>
      </c>
      <c r="Y201" s="117">
        <f>VLOOKUP(K201,'BNK Org Sheet'!$F$2:$I$464,3,FALSE)*1000</f>
        <v>-8184160.7120698504</v>
      </c>
      <c r="Z201" s="118">
        <f>VLOOKUP(K201,'Power Summary by Day '!$AL$18:$AO$400,4,FALSE)</f>
        <v>-8184160.7120698504</v>
      </c>
      <c r="AA201" s="119">
        <f t="shared" si="26"/>
        <v>0</v>
      </c>
      <c r="AB201" s="117">
        <f>VLOOKUP(K201,'BNK Org Sheet'!$F$2:$I$464,4,FALSE)*1000</f>
        <v>-49210827.555518351</v>
      </c>
      <c r="AC201" s="118">
        <f>VLOOKUP(K201,'NG Summary by Day'!$AG$20:$AJ$532,4,FALSE)</f>
        <v>-47136772.096512899</v>
      </c>
      <c r="AD201" s="131">
        <f t="shared" si="27"/>
        <v>-2074055.4590054527</v>
      </c>
    </row>
    <row r="202" spans="1:30" x14ac:dyDescent="0.2">
      <c r="A202" s="103">
        <v>36811</v>
      </c>
      <c r="B202" s="104">
        <v>34705</v>
      </c>
      <c r="C202" s="104">
        <v>25038</v>
      </c>
      <c r="D202" s="104">
        <v>46686.699840532739</v>
      </c>
      <c r="E202" s="104"/>
      <c r="F202" s="104">
        <v>26020.510986600002</v>
      </c>
      <c r="G202" s="104">
        <v>24480.903290129751</v>
      </c>
      <c r="H202" s="104">
        <v>68073.241403711683</v>
      </c>
      <c r="J202" s="10">
        <v>36816</v>
      </c>
      <c r="K202" s="134">
        <v>36816</v>
      </c>
      <c r="L202" s="117">
        <f t="shared" si="28"/>
        <v>-38694000</v>
      </c>
      <c r="M202" s="118">
        <f>VLOOKUP(K202,'NG Summary by Day'!$L$21:$N$480,3,FALSE)</f>
        <v>-38694075.863109596</v>
      </c>
      <c r="N202" s="119">
        <f t="shared" si="29"/>
        <v>75.863109596073627</v>
      </c>
      <c r="O202" s="117">
        <f t="shared" si="22"/>
        <v>-24074000</v>
      </c>
      <c r="P202" s="118">
        <f>VLOOKUP(K202,'Power Summary by Day '!$AL$18:$AO$400,3,FALSE)</f>
        <v>-24073919.326425198</v>
      </c>
      <c r="Q202" s="119">
        <f t="shared" si="23"/>
        <v>-80.673574801534414</v>
      </c>
      <c r="R202" s="117">
        <f>(VLOOKUP(K202,'BNK Org Sheet'!$A$2:$D$464,4,FALSE))*1000*-1</f>
        <v>-49122614.405180022</v>
      </c>
      <c r="S202" s="118">
        <f>VLOOKUP(K202,CORP!$A$14:$D4724,3,FALSE)</f>
        <v>-45753486.8322649</v>
      </c>
      <c r="T202" s="136">
        <f t="shared" si="24"/>
        <v>-3369127.5729151219</v>
      </c>
      <c r="V202" s="117">
        <f>(VLOOKUP(K202,'BNK Org Sheet'!$F$2:$I$464,2,FALSE))*1000</f>
        <v>2173689.2182000098</v>
      </c>
      <c r="W202" s="118">
        <f>VLOOKUP(K202,'NG Summary by Day'!$T$20:$W$486,4,FALSE)</f>
        <v>2173689.2182000098</v>
      </c>
      <c r="X202" s="131">
        <f t="shared" si="25"/>
        <v>0</v>
      </c>
      <c r="Y202" s="117">
        <f>VLOOKUP(K202,'BNK Org Sheet'!$F$2:$I$464,3,FALSE)*1000</f>
        <v>-6705191.4900678694</v>
      </c>
      <c r="Z202" s="118">
        <f>VLOOKUP(K202,'Power Summary by Day '!$AL$18:$AO$400,4,FALSE)</f>
        <v>-6705191.4900678704</v>
      </c>
      <c r="AA202" s="119">
        <f t="shared" si="26"/>
        <v>0</v>
      </c>
      <c r="AB202" s="117">
        <f>VLOOKUP(K202,'BNK Org Sheet'!$F$2:$I$464,4,FALSE)*1000</f>
        <v>-6871834.2159885578</v>
      </c>
      <c r="AC202" s="118">
        <f>VLOOKUP(K202,'NG Summary by Day'!$AG$20:$AJ$532,4,FALSE)</f>
        <v>-3879590.3419256201</v>
      </c>
      <c r="AD202" s="131">
        <f t="shared" si="27"/>
        <v>-2992243.8740629377</v>
      </c>
    </row>
    <row r="203" spans="1:30" x14ac:dyDescent="0.2">
      <c r="A203" s="103">
        <v>36812</v>
      </c>
      <c r="B203" s="104">
        <v>59858</v>
      </c>
      <c r="C203" s="104">
        <v>24945</v>
      </c>
      <c r="D203" s="104">
        <v>67418.115851750117</v>
      </c>
      <c r="E203" s="104"/>
      <c r="F203" s="104">
        <v>-8673.2200025999991</v>
      </c>
      <c r="G203" s="104">
        <v>-5266.9167956962101</v>
      </c>
      <c r="H203" s="104">
        <v>-25262.554919124541</v>
      </c>
      <c r="J203" s="10">
        <v>36817</v>
      </c>
      <c r="K203" s="134">
        <v>36817</v>
      </c>
      <c r="L203" s="117">
        <f t="shared" si="28"/>
        <v>-37320000</v>
      </c>
      <c r="M203" s="118">
        <f>VLOOKUP(K203,'NG Summary by Day'!$L$21:$N$480,3,FALSE)</f>
        <v>-37513010.555634499</v>
      </c>
      <c r="N203" s="119">
        <f t="shared" si="29"/>
        <v>193010.5556344986</v>
      </c>
      <c r="O203" s="117">
        <f t="shared" si="22"/>
        <v>-24813000</v>
      </c>
      <c r="P203" s="118">
        <f>VLOOKUP(K203,'Power Summary by Day '!$AL$18:$AO$400,3,FALSE)</f>
        <v>-24836363.405958399</v>
      </c>
      <c r="Q203" s="119">
        <f t="shared" si="23"/>
        <v>23363.405958399177</v>
      </c>
      <c r="R203" s="117">
        <f>(VLOOKUP(K203,'BNK Org Sheet'!$A$2:$D$464,4,FALSE))*1000*-1</f>
        <v>-48371653.693046302</v>
      </c>
      <c r="S203" s="118">
        <f>VLOOKUP(K203,CORP!$A$14:$D4725,3,FALSE)</f>
        <v>-44626848.697098799</v>
      </c>
      <c r="T203" s="136">
        <f t="shared" si="24"/>
        <v>-3744804.9959475026</v>
      </c>
      <c r="V203" s="117">
        <f>(VLOOKUP(K203,'BNK Org Sheet'!$F$2:$I$464,2,FALSE))*1000</f>
        <v>-20839360.563300002</v>
      </c>
      <c r="W203" s="118">
        <f>VLOOKUP(K203,'NG Summary by Day'!$T$20:$W$486,4,FALSE)</f>
        <v>-20839360.563300002</v>
      </c>
      <c r="X203" s="131">
        <f t="shared" si="25"/>
        <v>0</v>
      </c>
      <c r="Y203" s="117">
        <f>VLOOKUP(K203,'BNK Org Sheet'!$F$2:$I$464,3,FALSE)*1000</f>
        <v>4145837.6564276703</v>
      </c>
      <c r="Z203" s="118">
        <f>VLOOKUP(K203,'Power Summary by Day '!$AL$18:$AO$400,4,FALSE)</f>
        <v>4145837.6564276796</v>
      </c>
      <c r="AA203" s="119">
        <f t="shared" si="26"/>
        <v>-9.3132257461547852E-9</v>
      </c>
      <c r="AB203" s="117">
        <f>VLOOKUP(K203,'BNK Org Sheet'!$F$2:$I$464,4,FALSE)*1000</f>
        <v>-18589524.02902586</v>
      </c>
      <c r="AC203" s="118">
        <f>VLOOKUP(K203,'NG Summary by Day'!$AG$20:$AJ$532,4,FALSE)</f>
        <v>-16191259.666658899</v>
      </c>
      <c r="AD203" s="131">
        <f t="shared" si="27"/>
        <v>-2398264.3623669613</v>
      </c>
    </row>
    <row r="204" spans="1:30" x14ac:dyDescent="0.2">
      <c r="A204" s="103">
        <v>36815</v>
      </c>
      <c r="B204" s="104">
        <v>48090</v>
      </c>
      <c r="C204" s="104">
        <v>25171</v>
      </c>
      <c r="D204" s="104">
        <v>57221.686142580591</v>
      </c>
      <c r="E204" s="104"/>
      <c r="F204" s="104">
        <v>-26376.1029461</v>
      </c>
      <c r="G204" s="104">
        <v>-8184.16071206985</v>
      </c>
      <c r="H204" s="104">
        <v>-49210.82755551835</v>
      </c>
      <c r="J204" s="10">
        <v>36818</v>
      </c>
      <c r="K204" s="134">
        <v>36818</v>
      </c>
      <c r="L204" s="117">
        <f t="shared" si="28"/>
        <v>-27970000</v>
      </c>
      <c r="M204" s="118">
        <f>VLOOKUP(K204,'NG Summary by Day'!$L$21:$N$480,3,FALSE)</f>
        <v>-27969953.967092298</v>
      </c>
      <c r="N204" s="119">
        <f t="shared" si="29"/>
        <v>-46.032907702028751</v>
      </c>
      <c r="O204" s="117">
        <f t="shared" si="22"/>
        <v>-24385000</v>
      </c>
      <c r="P204" s="118">
        <f>VLOOKUP(K204,'Power Summary by Day '!$AL$18:$AO$400,3,FALSE)</f>
        <v>-24385471.925241299</v>
      </c>
      <c r="Q204" s="119">
        <f t="shared" si="23"/>
        <v>471.92524129897356</v>
      </c>
      <c r="R204" s="117">
        <f>(VLOOKUP(K204,'BNK Org Sheet'!$A$2:$D$464,4,FALSE))*1000*-1</f>
        <v>-41584450.555466041</v>
      </c>
      <c r="S204" s="118">
        <f>VLOOKUP(K204,CORP!$A$14:$D4726,3,FALSE)</f>
        <v>-36218702.658759698</v>
      </c>
      <c r="T204" s="136">
        <f t="shared" si="24"/>
        <v>-5365747.8967063427</v>
      </c>
      <c r="V204" s="117">
        <f>(VLOOKUP(K204,'BNK Org Sheet'!$F$2:$I$464,2,FALSE))*1000</f>
        <v>-9016289.6763000004</v>
      </c>
      <c r="W204" s="118">
        <f>VLOOKUP(K204,'NG Summary by Day'!$T$20:$W$486,4,FALSE)</f>
        <v>-9016289.6763000004</v>
      </c>
      <c r="X204" s="131">
        <f t="shared" si="25"/>
        <v>0</v>
      </c>
      <c r="Y204" s="117">
        <f>VLOOKUP(K204,'BNK Org Sheet'!$F$2:$I$464,3,FALSE)*1000</f>
        <v>-16320735.84785983</v>
      </c>
      <c r="Z204" s="118">
        <f>VLOOKUP(K204,'Power Summary by Day '!$AL$18:$AO$400,4,FALSE)</f>
        <v>-16320735.8478598</v>
      </c>
      <c r="AA204" s="119">
        <f t="shared" si="26"/>
        <v>-2.9802322387695313E-8</v>
      </c>
      <c r="AB204" s="117">
        <f>VLOOKUP(K204,'BNK Org Sheet'!$F$2:$I$464,4,FALSE)*1000</f>
        <v>-23347619.845098581</v>
      </c>
      <c r="AC204" s="118">
        <f>VLOOKUP(K204,'NG Summary by Day'!$AG$20:$AJ$532,4,FALSE)</f>
        <v>-30917313.116497099</v>
      </c>
      <c r="AD204" s="131">
        <f t="shared" si="27"/>
        <v>7569693.2713985182</v>
      </c>
    </row>
    <row r="205" spans="1:30" x14ac:dyDescent="0.2">
      <c r="A205" s="103">
        <v>36816</v>
      </c>
      <c r="B205" s="104">
        <v>38694</v>
      </c>
      <c r="C205" s="104">
        <v>24074</v>
      </c>
      <c r="D205" s="104">
        <v>49122.614405180022</v>
      </c>
      <c r="E205" s="104"/>
      <c r="F205" s="104">
        <v>2173.6892182000097</v>
      </c>
      <c r="G205" s="104">
        <v>-6705.1914900678694</v>
      </c>
      <c r="H205" s="104">
        <v>-6871.8342159885578</v>
      </c>
      <c r="J205" s="10">
        <v>36819</v>
      </c>
      <c r="K205" s="134">
        <v>36819</v>
      </c>
      <c r="L205" s="117">
        <f t="shared" si="28"/>
        <v>-26125000</v>
      </c>
      <c r="M205" s="118">
        <f>VLOOKUP(K205,'NG Summary by Day'!$L$21:$N$480,3,FALSE)</f>
        <v>-26125026.698613402</v>
      </c>
      <c r="N205" s="119">
        <f t="shared" si="29"/>
        <v>26.698613401502371</v>
      </c>
      <c r="O205" s="117">
        <f t="shared" si="22"/>
        <v>-24822000</v>
      </c>
      <c r="P205" s="118">
        <f>VLOOKUP(K205,'Power Summary by Day '!$AL$18:$AO$400,3,FALSE)</f>
        <v>-24821604.948237401</v>
      </c>
      <c r="Q205" s="119">
        <f t="shared" si="23"/>
        <v>-395.05176259949803</v>
      </c>
      <c r="R205" s="117">
        <f>(VLOOKUP(K205,'BNK Org Sheet'!$A$2:$D$464,4,FALSE))*1000*-1</f>
        <v>-41840079.899541296</v>
      </c>
      <c r="S205" s="118">
        <f>VLOOKUP(K205,CORP!$A$14:$D4727,3,FALSE)</f>
        <v>-34968814.748455897</v>
      </c>
      <c r="T205" s="136">
        <f t="shared" si="24"/>
        <v>-6871265.1510853991</v>
      </c>
      <c r="V205" s="117">
        <f>(VLOOKUP(K205,'BNK Org Sheet'!$F$2:$I$464,2,FALSE))*1000</f>
        <v>7935314.9482000005</v>
      </c>
      <c r="W205" s="118">
        <f>VLOOKUP(K205,'NG Summary by Day'!$T$20:$W$486,4,FALSE)</f>
        <v>7935314.9482000005</v>
      </c>
      <c r="X205" s="131">
        <f t="shared" si="25"/>
        <v>0</v>
      </c>
      <c r="Y205" s="117">
        <f>VLOOKUP(K205,'BNK Org Sheet'!$F$2:$I$464,3,FALSE)*1000</f>
        <v>-14985658.30035861</v>
      </c>
      <c r="Z205" s="118">
        <f>VLOOKUP(K205,'Power Summary by Day '!$AL$18:$AO$400,4,FALSE)</f>
        <v>-14985658.300358601</v>
      </c>
      <c r="AA205" s="119">
        <f t="shared" si="26"/>
        <v>0</v>
      </c>
      <c r="AB205" s="117">
        <f>VLOOKUP(K205,'BNK Org Sheet'!$F$2:$I$464,4,FALSE)*1000</f>
        <v>-1396665.7582986113</v>
      </c>
      <c r="AC205" s="118">
        <f>VLOOKUP(K205,'NG Summary by Day'!$AG$20:$AJ$532,4,FALSE)</f>
        <v>331331.11711565201</v>
      </c>
      <c r="AD205" s="131">
        <f t="shared" si="27"/>
        <v>-1727996.8754142632</v>
      </c>
    </row>
    <row r="206" spans="1:30" x14ac:dyDescent="0.2">
      <c r="A206" s="103">
        <v>36817</v>
      </c>
      <c r="B206" s="104">
        <v>37320</v>
      </c>
      <c r="C206" s="104">
        <v>24813</v>
      </c>
      <c r="D206" s="104">
        <v>48371.653693046304</v>
      </c>
      <c r="E206" s="104"/>
      <c r="F206" s="104">
        <v>-20839.360563300001</v>
      </c>
      <c r="G206" s="104">
        <v>4145.8376564276705</v>
      </c>
      <c r="H206" s="104">
        <v>-18589.524029025859</v>
      </c>
      <c r="J206" s="10">
        <v>36822</v>
      </c>
      <c r="K206" s="134">
        <v>36822</v>
      </c>
      <c r="L206" s="117">
        <f t="shared" si="28"/>
        <v>-29215000</v>
      </c>
      <c r="M206" s="118">
        <f>VLOOKUP(K206,'NG Summary by Day'!$L$21:$N$480,3,FALSE)</f>
        <v>-29215363.067019202</v>
      </c>
      <c r="N206" s="119">
        <f t="shared" si="29"/>
        <v>363.06701920181513</v>
      </c>
      <c r="O206" s="117">
        <f t="shared" si="22"/>
        <v>-24768000</v>
      </c>
      <c r="P206" s="118">
        <f>VLOOKUP(K206,'Power Summary by Day '!$AL$18:$AO$400,3,FALSE)</f>
        <v>-24767805.635411799</v>
      </c>
      <c r="Q206" s="119">
        <f t="shared" si="23"/>
        <v>-194.36458820104599</v>
      </c>
      <c r="R206" s="117">
        <f>(VLOOKUP(K206,'BNK Org Sheet'!$A$2:$D$464,4,FALSE))*1000*-1</f>
        <v>-43266347.904578216</v>
      </c>
      <c r="S206" s="118">
        <f>VLOOKUP(K206,CORP!$A$14:$D4728,3,FALSE)</f>
        <v>-36465620.884751901</v>
      </c>
      <c r="T206" s="136">
        <f t="shared" si="24"/>
        <v>-6800727.0198263153</v>
      </c>
      <c r="V206" s="117">
        <f>(VLOOKUP(K206,'BNK Org Sheet'!$F$2:$I$464,2,FALSE))*1000</f>
        <v>-1899396.9574</v>
      </c>
      <c r="W206" s="118">
        <f>VLOOKUP(K206,'NG Summary by Day'!$T$20:$W$486,4,FALSE)</f>
        <v>-1899396.9574</v>
      </c>
      <c r="X206" s="131">
        <f t="shared" si="25"/>
        <v>0</v>
      </c>
      <c r="Y206" s="117">
        <f>VLOOKUP(K206,'BNK Org Sheet'!$F$2:$I$464,3,FALSE)*1000</f>
        <v>-2210674.9744175058</v>
      </c>
      <c r="Z206" s="118">
        <f>VLOOKUP(K206,'Power Summary by Day '!$AL$18:$AO$400,4,FALSE)</f>
        <v>-2210674.97441751</v>
      </c>
      <c r="AA206" s="119">
        <f t="shared" si="26"/>
        <v>4.1909515857696533E-9</v>
      </c>
      <c r="AB206" s="117">
        <f>VLOOKUP(K206,'BNK Org Sheet'!$F$2:$I$464,4,FALSE)*1000</f>
        <v>-10209918.567325626</v>
      </c>
      <c r="AC206" s="118">
        <f>VLOOKUP(K206,'NG Summary by Day'!$AG$20:$AJ$532,4,FALSE)</f>
        <v>-1184409.77126033</v>
      </c>
      <c r="AD206" s="131">
        <f t="shared" si="27"/>
        <v>-9025508.7960652951</v>
      </c>
    </row>
    <row r="207" spans="1:30" x14ac:dyDescent="0.2">
      <c r="A207" s="103">
        <v>36818</v>
      </c>
      <c r="B207" s="104">
        <v>27970</v>
      </c>
      <c r="C207" s="104">
        <v>24385</v>
      </c>
      <c r="D207" s="104">
        <v>41584.450555466043</v>
      </c>
      <c r="E207" s="104"/>
      <c r="F207" s="104">
        <v>-9016.2896763000008</v>
      </c>
      <c r="G207" s="104">
        <v>-16320.735847859829</v>
      </c>
      <c r="H207" s="104">
        <v>-23347.619845098579</v>
      </c>
      <c r="J207" s="10">
        <v>36823</v>
      </c>
      <c r="K207" s="134">
        <v>36823</v>
      </c>
      <c r="L207" s="117">
        <f t="shared" si="28"/>
        <v>-25518000</v>
      </c>
      <c r="M207" s="118">
        <f>VLOOKUP(K207,'NG Summary by Day'!$L$21:$N$480,3,FALSE)</f>
        <v>-25518099.279608201</v>
      </c>
      <c r="N207" s="119">
        <f t="shared" si="29"/>
        <v>99.279608201235533</v>
      </c>
      <c r="O207" s="117">
        <f t="shared" si="22"/>
        <v>-23778000</v>
      </c>
      <c r="P207" s="118">
        <f>VLOOKUP(K207,'Power Summary by Day '!$AL$18:$AO$400,3,FALSE)</f>
        <v>-23777595.716598298</v>
      </c>
      <c r="Q207" s="119">
        <f t="shared" si="23"/>
        <v>-404.28340170159936</v>
      </c>
      <c r="R207" s="117">
        <f>(VLOOKUP(K207,'BNK Org Sheet'!$A$2:$D$464,4,FALSE))*1000*-1</f>
        <v>-39166258.080138318</v>
      </c>
      <c r="S207" s="118">
        <f>VLOOKUP(K207,CORP!$A$14:$D4729,3,FALSE)</f>
        <v>-33813156.920400806</v>
      </c>
      <c r="T207" s="136">
        <f t="shared" si="24"/>
        <v>-5353101.1597375125</v>
      </c>
      <c r="V207" s="117">
        <f>(VLOOKUP(K207,'BNK Org Sheet'!$F$2:$I$464,2,FALSE))*1000</f>
        <v>-18372237.416699998</v>
      </c>
      <c r="W207" s="118">
        <f>VLOOKUP(K207,'NG Summary by Day'!$T$20:$W$486,4,FALSE)</f>
        <v>-18372237.416699998</v>
      </c>
      <c r="X207" s="131">
        <f t="shared" si="25"/>
        <v>0</v>
      </c>
      <c r="Y207" s="117">
        <f>VLOOKUP(K207,'BNK Org Sheet'!$F$2:$I$464,3,FALSE)*1000</f>
        <v>-894002.94437984983</v>
      </c>
      <c r="Z207" s="118">
        <f>VLOOKUP(K207,'Power Summary by Day '!$AL$18:$AO$400,4,FALSE)</f>
        <v>-894002.94437985099</v>
      </c>
      <c r="AA207" s="119">
        <f t="shared" si="26"/>
        <v>1.1641532182693481E-9</v>
      </c>
      <c r="AB207" s="117">
        <f>VLOOKUP(K207,'BNK Org Sheet'!$F$2:$I$464,4,FALSE)*1000</f>
        <v>-25292261.372273225</v>
      </c>
      <c r="AC207" s="118">
        <f>VLOOKUP(K207,'NG Summary by Day'!$AG$20:$AJ$532,4,FALSE)</f>
        <v>-22223476.8414681</v>
      </c>
      <c r="AD207" s="131">
        <f t="shared" si="27"/>
        <v>-3068784.5308051258</v>
      </c>
    </row>
    <row r="208" spans="1:30" x14ac:dyDescent="0.2">
      <c r="A208" s="103">
        <v>36819</v>
      </c>
      <c r="B208" s="104">
        <v>26125</v>
      </c>
      <c r="C208" s="104">
        <v>24822</v>
      </c>
      <c r="D208" s="104">
        <v>41840.079899541299</v>
      </c>
      <c r="E208" s="104"/>
      <c r="F208" s="104">
        <v>7935.3149482000008</v>
      </c>
      <c r="G208" s="104">
        <v>-14985.658300358611</v>
      </c>
      <c r="H208" s="104">
        <v>-1396.6657582986113</v>
      </c>
      <c r="J208" s="10">
        <v>36824</v>
      </c>
      <c r="K208" s="134">
        <v>36824</v>
      </c>
      <c r="L208" s="117">
        <f t="shared" si="28"/>
        <v>-19315000</v>
      </c>
      <c r="M208" s="118">
        <f>VLOOKUP(K208,'NG Summary by Day'!$L$21:$N$480,3,FALSE)</f>
        <v>-19315105.730133399</v>
      </c>
      <c r="N208" s="119">
        <f t="shared" si="29"/>
        <v>105.73013339936733</v>
      </c>
      <c r="O208" s="117">
        <f t="shared" si="22"/>
        <v>-23933000</v>
      </c>
      <c r="P208" s="118">
        <f>VLOOKUP(K208,'Power Summary by Day '!$AL$18:$AO$400,3,FALSE)</f>
        <v>-23933237.0350792</v>
      </c>
      <c r="Q208" s="119">
        <f t="shared" si="23"/>
        <v>237.03507919982076</v>
      </c>
      <c r="R208" s="117">
        <f>(VLOOKUP(K208,'BNK Org Sheet'!$A$2:$D$464,4,FALSE))*1000*-1</f>
        <v>-35453788.387138553</v>
      </c>
      <c r="S208" s="118">
        <f>VLOOKUP(K208,CORP!$A$14:$D4730,3,FALSE)</f>
        <v>-30838015.501462501</v>
      </c>
      <c r="T208" s="136">
        <f t="shared" si="24"/>
        <v>-4615772.8856760524</v>
      </c>
      <c r="V208" s="117">
        <f>(VLOOKUP(K208,'BNK Org Sheet'!$F$2:$I$464,2,FALSE))*1000</f>
        <v>-10359901.8452</v>
      </c>
      <c r="W208" s="118">
        <f>VLOOKUP(K208,'NG Summary by Day'!$T$20:$W$486,4,FALSE)</f>
        <v>-10359901.8452</v>
      </c>
      <c r="X208" s="131">
        <f t="shared" si="25"/>
        <v>0</v>
      </c>
      <c r="Y208" s="117">
        <f>VLOOKUP(K208,'BNK Org Sheet'!$F$2:$I$464,3,FALSE)*1000</f>
        <v>-2817408.7435165402</v>
      </c>
      <c r="Z208" s="118">
        <f>VLOOKUP(K208,'Power Summary by Day '!$AL$18:$AO$400,4,FALSE)</f>
        <v>-2817408.7435165402</v>
      </c>
      <c r="AA208" s="119">
        <f t="shared" si="26"/>
        <v>0</v>
      </c>
      <c r="AB208" s="117">
        <f>VLOOKUP(K208,'BNK Org Sheet'!$F$2:$I$464,4,FALSE)*1000</f>
        <v>-30120518.660842109</v>
      </c>
      <c r="AC208" s="118">
        <f>VLOOKUP(K208,'NG Summary by Day'!$AG$20:$AJ$532,4,FALSE)</f>
        <v>-18594657.3965092</v>
      </c>
      <c r="AD208" s="131">
        <f t="shared" si="27"/>
        <v>-11525861.264332909</v>
      </c>
    </row>
    <row r="209" spans="1:30" x14ac:dyDescent="0.2">
      <c r="A209" s="103">
        <v>36822</v>
      </c>
      <c r="B209" s="104">
        <v>29215</v>
      </c>
      <c r="C209" s="104">
        <v>24768</v>
      </c>
      <c r="D209" s="104">
        <v>43266.347904578215</v>
      </c>
      <c r="E209" s="104"/>
      <c r="F209" s="104">
        <v>-1899.3969574</v>
      </c>
      <c r="G209" s="104">
        <v>-2210.6749744175058</v>
      </c>
      <c r="H209" s="104">
        <v>-10209.918567325625</v>
      </c>
      <c r="J209" s="10">
        <v>36825</v>
      </c>
      <c r="K209" s="134">
        <v>36825</v>
      </c>
      <c r="L209" s="117">
        <f t="shared" si="28"/>
        <v>-18619000</v>
      </c>
      <c r="M209" s="118">
        <f>VLOOKUP(K209,'NG Summary by Day'!$L$21:$N$480,3,FALSE)</f>
        <v>-18618772.958127201</v>
      </c>
      <c r="N209" s="119">
        <f t="shared" si="29"/>
        <v>-227.04187279939651</v>
      </c>
      <c r="O209" s="117">
        <f t="shared" si="22"/>
        <v>-23915000</v>
      </c>
      <c r="P209" s="118">
        <f>VLOOKUP(K209,'Power Summary by Day '!$AL$18:$AO$400,3,FALSE)</f>
        <v>-23914699.3748632</v>
      </c>
      <c r="Q209" s="119">
        <f t="shared" si="23"/>
        <v>-300.62513680011034</v>
      </c>
      <c r="R209" s="117">
        <f>(VLOOKUP(K209,'BNK Org Sheet'!$A$2:$D$464,4,FALSE))*1000*-1</f>
        <v>-35299370.263504699</v>
      </c>
      <c r="S209" s="118">
        <f>VLOOKUP(K209,CORP!$A$14:$D4731,3,FALSE)</f>
        <v>-29236596.396328602</v>
      </c>
      <c r="T209" s="136">
        <f t="shared" si="24"/>
        <v>-6062773.8671760969</v>
      </c>
      <c r="V209" s="117">
        <f>(VLOOKUP(K209,'BNK Org Sheet'!$F$2:$I$464,2,FALSE))*1000</f>
        <v>-1102758.8522000001</v>
      </c>
      <c r="W209" s="118">
        <f>VLOOKUP(K209,'NG Summary by Day'!$T$20:$W$486,4,FALSE)</f>
        <v>-1102758.8522000001</v>
      </c>
      <c r="X209" s="131">
        <f t="shared" si="25"/>
        <v>0</v>
      </c>
      <c r="Y209" s="117">
        <f>VLOOKUP(K209,'BNK Org Sheet'!$F$2:$I$464,3,FALSE)*1000</f>
        <v>-98060.778463950381</v>
      </c>
      <c r="Z209" s="118">
        <f>VLOOKUP(K209,'Power Summary by Day '!$AL$18:$AO$400,4,FALSE)</f>
        <v>-98060.778463955503</v>
      </c>
      <c r="AA209" s="119">
        <f t="shared" si="26"/>
        <v>5.1222741603851318E-9</v>
      </c>
      <c r="AB209" s="117">
        <f>VLOOKUP(K209,'BNK Org Sheet'!$F$2:$I$464,4,FALSE)*1000</f>
        <v>2076594.4826745344</v>
      </c>
      <c r="AC209" s="118">
        <f>VLOOKUP(K209,'NG Summary by Day'!$AG$20:$AJ$532,4,FALSE)</f>
        <v>3280517.1647554799</v>
      </c>
      <c r="AD209" s="131">
        <f t="shared" si="27"/>
        <v>-1203922.6820809455</v>
      </c>
    </row>
    <row r="210" spans="1:30" x14ac:dyDescent="0.2">
      <c r="A210" s="103">
        <v>36823</v>
      </c>
      <c r="B210" s="104">
        <v>25518</v>
      </c>
      <c r="C210" s="104">
        <v>23778</v>
      </c>
      <c r="D210" s="104">
        <v>39166.258080138316</v>
      </c>
      <c r="E210" s="104"/>
      <c r="F210" s="104">
        <v>-18372.237416699998</v>
      </c>
      <c r="G210" s="104">
        <v>-894.00294437984985</v>
      </c>
      <c r="H210" s="104">
        <v>-25292.261372273224</v>
      </c>
      <c r="J210" s="10">
        <v>36826</v>
      </c>
      <c r="K210" s="134">
        <v>36826</v>
      </c>
      <c r="L210" s="117">
        <f t="shared" si="28"/>
        <v>-25904000</v>
      </c>
      <c r="M210" s="118">
        <f>VLOOKUP(K210,'NG Summary by Day'!$L$21:$N$480,3,FALSE)</f>
        <v>-28426144.8173314</v>
      </c>
      <c r="N210" s="119">
        <f t="shared" si="29"/>
        <v>2522144.8173313998</v>
      </c>
      <c r="O210" s="117">
        <f t="shared" si="22"/>
        <v>-24256000</v>
      </c>
      <c r="P210" s="118">
        <f>VLOOKUP(K210,'Power Summary by Day '!$AL$18:$AO$400,3,FALSE)</f>
        <v>-24255622.217878398</v>
      </c>
      <c r="Q210" s="119">
        <f t="shared" si="23"/>
        <v>-377.78212160244584</v>
      </c>
      <c r="R210" s="117">
        <f>(VLOOKUP(K210,'BNK Org Sheet'!$A$2:$D$464,4,FALSE))*1000*-1</f>
        <v>-39445094.828127868</v>
      </c>
      <c r="S210" s="118">
        <f>VLOOKUP(K210,CORP!$A$14:$D4732,3,FALSE)</f>
        <v>-33557639.411860205</v>
      </c>
      <c r="T210" s="136">
        <f t="shared" si="24"/>
        <v>-5887455.4162676632</v>
      </c>
      <c r="V210" s="117">
        <f>(VLOOKUP(K210,'BNK Org Sheet'!$F$2:$I$464,2,FALSE))*1000</f>
        <v>-13808953.233099999</v>
      </c>
      <c r="W210" s="118">
        <f>VLOOKUP(K210,'NG Summary by Day'!$T$20:$W$486,4,FALSE)</f>
        <v>-13808953.233099999</v>
      </c>
      <c r="X210" s="131">
        <f t="shared" si="25"/>
        <v>0</v>
      </c>
      <c r="Y210" s="117">
        <f>VLOOKUP(K210,'BNK Org Sheet'!$F$2:$I$464,3,FALSE)*1000</f>
        <v>-22730040.017495219</v>
      </c>
      <c r="Z210" s="118">
        <f>VLOOKUP(K210,'Power Summary by Day '!$AL$18:$AO$400,4,FALSE)</f>
        <v>-22730040.017495301</v>
      </c>
      <c r="AA210" s="119">
        <f t="shared" si="26"/>
        <v>8.1956386566162109E-8</v>
      </c>
      <c r="AB210" s="117">
        <f>VLOOKUP(K210,'BNK Org Sheet'!$F$2:$I$464,4,FALSE)*1000</f>
        <v>-46403288.606262654</v>
      </c>
      <c r="AC210" s="118">
        <f>VLOOKUP(K210,'NG Summary by Day'!$AG$20:$AJ$532,4,FALSE)</f>
        <v>-49810149.771924198</v>
      </c>
      <c r="AD210" s="131">
        <f t="shared" si="27"/>
        <v>3406861.1656615436</v>
      </c>
    </row>
    <row r="211" spans="1:30" x14ac:dyDescent="0.2">
      <c r="A211" s="103">
        <v>36824</v>
      </c>
      <c r="B211" s="104">
        <v>19315</v>
      </c>
      <c r="C211" s="104">
        <v>23933</v>
      </c>
      <c r="D211" s="104">
        <v>35453.788387138549</v>
      </c>
      <c r="E211" s="104"/>
      <c r="F211" s="104">
        <v>-10359.9018452</v>
      </c>
      <c r="G211" s="104">
        <v>-2817.4087435165402</v>
      </c>
      <c r="H211" s="104">
        <v>-30120.51866084211</v>
      </c>
      <c r="J211" s="10">
        <v>36829</v>
      </c>
      <c r="K211" s="134">
        <v>36829</v>
      </c>
      <c r="L211" s="117">
        <f t="shared" si="28"/>
        <v>-26543000</v>
      </c>
      <c r="M211" s="118">
        <f>VLOOKUP(K211,'NG Summary by Day'!$L$21:$N$480,3,FALSE)</f>
        <v>-25135909.8091124</v>
      </c>
      <c r="N211" s="119">
        <f t="shared" si="29"/>
        <v>-1407090.1908876002</v>
      </c>
      <c r="O211" s="117">
        <f t="shared" si="22"/>
        <v>-26161000</v>
      </c>
      <c r="P211" s="118">
        <f>VLOOKUP(K211,'Power Summary by Day '!$AL$18:$AO$400,3,FALSE)</f>
        <v>-26160647.304638699</v>
      </c>
      <c r="Q211" s="119">
        <f t="shared" si="23"/>
        <v>-352.69536130130291</v>
      </c>
      <c r="R211" s="117">
        <f>(VLOOKUP(K211,'BNK Org Sheet'!$A$2:$D$464,4,FALSE))*1000*-1</f>
        <v>-41369797.666897044</v>
      </c>
      <c r="S211" s="118">
        <f>VLOOKUP(K211,CORP!$A$14:$D4733,3,FALSE)</f>
        <v>-33968562.671173103</v>
      </c>
      <c r="T211" s="136">
        <f t="shared" si="24"/>
        <v>-7401234.9957239404</v>
      </c>
      <c r="V211" s="117">
        <f>(VLOOKUP(K211,'BNK Org Sheet'!$F$2:$I$464,2,FALSE))*1000</f>
        <v>-31583174.176999997</v>
      </c>
      <c r="W211" s="118">
        <f>VLOOKUP(K211,'NG Summary by Day'!$T$20:$W$486,4,FALSE)</f>
        <v>-31583174.176999997</v>
      </c>
      <c r="X211" s="131">
        <f t="shared" si="25"/>
        <v>0</v>
      </c>
      <c r="Y211" s="117">
        <f>VLOOKUP(K211,'BNK Org Sheet'!$F$2:$I$464,3,FALSE)*1000</f>
        <v>5140617.8845980102</v>
      </c>
      <c r="Z211" s="118">
        <f>VLOOKUP(K211,'Power Summary by Day '!$AL$18:$AO$400,4,FALSE)</f>
        <v>5140617.8845980102</v>
      </c>
      <c r="AA211" s="119">
        <f t="shared" si="26"/>
        <v>0</v>
      </c>
      <c r="AB211" s="117">
        <f>VLOOKUP(K211,'BNK Org Sheet'!$F$2:$I$464,4,FALSE)*1000</f>
        <v>-20620629.496898208</v>
      </c>
      <c r="AC211" s="118">
        <f>VLOOKUP(K211,'NG Summary by Day'!$AG$20:$AJ$532,4,FALSE)</f>
        <v>-32757950.489147499</v>
      </c>
      <c r="AD211" s="131">
        <f t="shared" si="27"/>
        <v>12137320.992249291</v>
      </c>
    </row>
    <row r="212" spans="1:30" x14ac:dyDescent="0.2">
      <c r="A212" s="103">
        <v>36825</v>
      </c>
      <c r="B212" s="104">
        <v>18619</v>
      </c>
      <c r="C212" s="104">
        <v>23915</v>
      </c>
      <c r="D212" s="104">
        <v>35299.370263504701</v>
      </c>
      <c r="E212" s="104"/>
      <c r="F212" s="104">
        <v>-1102.7588522000001</v>
      </c>
      <c r="G212" s="104">
        <v>-98.060778463950385</v>
      </c>
      <c r="H212" s="104">
        <v>2076.5944826745344</v>
      </c>
      <c r="J212" s="10">
        <v>36830</v>
      </c>
      <c r="K212" s="134">
        <v>36830</v>
      </c>
      <c r="L212" s="117">
        <f t="shared" si="28"/>
        <v>-18857000</v>
      </c>
      <c r="M212" s="118">
        <f>VLOOKUP(K212,'NG Summary by Day'!$L$21:$N$480,3,FALSE)</f>
        <v>-18857365.859228399</v>
      </c>
      <c r="N212" s="119">
        <f t="shared" si="29"/>
        <v>365.85922839865088</v>
      </c>
      <c r="O212" s="117">
        <f t="shared" si="22"/>
        <v>-22574000</v>
      </c>
      <c r="P212" s="118">
        <f>VLOOKUP(K212,'Power Summary by Day '!$AL$18:$AO$400,3,FALSE)</f>
        <v>-22573979.616101798</v>
      </c>
      <c r="Q212" s="119">
        <f t="shared" si="23"/>
        <v>-20.383898202329874</v>
      </c>
      <c r="R212" s="117">
        <f>(VLOOKUP(K212,'BNK Org Sheet'!$A$2:$D$464,4,FALSE))*1000*-1</f>
        <v>-34420629.308599219</v>
      </c>
      <c r="S212" s="118">
        <f>VLOOKUP(K212,CORP!$A$14:$D4734,3,FALSE)</f>
        <v>-27755226.331254099</v>
      </c>
      <c r="T212" s="136">
        <f t="shared" si="24"/>
        <v>-6665402.9773451202</v>
      </c>
      <c r="V212" s="117">
        <f>(VLOOKUP(K212,'BNK Org Sheet'!$F$2:$I$464,2,FALSE))*1000</f>
        <v>-1173175.8493999999</v>
      </c>
      <c r="W212" s="118">
        <f>VLOOKUP(K212,'NG Summary by Day'!$T$20:$W$486,4,FALSE)</f>
        <v>-1173175.8493999999</v>
      </c>
      <c r="X212" s="131">
        <f t="shared" si="25"/>
        <v>0</v>
      </c>
      <c r="Y212" s="117">
        <f>VLOOKUP(K212,'BNK Org Sheet'!$F$2:$I$464,3,FALSE)*1000</f>
        <v>444809.76756167039</v>
      </c>
      <c r="Z212" s="118">
        <f>VLOOKUP(K212,'Power Summary by Day '!$AL$18:$AO$400,4,FALSE)</f>
        <v>444809.76756167202</v>
      </c>
      <c r="AA212" s="119">
        <f t="shared" si="26"/>
        <v>-1.6298145055770874E-9</v>
      </c>
      <c r="AB212" s="117">
        <f>VLOOKUP(K212,'BNK Org Sheet'!$F$2:$I$464,4,FALSE)*1000</f>
        <v>-26387.423456517674</v>
      </c>
      <c r="AC212" s="118">
        <f>VLOOKUP(K212,'NG Summary by Day'!$AG$20:$AJ$532,4,FALSE)</f>
        <v>-6227952.3650112506</v>
      </c>
      <c r="AD212" s="131">
        <f t="shared" si="27"/>
        <v>6201564.9415547326</v>
      </c>
    </row>
    <row r="213" spans="1:30" x14ac:dyDescent="0.2">
      <c r="A213" s="103">
        <v>36826</v>
      </c>
      <c r="B213" s="104">
        <v>25904</v>
      </c>
      <c r="C213" s="104">
        <v>24256</v>
      </c>
      <c r="D213" s="104">
        <v>39445.094828127869</v>
      </c>
      <c r="E213" s="104"/>
      <c r="F213" s="104">
        <v>-13808.953233099999</v>
      </c>
      <c r="G213" s="104">
        <v>-22730.040017495219</v>
      </c>
      <c r="H213" s="104">
        <v>-46403.288606262657</v>
      </c>
      <c r="J213" s="10">
        <v>36831</v>
      </c>
      <c r="K213" s="134">
        <v>36831</v>
      </c>
      <c r="L213" s="117">
        <f t="shared" si="28"/>
        <v>-31397000</v>
      </c>
      <c r="M213" s="118">
        <f>VLOOKUP(K213,'NG Summary by Day'!$L$21:$N$480,3,FALSE)</f>
        <v>-31396603.7861555</v>
      </c>
      <c r="N213" s="119">
        <f t="shared" si="29"/>
        <v>-396.21384450048208</v>
      </c>
      <c r="O213" s="117">
        <f t="shared" si="22"/>
        <v>-22005000</v>
      </c>
      <c r="P213" s="118">
        <f>VLOOKUP(K213,'Power Summary by Day '!$AL$18:$AO$400,3,FALSE)</f>
        <v>-22005439.327557199</v>
      </c>
      <c r="Q213" s="119">
        <f t="shared" si="23"/>
        <v>439.32755719870329</v>
      </c>
      <c r="R213" s="117">
        <f>(VLOOKUP(K213,'BNK Org Sheet'!$A$2:$D$464,4,FALSE))*1000*-1</f>
        <v>-42254823.2631495</v>
      </c>
      <c r="S213" s="118">
        <f>VLOOKUP(K213,CORP!$A$14:$D4735,3,FALSE)</f>
        <v>-33412024.055194002</v>
      </c>
      <c r="T213" s="136">
        <f t="shared" si="24"/>
        <v>-8842799.2079554982</v>
      </c>
      <c r="V213" s="117">
        <f>(VLOOKUP(K213,'BNK Org Sheet'!$F$2:$I$464,2,FALSE))*1000</f>
        <v>7406205</v>
      </c>
      <c r="W213" s="118">
        <f>VLOOKUP(K213,'NG Summary by Day'!$T$20:$W$486,4,FALSE)</f>
        <v>7406205.1669000005</v>
      </c>
      <c r="X213" s="131">
        <f t="shared" si="25"/>
        <v>-0.16690000053495169</v>
      </c>
      <c r="Y213" s="117">
        <f>VLOOKUP(K213,'BNK Org Sheet'!$F$2:$I$464,3,FALSE)*1000</f>
        <v>-3139554</v>
      </c>
      <c r="Z213" s="118">
        <f>VLOOKUP(K213,'Power Summary by Day '!$AL$18:$AO$400,4,FALSE)</f>
        <v>-1959493.36643444</v>
      </c>
      <c r="AA213" s="119">
        <f t="shared" si="26"/>
        <v>-1180060.63356556</v>
      </c>
      <c r="AB213" s="117">
        <f>VLOOKUP(K213,'BNK Org Sheet'!$F$2:$I$464,4,FALSE)*1000</f>
        <v>-2403454.3725000005</v>
      </c>
      <c r="AC213" s="118">
        <f>VLOOKUP(K213,'NG Summary by Day'!$AG$20:$AJ$532,4,FALSE)</f>
        <v>8517034.6288272906</v>
      </c>
      <c r="AD213" s="131">
        <f t="shared" si="27"/>
        <v>-10920489.001327291</v>
      </c>
    </row>
    <row r="214" spans="1:30" x14ac:dyDescent="0.2">
      <c r="A214" s="103">
        <v>36829</v>
      </c>
      <c r="B214" s="104">
        <v>26543</v>
      </c>
      <c r="C214" s="104">
        <v>26161</v>
      </c>
      <c r="D214" s="104">
        <v>41369.797666897044</v>
      </c>
      <c r="E214" s="104"/>
      <c r="F214" s="104">
        <v>-31583.174176999997</v>
      </c>
      <c r="G214" s="104">
        <v>5140.6178845980103</v>
      </c>
      <c r="H214" s="104">
        <v>-20620.629496898207</v>
      </c>
      <c r="J214" s="10">
        <v>36832</v>
      </c>
      <c r="K214" s="134">
        <v>36832</v>
      </c>
      <c r="L214" s="117">
        <f t="shared" si="28"/>
        <v>-34884000</v>
      </c>
      <c r="M214" s="118">
        <f>VLOOKUP(K214,'NG Summary by Day'!$L$21:$N$480,3,FALSE)</f>
        <v>-34884476.4405104</v>
      </c>
      <c r="N214" s="119">
        <f t="shared" si="29"/>
        <v>476.44051039963961</v>
      </c>
      <c r="O214" s="117">
        <f t="shared" si="22"/>
        <v>-20843000</v>
      </c>
      <c r="P214" s="118">
        <f>VLOOKUP(K214,'Power Summary by Day '!$AL$18:$AO$400,3,FALSE)</f>
        <v>-20843259.657939602</v>
      </c>
      <c r="Q214" s="119">
        <f t="shared" si="23"/>
        <v>259.65793960168958</v>
      </c>
      <c r="R214" s="117">
        <f>(VLOOKUP(K214,'BNK Org Sheet'!$A$2:$D$464,4,FALSE))*1000*-1</f>
        <v>-44239809.029877149</v>
      </c>
      <c r="S214" s="118">
        <f>VLOOKUP(K214,CORP!$A$14:$D4736,3,FALSE)</f>
        <v>-35022919.384790599</v>
      </c>
      <c r="T214" s="136">
        <f t="shared" si="24"/>
        <v>-9216889.6450865492</v>
      </c>
      <c r="V214" s="117">
        <f>(VLOOKUP(K214,'BNK Org Sheet'!$F$2:$I$464,2,FALSE))*1000</f>
        <v>-3853597</v>
      </c>
      <c r="W214" s="118">
        <f>VLOOKUP(K214,'NG Summary by Day'!$T$20:$W$486,4,FALSE)</f>
        <v>-3853596.5934000001</v>
      </c>
      <c r="X214" s="131">
        <f t="shared" si="25"/>
        <v>-0.40659999987110496</v>
      </c>
      <c r="Y214" s="117">
        <f>VLOOKUP(K214,'BNK Org Sheet'!$F$2:$I$464,3,FALSE)*1000</f>
        <v>12064775</v>
      </c>
      <c r="Z214" s="118">
        <f>VLOOKUP(K214,'Power Summary by Day '!$AL$18:$AO$400,4,FALSE)</f>
        <v>14684667.4181708</v>
      </c>
      <c r="AA214" s="119">
        <f t="shared" si="26"/>
        <v>-2619892.4181708004</v>
      </c>
      <c r="AB214" s="117">
        <f>VLOOKUP(K214,'BNK Org Sheet'!$F$2:$I$464,4,FALSE)*1000</f>
        <v>3985658</v>
      </c>
      <c r="AC214" s="118">
        <f>VLOOKUP(K214,'NG Summary by Day'!$AG$20:$AJ$532,4,FALSE)</f>
        <v>4246545.9193606107</v>
      </c>
      <c r="AD214" s="131">
        <f t="shared" si="27"/>
        <v>-260887.91936061066</v>
      </c>
    </row>
    <row r="215" spans="1:30" x14ac:dyDescent="0.2">
      <c r="A215" s="103">
        <v>36830</v>
      </c>
      <c r="B215" s="104">
        <v>18857</v>
      </c>
      <c r="C215" s="104">
        <v>22574</v>
      </c>
      <c r="D215" s="104">
        <v>34420.629308599222</v>
      </c>
      <c r="E215" s="104"/>
      <c r="F215" s="104">
        <v>-1173.1758494000001</v>
      </c>
      <c r="G215" s="104">
        <v>444.80976756167041</v>
      </c>
      <c r="H215" s="104">
        <v>-26.387423456517674</v>
      </c>
      <c r="J215" s="10">
        <v>36833</v>
      </c>
      <c r="K215" s="134">
        <v>36833</v>
      </c>
      <c r="L215" s="117">
        <f t="shared" si="28"/>
        <v>-27295000</v>
      </c>
      <c r="M215" s="118">
        <f>VLOOKUP(K215,'NG Summary by Day'!$L$21:$N$480,3,FALSE)</f>
        <v>-27294748.189894598</v>
      </c>
      <c r="N215" s="119">
        <f t="shared" si="29"/>
        <v>-251.8101054020226</v>
      </c>
      <c r="O215" s="117">
        <f t="shared" si="22"/>
        <v>-20235000</v>
      </c>
      <c r="P215" s="118">
        <f>VLOOKUP(K215,'Power Summary by Day '!$AL$18:$AO$400,3,FALSE)</f>
        <v>-20235065.0149577</v>
      </c>
      <c r="Q215" s="119">
        <f t="shared" si="23"/>
        <v>65.014957699924707</v>
      </c>
      <c r="R215" s="117">
        <f>(VLOOKUP(K215,'BNK Org Sheet'!$A$2:$D$464,4,FALSE))*1000*-1</f>
        <v>-38466150.37926203</v>
      </c>
      <c r="S215" s="118">
        <f>VLOOKUP(K215,CORP!$A$14:$D4737,3,FALSE)</f>
        <v>-30309105.021556001</v>
      </c>
      <c r="T215" s="136">
        <f t="shared" si="24"/>
        <v>-8157045.357706029</v>
      </c>
      <c r="V215" s="117">
        <f>(VLOOKUP(K215,'BNK Org Sheet'!$F$2:$I$464,2,FALSE))*1000</f>
        <v>20411370</v>
      </c>
      <c r="W215" s="118">
        <f>VLOOKUP(K215,'NG Summary by Day'!$T$20:$W$486,4,FALSE)</f>
        <v>20411370.483800001</v>
      </c>
      <c r="X215" s="131">
        <f t="shared" si="25"/>
        <v>-0.4838000014424324</v>
      </c>
      <c r="Y215" s="117">
        <f>VLOOKUP(K215,'BNK Org Sheet'!$F$2:$I$464,3,FALSE)*1000</f>
        <v>5055695</v>
      </c>
      <c r="Z215" s="118">
        <f>VLOOKUP(K215,'Power Summary by Day '!$AL$18:$AO$400,4,FALSE)</f>
        <v>2581564.7621452902</v>
      </c>
      <c r="AA215" s="119">
        <f t="shared" si="26"/>
        <v>2474130.2378547098</v>
      </c>
      <c r="AB215" s="117">
        <f>VLOOKUP(K215,'BNK Org Sheet'!$F$2:$I$464,4,FALSE)*1000</f>
        <v>34403508</v>
      </c>
      <c r="AC215" s="118">
        <f>VLOOKUP(K215,'NG Summary by Day'!$AG$20:$AJ$532,4,FALSE)</f>
        <v>30353203.105912998</v>
      </c>
      <c r="AD215" s="131">
        <f t="shared" si="27"/>
        <v>4050304.8940870017</v>
      </c>
    </row>
    <row r="216" spans="1:30" x14ac:dyDescent="0.2">
      <c r="A216" s="103">
        <v>36831</v>
      </c>
      <c r="B216" s="104">
        <v>31397</v>
      </c>
      <c r="C216" s="104">
        <v>22005</v>
      </c>
      <c r="D216" s="104">
        <v>42254.823263149498</v>
      </c>
      <c r="E216" s="104"/>
      <c r="F216" s="104">
        <v>7406.2049999999999</v>
      </c>
      <c r="G216" s="104">
        <v>-3139.5540000000001</v>
      </c>
      <c r="H216" s="104">
        <v>-2403.4543725000003</v>
      </c>
      <c r="J216" s="10">
        <v>36836</v>
      </c>
      <c r="K216" s="134">
        <v>36836</v>
      </c>
      <c r="L216" s="117">
        <f t="shared" si="28"/>
        <v>-35709000</v>
      </c>
      <c r="M216" s="118">
        <f>VLOOKUP(K216,'NG Summary by Day'!$L$21:$N$480,3,FALSE)</f>
        <v>-30302276.194107</v>
      </c>
      <c r="N216" s="119">
        <f t="shared" si="29"/>
        <v>-5406723.8058930002</v>
      </c>
      <c r="O216" s="117">
        <f t="shared" si="22"/>
        <v>-19745000</v>
      </c>
      <c r="P216" s="118">
        <f>VLOOKUP(K216,'Power Summary by Day '!$AL$18:$AO$400,3,FALSE)</f>
        <v>-22302964.448355898</v>
      </c>
      <c r="Q216" s="119">
        <f t="shared" si="23"/>
        <v>2557964.4483558983</v>
      </c>
      <c r="R216" s="117">
        <f>(VLOOKUP(K216,'BNK Org Sheet'!$A$2:$D$464,4,FALSE))*1000*-1</f>
        <v>-44732120.897627912</v>
      </c>
      <c r="S216" s="118">
        <f>VLOOKUP(K216,CORP!$A$14:$D4738,3,FALSE)</f>
        <v>-33097719.494083799</v>
      </c>
      <c r="T216" s="136">
        <f t="shared" si="24"/>
        <v>-11634401.403544113</v>
      </c>
      <c r="V216" s="117">
        <f>(VLOOKUP(K216,'BNK Org Sheet'!$F$2:$I$464,2,FALSE))*1000</f>
        <v>-8936200</v>
      </c>
      <c r="W216" s="118">
        <f>VLOOKUP(K216,'NG Summary by Day'!$T$20:$W$486,4,FALSE)</f>
        <v>-8936199.8449999988</v>
      </c>
      <c r="X216" s="131">
        <f t="shared" si="25"/>
        <v>-0.1550000011920929</v>
      </c>
      <c r="Y216" s="117">
        <f>VLOOKUP(K216,'BNK Org Sheet'!$F$2:$I$464,3,FALSE)*1000</f>
        <v>7222620</v>
      </c>
      <c r="Z216" s="118">
        <f>VLOOKUP(K216,'Power Summary by Day '!$AL$18:$AO$400,4,FALSE)</f>
        <v>8186960.17047574</v>
      </c>
      <c r="AA216" s="119">
        <f t="shared" si="26"/>
        <v>-964340.17047573999</v>
      </c>
      <c r="AB216" s="117">
        <f>VLOOKUP(K216,'BNK Org Sheet'!$F$2:$I$464,4,FALSE)*1000</f>
        <v>-5729910</v>
      </c>
      <c r="AC216" s="118">
        <f>VLOOKUP(K216,'NG Summary by Day'!$AG$20:$AJ$532,4,FALSE)</f>
        <v>2338477.6468365998</v>
      </c>
      <c r="AD216" s="131">
        <f t="shared" si="27"/>
        <v>-8068387.6468365993</v>
      </c>
    </row>
    <row r="217" spans="1:30" x14ac:dyDescent="0.2">
      <c r="A217" s="103">
        <v>36832</v>
      </c>
      <c r="B217" s="104">
        <v>34884</v>
      </c>
      <c r="C217" s="104">
        <v>20843</v>
      </c>
      <c r="D217" s="104">
        <v>44239.809029877149</v>
      </c>
      <c r="E217" s="104"/>
      <c r="F217" s="104">
        <v>-3853.5970000000002</v>
      </c>
      <c r="G217" s="104">
        <v>12064.775</v>
      </c>
      <c r="H217" s="104">
        <v>3985.6579999999999</v>
      </c>
      <c r="J217" s="10">
        <v>36837</v>
      </c>
      <c r="K217" s="134">
        <v>36837</v>
      </c>
      <c r="L217" s="117">
        <f t="shared" si="28"/>
        <v>-11852000</v>
      </c>
      <c r="M217" s="118">
        <f>VLOOKUP(K217,'NG Summary by Day'!$L$21:$N$480,3,FALSE)</f>
        <v>-11852155.730644701</v>
      </c>
      <c r="N217" s="119">
        <f t="shared" si="29"/>
        <v>155.73064470104873</v>
      </c>
      <c r="O217" s="117">
        <f t="shared" si="22"/>
        <v>-21710000</v>
      </c>
      <c r="P217" s="118">
        <f>VLOOKUP(K217,'Power Summary by Day '!$AL$18:$AO$400,3,FALSE)</f>
        <v>-21710373.129624099</v>
      </c>
      <c r="Q217" s="119">
        <f t="shared" si="23"/>
        <v>373.12962409853935</v>
      </c>
      <c r="R217" s="117">
        <f>(VLOOKUP(K217,'BNK Org Sheet'!$A$2:$D$464,4,FALSE))*1000*-1</f>
        <v>-30116857.820828523</v>
      </c>
      <c r="S217" s="118">
        <f>VLOOKUP(K217,CORP!$A$14:$D4739,3,FALSE)</f>
        <v>-24293425.7714017</v>
      </c>
      <c r="T217" s="136">
        <f t="shared" si="24"/>
        <v>-5823432.0494268239</v>
      </c>
      <c r="V217" s="117">
        <f>(VLOOKUP(K217,'BNK Org Sheet'!$F$2:$I$464,2,FALSE))*1000</f>
        <v>18532323</v>
      </c>
      <c r="W217" s="118">
        <f>VLOOKUP(K217,'NG Summary by Day'!$T$20:$W$486,4,FALSE)</f>
        <v>18532322.573600002</v>
      </c>
      <c r="X217" s="131">
        <f t="shared" si="25"/>
        <v>0.42639999836683273</v>
      </c>
      <c r="Y217" s="117">
        <f>VLOOKUP(K217,'BNK Org Sheet'!$F$2:$I$464,3,FALSE)*1000</f>
        <v>-4500192</v>
      </c>
      <c r="Z217" s="118">
        <f>VLOOKUP(K217,'Power Summary by Day '!$AL$18:$AO$400,4,FALSE)</f>
        <v>-4216657.3506335402</v>
      </c>
      <c r="AA217" s="119">
        <f t="shared" si="26"/>
        <v>-283534.64936645981</v>
      </c>
      <c r="AB217" s="117">
        <f>VLOOKUP(K217,'BNK Org Sheet'!$F$2:$I$464,4,FALSE)*1000</f>
        <v>11908940</v>
      </c>
      <c r="AC217" s="118">
        <f>VLOOKUP(K217,'NG Summary by Day'!$AG$20:$AJ$532,4,FALSE)</f>
        <v>15481962.591861699</v>
      </c>
      <c r="AD217" s="131">
        <f t="shared" si="27"/>
        <v>-3573022.5918616988</v>
      </c>
    </row>
    <row r="218" spans="1:30" x14ac:dyDescent="0.2">
      <c r="A218" s="103">
        <v>36833</v>
      </c>
      <c r="B218" s="104">
        <v>27295</v>
      </c>
      <c r="C218" s="104">
        <v>20235</v>
      </c>
      <c r="D218" s="104">
        <v>38466.150379262028</v>
      </c>
      <c r="E218" s="104"/>
      <c r="F218" s="104">
        <v>20411.37</v>
      </c>
      <c r="G218" s="104">
        <v>5055.6949999999997</v>
      </c>
      <c r="H218" s="104">
        <v>34403.508000000002</v>
      </c>
      <c r="J218" s="10">
        <v>36838</v>
      </c>
      <c r="K218" s="134">
        <v>36838</v>
      </c>
      <c r="L218" s="117">
        <f t="shared" si="28"/>
        <v>-13286000</v>
      </c>
      <c r="M218" s="118">
        <f>VLOOKUP(K218,'NG Summary by Day'!$L$21:$N$480,3,FALSE)</f>
        <v>-13286474.199102201</v>
      </c>
      <c r="N218" s="119">
        <f t="shared" si="29"/>
        <v>474.19910220056772</v>
      </c>
      <c r="O218" s="117">
        <f t="shared" si="22"/>
        <v>-22768000</v>
      </c>
      <c r="P218" s="118">
        <f>VLOOKUP(K218,'Power Summary by Day '!$AL$18:$AO$400,3,FALSE)</f>
        <v>-22767941.566211101</v>
      </c>
      <c r="Q218" s="119">
        <f t="shared" si="23"/>
        <v>-58.433788899332285</v>
      </c>
      <c r="R218" s="117">
        <f>(VLOOKUP(K218,'BNK Org Sheet'!$A$2:$D$464,4,FALSE))*1000*-1</f>
        <v>-31574936.769532889</v>
      </c>
      <c r="S218" s="118">
        <f>VLOOKUP(K218,CORP!$A$14:$D4740,3,FALSE)</f>
        <v>-26359576.066701401</v>
      </c>
      <c r="T218" s="136">
        <f t="shared" si="24"/>
        <v>-5215360.7028314881</v>
      </c>
      <c r="V218" s="117">
        <f>(VLOOKUP(K218,'BNK Org Sheet'!$F$2:$I$464,2,FALSE))*1000</f>
        <v>5893011</v>
      </c>
      <c r="W218" s="118">
        <f>VLOOKUP(K218,'NG Summary by Day'!$T$20:$W$486,4,FALSE)</f>
        <v>5893011.0989999902</v>
      </c>
      <c r="X218" s="131">
        <f t="shared" si="25"/>
        <v>-9.8999990150332451E-2</v>
      </c>
      <c r="Y218" s="117">
        <f>VLOOKUP(K218,'BNK Org Sheet'!$F$2:$I$464,3,FALSE)*1000</f>
        <v>9093821</v>
      </c>
      <c r="Z218" s="118">
        <f>VLOOKUP(K218,'Power Summary by Day '!$AL$18:$AO$400,4,FALSE)</f>
        <v>9822817.0925056897</v>
      </c>
      <c r="AA218" s="119">
        <f t="shared" si="26"/>
        <v>-728996.09250568971</v>
      </c>
      <c r="AB218" s="117">
        <f>VLOOKUP(K218,'BNK Org Sheet'!$F$2:$I$464,4,FALSE)*1000</f>
        <v>12756814</v>
      </c>
      <c r="AC218" s="118">
        <f>VLOOKUP(K218,'NG Summary by Day'!$AG$20:$AJ$532,4,FALSE)</f>
        <v>18726500.266543098</v>
      </c>
      <c r="AD218" s="131">
        <f t="shared" si="27"/>
        <v>-5969686.2665430978</v>
      </c>
    </row>
    <row r="219" spans="1:30" x14ac:dyDescent="0.2">
      <c r="A219" s="103">
        <v>36836</v>
      </c>
      <c r="B219" s="104">
        <v>35709</v>
      </c>
      <c r="C219" s="104">
        <v>19745</v>
      </c>
      <c r="D219" s="104">
        <v>44732.120897627916</v>
      </c>
      <c r="E219" s="104"/>
      <c r="F219" s="104">
        <v>-8936.2000000000007</v>
      </c>
      <c r="G219" s="104">
        <v>7222.62</v>
      </c>
      <c r="H219" s="104">
        <v>-5729.91</v>
      </c>
      <c r="J219" s="10">
        <v>36839</v>
      </c>
      <c r="K219" s="134">
        <v>36839</v>
      </c>
      <c r="L219" s="117">
        <f t="shared" si="28"/>
        <v>-25267000</v>
      </c>
      <c r="M219" s="118">
        <f>VLOOKUP(K219,'NG Summary by Day'!$L$21:$N$480,3,FALSE)</f>
        <v>-25267335.227374699</v>
      </c>
      <c r="N219" s="119">
        <f t="shared" si="29"/>
        <v>335.22737469896674</v>
      </c>
      <c r="O219" s="117">
        <f t="shared" si="22"/>
        <v>-23097000</v>
      </c>
      <c r="P219" s="118">
        <f>VLOOKUP(K219,'Power Summary by Day '!$AL$18:$AO$400,3,FALSE)</f>
        <v>-23096657.587570097</v>
      </c>
      <c r="Q219" s="119">
        <f t="shared" si="23"/>
        <v>-342.41242990270257</v>
      </c>
      <c r="R219" s="117">
        <f>(VLOOKUP(K219,'BNK Org Sheet'!$A$2:$D$464,4,FALSE))*1000*-1</f>
        <v>-38653587.103915721</v>
      </c>
      <c r="S219" s="118">
        <f>VLOOKUP(K219,CORP!$A$14:$D4741,3,FALSE)</f>
        <v>-37522623.455895297</v>
      </c>
      <c r="T219" s="136">
        <f t="shared" si="24"/>
        <v>-1130963.6480204239</v>
      </c>
      <c r="V219" s="117">
        <f>(VLOOKUP(K219,'BNK Org Sheet'!$F$2:$I$464,2,FALSE))*1000</f>
        <v>22822075</v>
      </c>
      <c r="W219" s="118">
        <f>VLOOKUP(K219,'NG Summary by Day'!$T$20:$W$486,4,FALSE)</f>
        <v>22822074.829300001</v>
      </c>
      <c r="X219" s="131">
        <f t="shared" si="25"/>
        <v>0.17069999873638153</v>
      </c>
      <c r="Y219" s="117">
        <f>VLOOKUP(K219,'BNK Org Sheet'!$F$2:$I$464,3,FALSE)*1000</f>
        <v>-410540</v>
      </c>
      <c r="Z219" s="118">
        <f>VLOOKUP(K219,'Power Summary by Day '!$AL$18:$AO$400,4,FALSE)</f>
        <v>1317138.1044711301</v>
      </c>
      <c r="AA219" s="119">
        <f t="shared" si="26"/>
        <v>-1727678.1044711301</v>
      </c>
      <c r="AB219" s="117">
        <f>VLOOKUP(K219,'BNK Org Sheet'!$F$2:$I$464,4,FALSE)*1000</f>
        <v>27624101</v>
      </c>
      <c r="AC219" s="118">
        <f>VLOOKUP(K219,'NG Summary by Day'!$AG$20:$AJ$532,4,FALSE)</f>
        <v>28914220.617648698</v>
      </c>
      <c r="AD219" s="131">
        <f t="shared" si="27"/>
        <v>-1290119.6176486984</v>
      </c>
    </row>
    <row r="220" spans="1:30" x14ac:dyDescent="0.2">
      <c r="A220" s="103">
        <v>36837</v>
      </c>
      <c r="B220" s="104">
        <v>11852</v>
      </c>
      <c r="C220" s="104">
        <v>21710</v>
      </c>
      <c r="D220" s="104">
        <v>30116.857820828522</v>
      </c>
      <c r="E220" s="104"/>
      <c r="F220" s="104">
        <v>18532.323</v>
      </c>
      <c r="G220" s="104">
        <v>-4500.192</v>
      </c>
      <c r="H220" s="104">
        <v>11908.94</v>
      </c>
      <c r="J220" s="10">
        <v>36840</v>
      </c>
      <c r="K220" s="134">
        <v>36840</v>
      </c>
      <c r="L220" s="117">
        <f t="shared" si="28"/>
        <v>-21941000</v>
      </c>
      <c r="M220" s="118">
        <f>VLOOKUP(K220,'NG Summary by Day'!$L$21:$N$480,3,FALSE)</f>
        <v>-21940713.517934099</v>
      </c>
      <c r="N220" s="119">
        <f t="shared" si="29"/>
        <v>-286.48206590116024</v>
      </c>
      <c r="O220" s="117">
        <f t="shared" si="22"/>
        <v>-22973000</v>
      </c>
      <c r="P220" s="118">
        <f>VLOOKUP(K220,'Power Summary by Day '!$AL$18:$AO$400,3,FALSE)</f>
        <v>-22972762.687605999</v>
      </c>
      <c r="Q220" s="119">
        <f t="shared" si="23"/>
        <v>-237.31239400058985</v>
      </c>
      <c r="R220" s="117">
        <f>(VLOOKUP(K220,'BNK Org Sheet'!$A$2:$D$464,4,FALSE))*1000*-1</f>
        <v>-36254339.781604074</v>
      </c>
      <c r="S220" s="118">
        <f>VLOOKUP(K220,CORP!$A$14:$D4742,3,FALSE)</f>
        <v>-34388088.313522704</v>
      </c>
      <c r="T220" s="136">
        <f t="shared" si="24"/>
        <v>-1866251.46808137</v>
      </c>
      <c r="V220" s="117">
        <f>(VLOOKUP(K220,'BNK Org Sheet'!$F$2:$I$464,2,FALSE))*1000</f>
        <v>3795404</v>
      </c>
      <c r="W220" s="118">
        <f>VLOOKUP(K220,'NG Summary by Day'!$T$20:$W$486,4,FALSE)</f>
        <v>3795404.1140999999</v>
      </c>
      <c r="X220" s="131">
        <f t="shared" si="25"/>
        <v>-0.11409999988973141</v>
      </c>
      <c r="Y220" s="117">
        <f>VLOOKUP(K220,'BNK Org Sheet'!$F$2:$I$464,3,FALSE)*1000</f>
        <v>-4107752.0000000005</v>
      </c>
      <c r="Z220" s="118">
        <f>VLOOKUP(K220,'Power Summary by Day '!$AL$18:$AO$400,4,FALSE)</f>
        <v>-2153260.2811885201</v>
      </c>
      <c r="AA220" s="119">
        <f t="shared" si="26"/>
        <v>-1954491.7188114803</v>
      </c>
      <c r="AB220" s="117">
        <f>VLOOKUP(K220,'BNK Org Sheet'!$F$2:$I$464,4,FALSE)*1000</f>
        <v>-2687719</v>
      </c>
      <c r="AC220" s="118">
        <f>VLOOKUP(K220,'NG Summary by Day'!$AG$20:$AJ$532,4,FALSE)</f>
        <v>1360324.3544846</v>
      </c>
      <c r="AD220" s="131">
        <f t="shared" si="27"/>
        <v>-4048043.3544846</v>
      </c>
    </row>
    <row r="221" spans="1:30" x14ac:dyDescent="0.2">
      <c r="A221" s="103">
        <v>36838</v>
      </c>
      <c r="B221" s="104">
        <v>13286</v>
      </c>
      <c r="C221" s="104">
        <v>22768</v>
      </c>
      <c r="D221" s="104">
        <v>31574.936769532887</v>
      </c>
      <c r="E221" s="104"/>
      <c r="F221" s="104">
        <v>5893.0110000000004</v>
      </c>
      <c r="G221" s="104">
        <v>9093.8209999999999</v>
      </c>
      <c r="H221" s="104">
        <v>12756.814</v>
      </c>
      <c r="J221" s="10">
        <v>36843</v>
      </c>
      <c r="K221" s="134">
        <v>36843</v>
      </c>
      <c r="L221" s="117">
        <f t="shared" si="28"/>
        <v>-23790000</v>
      </c>
      <c r="M221" s="118">
        <f>VLOOKUP(K221,'NG Summary by Day'!$L$21:$N$480,3,FALSE)</f>
        <v>-23969866.265482299</v>
      </c>
      <c r="N221" s="119">
        <f t="shared" si="29"/>
        <v>179866.26548229903</v>
      </c>
      <c r="O221" s="117">
        <f t="shared" si="22"/>
        <v>-23480000</v>
      </c>
      <c r="P221" s="118">
        <f>VLOOKUP(K221,'Power Summary by Day '!$AL$18:$AO$400,3,FALSE)</f>
        <v>-23479692.103001699</v>
      </c>
      <c r="Q221" s="119">
        <f t="shared" si="23"/>
        <v>-307.89699830114841</v>
      </c>
      <c r="R221" s="117">
        <f>(VLOOKUP(K221,'BNK Org Sheet'!$A$2:$D$464,4,FALSE))*1000*-1</f>
        <v>-37774716.22659792</v>
      </c>
      <c r="S221" s="118">
        <f>VLOOKUP(K221,CORP!$A$14:$D4743,3,FALSE)</f>
        <v>-37544346.987767301</v>
      </c>
      <c r="T221" s="136">
        <f t="shared" si="24"/>
        <v>-230369.23883061856</v>
      </c>
      <c r="V221" s="117">
        <f>(VLOOKUP(K221,'BNK Org Sheet'!$F$2:$I$464,2,FALSE))*1000</f>
        <v>20719088</v>
      </c>
      <c r="W221" s="118">
        <f>VLOOKUP(K221,'NG Summary by Day'!$T$20:$W$486,4,FALSE)</f>
        <v>20719087.961800002</v>
      </c>
      <c r="X221" s="131">
        <f t="shared" si="25"/>
        <v>3.8199998438358307E-2</v>
      </c>
      <c r="Y221" s="117">
        <f>VLOOKUP(K221,'BNK Org Sheet'!$F$2:$I$464,3,FALSE)*1000</f>
        <v>10426474</v>
      </c>
      <c r="Z221" s="118">
        <f>VLOOKUP(K221,'Power Summary by Day '!$AL$18:$AO$400,4,FALSE)</f>
        <v>14551743.6176896</v>
      </c>
      <c r="AA221" s="119">
        <f t="shared" si="26"/>
        <v>-4125269.6176896002</v>
      </c>
      <c r="AB221" s="117">
        <f>VLOOKUP(K221,'BNK Org Sheet'!$F$2:$I$464,4,FALSE)*1000</f>
        <v>26968929</v>
      </c>
      <c r="AC221" s="118">
        <f>VLOOKUP(K221,'NG Summary by Day'!$AG$20:$AJ$532,4,FALSE)</f>
        <v>32587616.374809101</v>
      </c>
      <c r="AD221" s="131">
        <f t="shared" si="27"/>
        <v>-5618687.3748091012</v>
      </c>
    </row>
    <row r="222" spans="1:30" x14ac:dyDescent="0.2">
      <c r="A222" s="103">
        <v>36839</v>
      </c>
      <c r="B222" s="104">
        <v>25267</v>
      </c>
      <c r="C222" s="104">
        <v>23097</v>
      </c>
      <c r="D222" s="104">
        <v>38653.587103915721</v>
      </c>
      <c r="E222" s="104"/>
      <c r="F222" s="104">
        <v>22822.075000000001</v>
      </c>
      <c r="G222" s="104">
        <v>-410.54</v>
      </c>
      <c r="H222" s="104">
        <v>27624.100999999999</v>
      </c>
      <c r="J222" s="10">
        <v>36844</v>
      </c>
      <c r="K222" s="134">
        <v>36844</v>
      </c>
      <c r="L222" s="117">
        <f t="shared" si="28"/>
        <v>-20359000</v>
      </c>
      <c r="M222" s="118">
        <f>VLOOKUP(K222,'NG Summary by Day'!$L$21:$N$480,3,FALSE)</f>
        <v>-20359476.874672398</v>
      </c>
      <c r="N222" s="119">
        <f t="shared" si="29"/>
        <v>476.87467239797115</v>
      </c>
      <c r="O222" s="117">
        <f t="shared" si="22"/>
        <v>-23712000</v>
      </c>
      <c r="P222" s="118">
        <f>VLOOKUP(K222,'Power Summary by Day '!$AL$18:$AO$400,3,FALSE)</f>
        <v>-23711591.133450799</v>
      </c>
      <c r="Q222" s="119">
        <f t="shared" si="23"/>
        <v>-408.86654920130968</v>
      </c>
      <c r="R222" s="117">
        <f>(VLOOKUP(K222,'BNK Org Sheet'!$A$2:$D$464,4,FALSE))*1000*-1</f>
        <v>-36510133.81240885</v>
      </c>
      <c r="S222" s="118">
        <f>VLOOKUP(K222,CORP!$A$14:$D4744,3,FALSE)</f>
        <v>-35500445.4666695</v>
      </c>
      <c r="T222" s="136">
        <f t="shared" si="24"/>
        <v>-1009688.3457393497</v>
      </c>
      <c r="V222" s="117">
        <f>(VLOOKUP(K222,'BNK Org Sheet'!$F$2:$I$464,2,FALSE))*1000</f>
        <v>34481564</v>
      </c>
      <c r="W222" s="118">
        <f>VLOOKUP(K222,'NG Summary by Day'!$T$20:$W$486,4,FALSE)</f>
        <v>34481564.3979</v>
      </c>
      <c r="X222" s="131">
        <f t="shared" si="25"/>
        <v>-0.39790000021457672</v>
      </c>
      <c r="Y222" s="117">
        <f>VLOOKUP(K222,'BNK Org Sheet'!$F$2:$I$464,3,FALSE)*1000</f>
        <v>6769001</v>
      </c>
      <c r="Z222" s="118">
        <f>VLOOKUP(K222,'Power Summary by Day '!$AL$18:$AO$400,4,FALSE)</f>
        <v>12771353.2250933</v>
      </c>
      <c r="AA222" s="119">
        <f t="shared" si="26"/>
        <v>-6002352.2250932995</v>
      </c>
      <c r="AB222" s="117">
        <f>VLOOKUP(K222,'BNK Org Sheet'!$F$2:$I$464,4,FALSE)*1000</f>
        <v>99710886</v>
      </c>
      <c r="AC222" s="118">
        <f>VLOOKUP(K222,'NG Summary by Day'!$AG$20:$AJ$532,4,FALSE)</f>
        <v>64361802.173591398</v>
      </c>
      <c r="AD222" s="131">
        <f t="shared" si="27"/>
        <v>35349083.826408602</v>
      </c>
    </row>
    <row r="223" spans="1:30" x14ac:dyDescent="0.2">
      <c r="A223" s="103">
        <v>36840</v>
      </c>
      <c r="B223" s="104">
        <v>21941</v>
      </c>
      <c r="C223" s="104">
        <v>22973</v>
      </c>
      <c r="D223" s="104">
        <v>36254.339781604074</v>
      </c>
      <c r="E223" s="104"/>
      <c r="F223" s="104">
        <v>3795.404</v>
      </c>
      <c r="G223" s="104">
        <v>-4107.7520000000004</v>
      </c>
      <c r="H223" s="104">
        <v>-2687.7190000000001</v>
      </c>
      <c r="J223" s="10">
        <v>36845</v>
      </c>
      <c r="K223" s="134">
        <v>36845</v>
      </c>
      <c r="L223" s="117">
        <f t="shared" si="28"/>
        <v>-36904000</v>
      </c>
      <c r="M223" s="118">
        <f>VLOOKUP(K223,'NG Summary by Day'!$L$21:$N$480,3,FALSE)</f>
        <v>-36903694.547128797</v>
      </c>
      <c r="N223" s="119">
        <f t="shared" si="29"/>
        <v>-305.45287120342255</v>
      </c>
      <c r="O223" s="117">
        <f t="shared" si="22"/>
        <v>-19769000</v>
      </c>
      <c r="P223" s="118">
        <f>VLOOKUP(K223,'Power Summary by Day '!$AL$18:$AO$400,3,FALSE)</f>
        <v>-19769346.133795898</v>
      </c>
      <c r="Q223" s="119">
        <f t="shared" si="23"/>
        <v>346.1337958984077</v>
      </c>
      <c r="R223" s="117">
        <f>(VLOOKUP(K223,'BNK Org Sheet'!$A$2:$D$464,4,FALSE))*1000*-1</f>
        <v>-45468812.201332025</v>
      </c>
      <c r="S223" s="118">
        <f>VLOOKUP(K223,CORP!$A$14:$D4745,3,FALSE)</f>
        <v>-37585724.589467704</v>
      </c>
      <c r="T223" s="136">
        <f t="shared" si="24"/>
        <v>-7883087.6118643209</v>
      </c>
      <c r="V223" s="117">
        <f>(VLOOKUP(K223,'BNK Org Sheet'!$F$2:$I$464,2,FALSE))*1000</f>
        <v>9192793</v>
      </c>
      <c r="W223" s="118">
        <f>VLOOKUP(K223,'NG Summary by Day'!$T$20:$W$486,4,FALSE)</f>
        <v>9192793.0662999805</v>
      </c>
      <c r="X223" s="131">
        <f t="shared" si="25"/>
        <v>-6.6299980506300926E-2</v>
      </c>
      <c r="Y223" s="117">
        <f>VLOOKUP(K223,'BNK Org Sheet'!$F$2:$I$464,3,FALSE)*1000</f>
        <v>6576446</v>
      </c>
      <c r="Z223" s="118">
        <f>VLOOKUP(K223,'Power Summary by Day '!$AL$18:$AO$400,4,FALSE)</f>
        <v>11338383.8900616</v>
      </c>
      <c r="AA223" s="119">
        <f t="shared" si="26"/>
        <v>-4761937.8900616001</v>
      </c>
      <c r="AB223" s="117">
        <f>VLOOKUP(K223,'BNK Org Sheet'!$F$2:$I$464,4,FALSE)*1000</f>
        <v>23902377</v>
      </c>
      <c r="AC223" s="118">
        <f>VLOOKUP(K223,'NG Summary by Day'!$AG$20:$AJ$532,4,FALSE)</f>
        <v>24182304.968734398</v>
      </c>
      <c r="AD223" s="131">
        <f t="shared" si="27"/>
        <v>-279927.96873439848</v>
      </c>
    </row>
    <row r="224" spans="1:30" x14ac:dyDescent="0.2">
      <c r="A224" s="103">
        <v>36843</v>
      </c>
      <c r="B224" s="104">
        <v>23790</v>
      </c>
      <c r="C224" s="104">
        <v>23480</v>
      </c>
      <c r="D224" s="104">
        <v>37774.71622659792</v>
      </c>
      <c r="E224" s="104"/>
      <c r="F224" s="104">
        <v>20719.088</v>
      </c>
      <c r="G224" s="104">
        <v>10426.474</v>
      </c>
      <c r="H224" s="104">
        <v>26968.929</v>
      </c>
      <c r="J224" s="10">
        <v>36846</v>
      </c>
      <c r="K224" s="134">
        <v>36846</v>
      </c>
      <c r="L224" s="117">
        <f t="shared" si="28"/>
        <v>-31053000</v>
      </c>
      <c r="M224" s="118">
        <f>VLOOKUP(K224,'NG Summary by Day'!$L$21:$N$480,3,FALSE)</f>
        <v>-31053419.833285097</v>
      </c>
      <c r="N224" s="119">
        <f t="shared" si="29"/>
        <v>419.83328509703279</v>
      </c>
      <c r="O224" s="117">
        <f t="shared" si="22"/>
        <v>-22083000</v>
      </c>
      <c r="P224" s="118">
        <f>VLOOKUP(K224,'Power Summary by Day '!$AL$18:$AO$400,3,FALSE)</f>
        <v>-22083098.391865898</v>
      </c>
      <c r="Q224" s="119">
        <f t="shared" si="23"/>
        <v>98.391865897923708</v>
      </c>
      <c r="R224" s="117">
        <f>(VLOOKUP(K224,'BNK Org Sheet'!$A$2:$D$464,4,FALSE))*1000*-1</f>
        <v>-41969254.853999972</v>
      </c>
      <c r="S224" s="118">
        <f>VLOOKUP(K224,CORP!$A$14:$D4746,3,FALSE)</f>
        <v>-44781325.050604895</v>
      </c>
      <c r="T224" s="136">
        <f t="shared" si="24"/>
        <v>2812070.1966049224</v>
      </c>
      <c r="V224" s="117">
        <f>(VLOOKUP(K224,'BNK Org Sheet'!$F$2:$I$464,2,FALSE))*1000</f>
        <v>-52030708</v>
      </c>
      <c r="W224" s="118">
        <f>VLOOKUP(K224,'NG Summary by Day'!$T$20:$W$486,4,FALSE)</f>
        <v>-52030708.347000003</v>
      </c>
      <c r="X224" s="131">
        <f t="shared" si="25"/>
        <v>0.34700000286102295</v>
      </c>
      <c r="Y224" s="117">
        <f>VLOOKUP(K224,'BNK Org Sheet'!$F$2:$I$464,3,FALSE)*1000</f>
        <v>-11567229</v>
      </c>
      <c r="Z224" s="118">
        <f>VLOOKUP(K224,'Power Summary by Day '!$AL$18:$AO$400,4,FALSE)</f>
        <v>-24485646.804006297</v>
      </c>
      <c r="AA224" s="119">
        <f t="shared" si="26"/>
        <v>12918417.804006297</v>
      </c>
      <c r="AB224" s="117">
        <f>VLOOKUP(K224,'BNK Org Sheet'!$F$2:$I$464,4,FALSE)*1000</f>
        <v>-86015132</v>
      </c>
      <c r="AC224" s="118">
        <f>VLOOKUP(K224,'NG Summary by Day'!$AG$20:$AJ$532,4,FALSE)</f>
        <v>-89923582.180858195</v>
      </c>
      <c r="AD224" s="131">
        <f t="shared" si="27"/>
        <v>3908450.1808581948</v>
      </c>
    </row>
    <row r="225" spans="1:30" x14ac:dyDescent="0.2">
      <c r="A225" s="103">
        <v>36844</v>
      </c>
      <c r="B225" s="104">
        <v>20359</v>
      </c>
      <c r="C225" s="104">
        <v>23712</v>
      </c>
      <c r="D225" s="104">
        <v>36510.133812408851</v>
      </c>
      <c r="E225" s="104"/>
      <c r="F225" s="104">
        <v>34481.563999999998</v>
      </c>
      <c r="G225" s="104">
        <v>6769.0010000000002</v>
      </c>
      <c r="H225" s="104">
        <v>99710.885999999999</v>
      </c>
      <c r="J225" s="10">
        <v>36847</v>
      </c>
      <c r="K225" s="134">
        <v>36847</v>
      </c>
      <c r="L225" s="117">
        <f t="shared" si="28"/>
        <v>-29045000</v>
      </c>
      <c r="M225" s="118">
        <f>VLOOKUP(K225,'NG Summary by Day'!$L$21:$N$480,3,FALSE)</f>
        <v>-29044839.461458299</v>
      </c>
      <c r="N225" s="119">
        <f t="shared" si="29"/>
        <v>-160.53854170069098</v>
      </c>
      <c r="O225" s="117">
        <f t="shared" si="22"/>
        <v>-21911000</v>
      </c>
      <c r="P225" s="118">
        <f>VLOOKUP(K225,'Power Summary by Day '!$AL$18:$AO$400,3,FALSE)</f>
        <v>-21911248.320958398</v>
      </c>
      <c r="Q225" s="119">
        <f t="shared" si="23"/>
        <v>248.32095839828253</v>
      </c>
      <c r="R225" s="117">
        <f>(VLOOKUP(K225,'BNK Org Sheet'!$A$2:$D$464,4,FALSE))*1000*-1</f>
        <v>-40641037.794328041</v>
      </c>
      <c r="S225" s="118">
        <f>VLOOKUP(K225,CORP!$A$14:$D4747,3,FALSE)</f>
        <v>-40356710.0950462</v>
      </c>
      <c r="T225" s="136">
        <f t="shared" si="24"/>
        <v>-284327.69928184152</v>
      </c>
      <c r="V225" s="117">
        <f>(VLOOKUP(K225,'BNK Org Sheet'!$F$2:$I$464,2,FALSE))*1000</f>
        <v>49586216.808200002</v>
      </c>
      <c r="W225" s="118">
        <f>VLOOKUP(K225,'NG Summary by Day'!$T$20:$W$486,4,FALSE)</f>
        <v>49586216.808200002</v>
      </c>
      <c r="X225" s="131">
        <f t="shared" si="25"/>
        <v>0</v>
      </c>
      <c r="Y225" s="117">
        <f>VLOOKUP(K225,'BNK Org Sheet'!$F$2:$I$464,3,FALSE)*1000</f>
        <v>14617561.41770966</v>
      </c>
      <c r="Z225" s="118">
        <f>VLOOKUP(K225,'Power Summary by Day '!$AL$18:$AO$400,4,FALSE)</f>
        <v>14617561.417709701</v>
      </c>
      <c r="AA225" s="119">
        <f t="shared" si="26"/>
        <v>-4.0978193283081055E-8</v>
      </c>
      <c r="AB225" s="117">
        <f>VLOOKUP(K225,'BNK Org Sheet'!$F$2:$I$464,4,FALSE)*1000</f>
        <v>76966642.966626406</v>
      </c>
      <c r="AC225" s="118">
        <f>VLOOKUP(K225,'NG Summary by Day'!$AG$20:$AJ$532,4,FALSE)</f>
        <v>79062537.764913499</v>
      </c>
      <c r="AD225" s="131">
        <f t="shared" si="27"/>
        <v>-2095894.7982870936</v>
      </c>
    </row>
    <row r="226" spans="1:30" x14ac:dyDescent="0.2">
      <c r="A226" s="103">
        <v>36845</v>
      </c>
      <c r="B226" s="104">
        <v>36904</v>
      </c>
      <c r="C226" s="104">
        <v>19769</v>
      </c>
      <c r="D226" s="104">
        <v>45468.812201332024</v>
      </c>
      <c r="E226" s="104"/>
      <c r="F226" s="104">
        <v>9192.7929999999997</v>
      </c>
      <c r="G226" s="104">
        <v>6576.4459999999999</v>
      </c>
      <c r="H226" s="104">
        <v>23902.377</v>
      </c>
      <c r="J226" s="10">
        <v>36850</v>
      </c>
      <c r="K226" s="134">
        <v>36850</v>
      </c>
      <c r="L226" s="117">
        <f t="shared" si="28"/>
        <v>-39957000</v>
      </c>
      <c r="M226" s="118">
        <f>VLOOKUP(K226,'NG Summary by Day'!$L$21:$N$480,3,FALSE)</f>
        <v>-39956745.452839196</v>
      </c>
      <c r="N226" s="119">
        <f t="shared" si="29"/>
        <v>-254.5471608042717</v>
      </c>
      <c r="O226" s="117">
        <f t="shared" si="22"/>
        <v>-21104000</v>
      </c>
      <c r="P226" s="118">
        <f>VLOOKUP(K226,'Power Summary by Day '!$AL$18:$AO$400,3,FALSE)</f>
        <v>-21104000.742070299</v>
      </c>
      <c r="Q226" s="119">
        <f t="shared" si="23"/>
        <v>0.74207029864192009</v>
      </c>
      <c r="R226" s="117">
        <f>(VLOOKUP(K226,'BNK Org Sheet'!$A$2:$D$464,4,FALSE))*1000*-1</f>
        <v>-48227561.466447793</v>
      </c>
      <c r="S226" s="118">
        <f>VLOOKUP(K226,CORP!$A$14:$D4748,3,FALSE)</f>
        <v>-50115240.5176294</v>
      </c>
      <c r="T226" s="136">
        <f t="shared" si="24"/>
        <v>1887679.0511816069</v>
      </c>
      <c r="V226" s="117">
        <f>(VLOOKUP(K226,'BNK Org Sheet'!$F$2:$I$464,2,FALSE))*1000</f>
        <v>64039003.498000003</v>
      </c>
      <c r="W226" s="118">
        <f>VLOOKUP(K226,'NG Summary by Day'!$T$20:$W$486,4,FALSE)</f>
        <v>64039003.498000003</v>
      </c>
      <c r="X226" s="131">
        <f t="shared" si="25"/>
        <v>0</v>
      </c>
      <c r="Y226" s="117">
        <f>VLOOKUP(K226,'BNK Org Sheet'!$F$2:$I$464,3,FALSE)*1000</f>
        <v>37214474.538532384</v>
      </c>
      <c r="Z226" s="118">
        <f>VLOOKUP(K226,'Power Summary by Day '!$AL$18:$AO$400,4,FALSE)</f>
        <v>37214474.538532406</v>
      </c>
      <c r="AA226" s="119">
        <f t="shared" si="26"/>
        <v>0</v>
      </c>
      <c r="AB226" s="117">
        <f>VLOOKUP(K226,'BNK Org Sheet'!$F$2:$I$464,4,FALSE)*1000</f>
        <v>115520070.29950331</v>
      </c>
      <c r="AC226" s="118">
        <f>VLOOKUP(K226,'NG Summary by Day'!$AG$20:$AJ$532,4,FALSE)</f>
        <v>114063239.76909199</v>
      </c>
      <c r="AD226" s="131">
        <f t="shared" si="27"/>
        <v>1456830.5304113179</v>
      </c>
    </row>
    <row r="227" spans="1:30" x14ac:dyDescent="0.2">
      <c r="A227" s="103">
        <v>36846</v>
      </c>
      <c r="B227" s="104">
        <v>31053</v>
      </c>
      <c r="C227" s="104">
        <v>22083</v>
      </c>
      <c r="D227" s="104">
        <v>41969.25485399997</v>
      </c>
      <c r="E227" s="104"/>
      <c r="F227" s="104">
        <v>-52030.707999999999</v>
      </c>
      <c r="G227" s="104">
        <v>-11567.228999999999</v>
      </c>
      <c r="H227" s="104">
        <v>-86015.131999999998</v>
      </c>
      <c r="J227" s="10">
        <v>36851</v>
      </c>
      <c r="K227" s="134">
        <v>36851</v>
      </c>
      <c r="L227" s="117">
        <f t="shared" si="28"/>
        <v>-43300000</v>
      </c>
      <c r="M227" s="118">
        <f>VLOOKUP(K227,'NG Summary by Day'!$L$21:$N$480,3,FALSE)</f>
        <v>-43372964.311136901</v>
      </c>
      <c r="N227" s="119">
        <f t="shared" si="29"/>
        <v>72964.311136901379</v>
      </c>
      <c r="O227" s="117">
        <f t="shared" si="22"/>
        <v>-22205000</v>
      </c>
      <c r="P227" s="118">
        <f>VLOOKUP(K227,'Power Summary by Day '!$AL$18:$AO$400,3,FALSE)</f>
        <v>-22205018.942811199</v>
      </c>
      <c r="Q227" s="119">
        <f t="shared" si="23"/>
        <v>18.942811198532581</v>
      </c>
      <c r="R227" s="117">
        <f>(VLOOKUP(K227,'BNK Org Sheet'!$A$2:$D$464,4,FALSE))*1000*-1</f>
        <v>-51827935.392025791</v>
      </c>
      <c r="S227" s="118">
        <f>VLOOKUP(K227,CORP!$A$14:$D4749,3,FALSE)</f>
        <v>-54462325.091824301</v>
      </c>
      <c r="T227" s="136">
        <f t="shared" si="24"/>
        <v>2634389.6997985095</v>
      </c>
      <c r="V227" s="117">
        <f>(VLOOKUP(K227,'BNK Org Sheet'!$F$2:$I$464,2,FALSE))*1000</f>
        <v>101192297.23649999</v>
      </c>
      <c r="W227" s="118">
        <f>VLOOKUP(K227,'NG Summary by Day'!$T$20:$W$486,4,FALSE)</f>
        <v>101192297.23649999</v>
      </c>
      <c r="X227" s="131">
        <f t="shared" si="25"/>
        <v>0</v>
      </c>
      <c r="Y227" s="117">
        <f>VLOOKUP(K227,'BNK Org Sheet'!$F$2:$I$464,3,FALSE)*1000</f>
        <v>21228742.49376224</v>
      </c>
      <c r="Z227" s="118">
        <f>VLOOKUP(K227,'Power Summary by Day '!$AL$18:$AO$400,4,FALSE)</f>
        <v>21228742.493762299</v>
      </c>
      <c r="AA227" s="119">
        <f t="shared" si="26"/>
        <v>-5.9604644775390625E-8</v>
      </c>
      <c r="AB227" s="117">
        <f>VLOOKUP(K227,'BNK Org Sheet'!$F$2:$I$464,4,FALSE)*1000</f>
        <v>129623140.49597578</v>
      </c>
      <c r="AC227" s="118">
        <f>VLOOKUP(K227,'NG Summary by Day'!$AG$20:$AJ$532,4,FALSE)</f>
        <v>128453740.58939099</v>
      </c>
      <c r="AD227" s="131">
        <f t="shared" si="27"/>
        <v>1169399.9065847844</v>
      </c>
    </row>
    <row r="228" spans="1:30" x14ac:dyDescent="0.2">
      <c r="A228" s="103">
        <v>36847</v>
      </c>
      <c r="B228" s="104">
        <v>29045</v>
      </c>
      <c r="C228" s="104">
        <v>21911</v>
      </c>
      <c r="D228" s="104">
        <v>40641.03779432804</v>
      </c>
      <c r="E228" s="104"/>
      <c r="F228" s="104">
        <v>49586.216808199999</v>
      </c>
      <c r="G228" s="104">
        <v>14617.56141770966</v>
      </c>
      <c r="H228" s="104">
        <v>76966.642966626401</v>
      </c>
      <c r="J228" s="10">
        <v>36852</v>
      </c>
      <c r="K228" s="134">
        <v>36852</v>
      </c>
      <c r="L228" s="117">
        <f t="shared" si="28"/>
        <v>-54936000</v>
      </c>
      <c r="M228" s="118">
        <f>VLOOKUP(K228,'NG Summary by Day'!$L$21:$N$480,3,FALSE)</f>
        <v>-55703553.891384006</v>
      </c>
      <c r="N228" s="119">
        <f t="shared" si="29"/>
        <v>767553.89138400555</v>
      </c>
      <c r="O228" s="117">
        <f t="shared" si="22"/>
        <v>-23560000</v>
      </c>
      <c r="P228" s="118">
        <f>VLOOKUP(K228,'Power Summary by Day '!$AL$18:$AO$400,3,FALSE)</f>
        <v>-23559923.905956</v>
      </c>
      <c r="Q228" s="119">
        <f t="shared" si="23"/>
        <v>-76.094043999910355</v>
      </c>
      <c r="R228" s="117">
        <f>(VLOOKUP(K228,'BNK Org Sheet'!$A$2:$D$464,4,FALSE))*1000*-1</f>
        <v>-62393728.683257908</v>
      </c>
      <c r="S228" s="118">
        <f>VLOOKUP(K228,CORP!$A$14:$D4750,3,FALSE)</f>
        <v>-75651137.375687495</v>
      </c>
      <c r="T228" s="136">
        <f t="shared" si="24"/>
        <v>13257408.692429587</v>
      </c>
      <c r="V228" s="117">
        <f>(VLOOKUP(K228,'BNK Org Sheet'!$F$2:$I$464,2,FALSE))*1000</f>
        <v>-23548867.290000003</v>
      </c>
      <c r="W228" s="118">
        <f>VLOOKUP(K228,'NG Summary by Day'!$T$20:$W$486,4,FALSE)</f>
        <v>-23548867.290000003</v>
      </c>
      <c r="X228" s="131">
        <f t="shared" si="25"/>
        <v>0</v>
      </c>
      <c r="Y228" s="117">
        <f>VLOOKUP(K228,'BNK Org Sheet'!$F$2:$I$464,3,FALSE)*1000</f>
        <v>-15785541.502398919</v>
      </c>
      <c r="Z228" s="118">
        <f>VLOOKUP(K228,'Power Summary by Day '!$AL$18:$AO$400,4,FALSE)</f>
        <v>-15785541.502398899</v>
      </c>
      <c r="AA228" s="119">
        <f t="shared" si="26"/>
        <v>-2.0489096641540527E-8</v>
      </c>
      <c r="AB228" s="117">
        <f>VLOOKUP(K228,'BNK Org Sheet'!$F$2:$I$464,4,FALSE)*1000</f>
        <v>-46088860.488423623</v>
      </c>
      <c r="AC228" s="118">
        <f>VLOOKUP(K228,'NG Summary by Day'!$AG$20:$AJ$532,4,FALSE)</f>
        <v>-46355252.303253204</v>
      </c>
      <c r="AD228" s="131">
        <f t="shared" si="27"/>
        <v>266391.81482958049</v>
      </c>
    </row>
    <row r="229" spans="1:30" x14ac:dyDescent="0.2">
      <c r="A229" s="103">
        <v>36850</v>
      </c>
      <c r="B229" s="104">
        <v>39957</v>
      </c>
      <c r="C229" s="104">
        <v>21104</v>
      </c>
      <c r="D229" s="104">
        <v>48227.561466447791</v>
      </c>
      <c r="E229" s="104"/>
      <c r="F229" s="104">
        <v>64039.003498000005</v>
      </c>
      <c r="G229" s="104">
        <v>37214.474538532384</v>
      </c>
      <c r="H229" s="104">
        <v>115520.07029950331</v>
      </c>
      <c r="J229" s="10">
        <v>36857</v>
      </c>
      <c r="K229" s="134">
        <v>36857</v>
      </c>
      <c r="L229" s="117">
        <f t="shared" si="28"/>
        <v>-36409000</v>
      </c>
      <c r="M229" s="118">
        <f>VLOOKUP(K229,'NG Summary by Day'!$L$21:$N$480,3,FALSE)</f>
        <v>-34780340.421805605</v>
      </c>
      <c r="N229" s="119">
        <f t="shared" si="29"/>
        <v>-1628659.5781943947</v>
      </c>
      <c r="O229" s="117">
        <f t="shared" si="22"/>
        <v>-21755000</v>
      </c>
      <c r="P229" s="118">
        <f>VLOOKUP(K229,'Power Summary by Day '!$AL$18:$AO$400,3,FALSE)</f>
        <v>-21755291.198965598</v>
      </c>
      <c r="Q229" s="119">
        <f t="shared" si="23"/>
        <v>291.19896559789777</v>
      </c>
      <c r="R229" s="117">
        <f>(VLOOKUP(K229,'BNK Org Sheet'!$A$2:$D$464,4,FALSE))*1000*-1</f>
        <v>-45922770.190832354</v>
      </c>
      <c r="S229" s="118">
        <f>VLOOKUP(K229,CORP!$A$14:$D4751,3,FALSE)</f>
        <v>-48596665.091252901</v>
      </c>
      <c r="T229" s="136">
        <f t="shared" si="24"/>
        <v>2673894.9004205465</v>
      </c>
      <c r="V229" s="117">
        <f>(VLOOKUP(K229,'BNK Org Sheet'!$F$2:$I$464,2,FALSE))*1000</f>
        <v>92704368.805800006</v>
      </c>
      <c r="W229" s="118">
        <f>VLOOKUP(K229,'NG Summary by Day'!$T$20:$W$486,4,FALSE)</f>
        <v>92704368.805800006</v>
      </c>
      <c r="X229" s="131">
        <f t="shared" si="25"/>
        <v>0</v>
      </c>
      <c r="Y229" s="117">
        <f>VLOOKUP(K229,'BNK Org Sheet'!$F$2:$I$464,3,FALSE)*1000</f>
        <v>16442494.223524831</v>
      </c>
      <c r="Z229" s="118">
        <f>VLOOKUP(K229,'Power Summary by Day '!$AL$18:$AO$400,4,FALSE)</f>
        <v>16442494.2235248</v>
      </c>
      <c r="AA229" s="119">
        <f t="shared" si="26"/>
        <v>3.166496753692627E-8</v>
      </c>
      <c r="AB229" s="117">
        <f>VLOOKUP(K229,'BNK Org Sheet'!$F$2:$I$464,4,FALSE)*1000</f>
        <v>128476737.23369324</v>
      </c>
      <c r="AC229" s="118">
        <f>VLOOKUP(K229,'NG Summary by Day'!$AG$20:$AJ$532,4,FALSE)</f>
        <v>116275143.228892</v>
      </c>
      <c r="AD229" s="131">
        <f t="shared" si="27"/>
        <v>12201594.004801244</v>
      </c>
    </row>
    <row r="230" spans="1:30" x14ac:dyDescent="0.2">
      <c r="A230" s="103">
        <v>36851</v>
      </c>
      <c r="B230" s="104">
        <v>43300</v>
      </c>
      <c r="C230" s="104">
        <v>22205</v>
      </c>
      <c r="D230" s="104">
        <v>51827.935392025793</v>
      </c>
      <c r="E230" s="104"/>
      <c r="F230" s="104">
        <v>101192.29723649999</v>
      </c>
      <c r="G230" s="104">
        <v>21228.742493762238</v>
      </c>
      <c r="H230" s="104">
        <v>129623.14049597578</v>
      </c>
      <c r="J230" s="10">
        <v>36858</v>
      </c>
      <c r="K230" s="134">
        <v>36858</v>
      </c>
      <c r="L230" s="117">
        <f t="shared" si="28"/>
        <v>-34486000</v>
      </c>
      <c r="M230" s="118">
        <f>VLOOKUP(K230,'NG Summary by Day'!$L$21:$N$480,3,FALSE)</f>
        <v>-37818946.329014704</v>
      </c>
      <c r="N230" s="119">
        <f t="shared" si="29"/>
        <v>3332946.3290147036</v>
      </c>
      <c r="O230" s="117">
        <f t="shared" si="22"/>
        <v>-22324000</v>
      </c>
      <c r="P230" s="118">
        <f>VLOOKUP(K230,'Power Summary by Day '!$AL$18:$AO$400,3,FALSE)</f>
        <v>-22323590.711679202</v>
      </c>
      <c r="Q230" s="119">
        <f t="shared" si="23"/>
        <v>-409.28832079842687</v>
      </c>
      <c r="R230" s="117">
        <f>(VLOOKUP(K230,'BNK Org Sheet'!$A$2:$D$464,4,FALSE))*1000*-1</f>
        <v>-44922305.595327586</v>
      </c>
      <c r="S230" s="118">
        <f>VLOOKUP(K230,CORP!$A$14:$D4752,3,FALSE)</f>
        <v>-51757444.8653588</v>
      </c>
      <c r="T230" s="136">
        <f t="shared" si="24"/>
        <v>6835139.2700312138</v>
      </c>
      <c r="V230" s="117">
        <f>(VLOOKUP(K230,'BNK Org Sheet'!$F$2:$I$464,2,FALSE))*1000</f>
        <v>84340579.163900003</v>
      </c>
      <c r="W230" s="118">
        <f>VLOOKUP(K230,'NG Summary by Day'!$T$20:$W$486,4,FALSE)</f>
        <v>84340579.163900003</v>
      </c>
      <c r="X230" s="131">
        <f t="shared" si="25"/>
        <v>0</v>
      </c>
      <c r="Y230" s="117">
        <f>VLOOKUP(K230,'BNK Org Sheet'!$F$2:$I$464,3,FALSE)*1000</f>
        <v>-2077724.6970234001</v>
      </c>
      <c r="Z230" s="118">
        <f>VLOOKUP(K230,'Power Summary by Day '!$AL$18:$AO$400,4,FALSE)</f>
        <v>-2077724.6970234001</v>
      </c>
      <c r="AA230" s="119">
        <f t="shared" si="26"/>
        <v>0</v>
      </c>
      <c r="AB230" s="117">
        <f>VLOOKUP(K230,'BNK Org Sheet'!$F$2:$I$464,4,FALSE)*1000</f>
        <v>75732572.86554651</v>
      </c>
      <c r="AC230" s="118">
        <f>VLOOKUP(K230,'NG Summary by Day'!$AG$20:$AJ$532,4,FALSE)</f>
        <v>71283033.820983991</v>
      </c>
      <c r="AD230" s="131">
        <f t="shared" si="27"/>
        <v>4449539.0445625186</v>
      </c>
    </row>
    <row r="231" spans="1:30" x14ac:dyDescent="0.2">
      <c r="A231" s="103">
        <v>36852</v>
      </c>
      <c r="B231" s="104">
        <v>54936</v>
      </c>
      <c r="C231" s="104">
        <v>23560</v>
      </c>
      <c r="D231" s="104">
        <v>62393.728683257905</v>
      </c>
      <c r="E231" s="104"/>
      <c r="F231" s="104">
        <v>-23548.867290000002</v>
      </c>
      <c r="G231" s="104">
        <v>-15785.541502398919</v>
      </c>
      <c r="H231" s="104">
        <v>-46088.860488423627</v>
      </c>
      <c r="J231" s="10">
        <v>36859</v>
      </c>
      <c r="K231" s="134">
        <v>36859</v>
      </c>
      <c r="L231" s="117">
        <f t="shared" si="28"/>
        <v>-50408000</v>
      </c>
      <c r="M231" s="118">
        <f>VLOOKUP(K231,'NG Summary by Day'!$L$21:$N$480,3,FALSE)</f>
        <v>-50407850.1997656</v>
      </c>
      <c r="N231" s="119">
        <f t="shared" si="29"/>
        <v>-149.80023439973593</v>
      </c>
      <c r="O231" s="117">
        <f t="shared" si="22"/>
        <v>-22916000</v>
      </c>
      <c r="P231" s="118">
        <f>VLOOKUP(K231,'Power Summary by Day '!$AL$18:$AO$400,3,FALSE)</f>
        <v>-22916284.075402301</v>
      </c>
      <c r="Q231" s="119">
        <f t="shared" si="23"/>
        <v>284.07540230080485</v>
      </c>
      <c r="R231" s="117">
        <f>(VLOOKUP(K231,'BNK Org Sheet'!$A$2:$D$464,4,FALSE))*1000*-1</f>
        <v>-58242257.511191994</v>
      </c>
      <c r="S231" s="118">
        <f>VLOOKUP(K231,CORP!$A$14:$D4753,3,FALSE)</f>
        <v>-67108290.731819101</v>
      </c>
      <c r="T231" s="136">
        <f t="shared" si="24"/>
        <v>8866033.2206271067</v>
      </c>
      <c r="V231" s="117">
        <f>(VLOOKUP(K231,'BNK Org Sheet'!$F$2:$I$464,2,FALSE))*1000</f>
        <v>37437218.350700006</v>
      </c>
      <c r="W231" s="118">
        <f>VLOOKUP(K231,'NG Summary by Day'!$T$20:$W$486,4,FALSE)</f>
        <v>37437218.350700006</v>
      </c>
      <c r="X231" s="131">
        <f t="shared" si="25"/>
        <v>0</v>
      </c>
      <c r="Y231" s="117">
        <f>VLOOKUP(K231,'BNK Org Sheet'!$F$2:$I$464,3,FALSE)*1000</f>
        <v>17955997.29863029</v>
      </c>
      <c r="Z231" s="118">
        <f>VLOOKUP(K231,'Power Summary by Day '!$AL$18:$AO$400,4,FALSE)</f>
        <v>17955997.298630301</v>
      </c>
      <c r="AA231" s="119">
        <f t="shared" si="26"/>
        <v>0</v>
      </c>
      <c r="AB231" s="117">
        <f>VLOOKUP(K231,'BNK Org Sheet'!$F$2:$I$464,4,FALSE)*1000</f>
        <v>78287545.122526258</v>
      </c>
      <c r="AC231" s="118">
        <f>VLOOKUP(K231,'NG Summary by Day'!$AG$20:$AJ$532,4,FALSE)</f>
        <v>74972336.616370603</v>
      </c>
      <c r="AD231" s="131">
        <f t="shared" si="27"/>
        <v>3315208.5061556548</v>
      </c>
    </row>
    <row r="232" spans="1:30" x14ac:dyDescent="0.2">
      <c r="A232" s="103">
        <v>36857</v>
      </c>
      <c r="B232" s="104">
        <v>36409</v>
      </c>
      <c r="C232" s="104">
        <v>21755</v>
      </c>
      <c r="D232" s="104">
        <v>45922.770190832351</v>
      </c>
      <c r="E232" s="104"/>
      <c r="F232" s="104">
        <v>92704.368805800012</v>
      </c>
      <c r="G232" s="104">
        <v>16442.494223524831</v>
      </c>
      <c r="H232" s="104">
        <v>128476.73723369325</v>
      </c>
      <c r="J232" s="10">
        <v>36860</v>
      </c>
      <c r="K232" s="134">
        <v>36860</v>
      </c>
      <c r="L232" s="117">
        <f t="shared" si="28"/>
        <v>-51578000</v>
      </c>
      <c r="M232" s="118">
        <f>VLOOKUP(K232,'NG Summary by Day'!$L$21:$N$480,3,FALSE)</f>
        <v>-51577856.078841895</v>
      </c>
      <c r="N232" s="119">
        <f t="shared" si="29"/>
        <v>-143.92115810513496</v>
      </c>
      <c r="O232" s="117">
        <f t="shared" si="22"/>
        <v>-28649000</v>
      </c>
      <c r="P232" s="118">
        <f>VLOOKUP(K232,'Power Summary by Day '!$AL$18:$AO$400,3,FALSE)</f>
        <v>-28648864.565718301</v>
      </c>
      <c r="Q232" s="119">
        <f t="shared" si="23"/>
        <v>-135.43428169935942</v>
      </c>
      <c r="R232" s="117">
        <f>(VLOOKUP(K232,'BNK Org Sheet'!$A$2:$D$464,4,FALSE))*1000*-1</f>
        <v>-62120375.948637009</v>
      </c>
      <c r="S232" s="118">
        <f>VLOOKUP(K232,CORP!$A$14:$D4754,3,FALSE)</f>
        <v>-71551459.746203199</v>
      </c>
      <c r="T232" s="136">
        <f t="shared" si="24"/>
        <v>9431083.7975661904</v>
      </c>
      <c r="V232" s="117">
        <f>(VLOOKUP(K232,'BNK Org Sheet'!$F$2:$I$464,2,FALSE))*1000</f>
        <v>35261263.637699999</v>
      </c>
      <c r="W232" s="118">
        <f>VLOOKUP(K232,'NG Summary by Day'!$T$20:$W$486,4,FALSE)</f>
        <v>35261263.637699999</v>
      </c>
      <c r="X232" s="131">
        <f t="shared" si="25"/>
        <v>0</v>
      </c>
      <c r="Y232" s="117">
        <f>VLOOKUP(K232,'BNK Org Sheet'!$F$2:$I$464,3,FALSE)*1000</f>
        <v>2818649.3068809994</v>
      </c>
      <c r="Z232" s="118">
        <f>VLOOKUP(K232,'Power Summary by Day '!$AL$18:$AO$400,4,FALSE)</f>
        <v>2818649.3068810296</v>
      </c>
      <c r="AA232" s="119">
        <f t="shared" si="26"/>
        <v>-3.0267983675003052E-8</v>
      </c>
      <c r="AB232" s="117">
        <f>VLOOKUP(K232,'BNK Org Sheet'!$F$2:$I$464,4,FALSE)*1000</f>
        <v>46912874.148089066</v>
      </c>
      <c r="AC232" s="118">
        <f>VLOOKUP(K232,'NG Summary by Day'!$AG$20:$AJ$532,4,FALSE)</f>
        <v>35700177.655766897</v>
      </c>
      <c r="AD232" s="131">
        <f t="shared" si="27"/>
        <v>11212696.492322169</v>
      </c>
    </row>
    <row r="233" spans="1:30" x14ac:dyDescent="0.2">
      <c r="A233" s="103">
        <v>36858</v>
      </c>
      <c r="B233" s="104">
        <v>34486</v>
      </c>
      <c r="C233" s="104">
        <v>22324</v>
      </c>
      <c r="D233" s="104">
        <v>44922.305595327583</v>
      </c>
      <c r="E233" s="104"/>
      <c r="F233" s="104">
        <v>84340.579163900009</v>
      </c>
      <c r="G233" s="104">
        <v>-2077.7246970234</v>
      </c>
      <c r="H233" s="104">
        <v>75732.572865546506</v>
      </c>
      <c r="J233" s="10">
        <v>36861</v>
      </c>
      <c r="K233" s="134">
        <v>36861</v>
      </c>
      <c r="L233" s="117">
        <f t="shared" si="28"/>
        <v>-42509000</v>
      </c>
      <c r="M233" s="118">
        <f>VLOOKUP(K233,'NG Summary by Day'!$L$21:$N$480,3,FALSE)</f>
        <v>-41982823.553161599</v>
      </c>
      <c r="N233" s="119">
        <f t="shared" si="29"/>
        <v>-526176.44683840126</v>
      </c>
      <c r="O233" s="117">
        <f t="shared" si="22"/>
        <v>-25509000</v>
      </c>
      <c r="P233" s="118">
        <f>VLOOKUP(K233,'Power Summary by Day '!$AL$18:$AO$400,3,FALSE)</f>
        <v>-25509081.901900299</v>
      </c>
      <c r="Q233" s="119">
        <f t="shared" si="23"/>
        <v>81.901900298893452</v>
      </c>
      <c r="R233" s="117">
        <f>(VLOOKUP(K233,'BNK Org Sheet'!$A$2:$D$464,4,FALSE))*1000*-1</f>
        <v>-53200765.671181843</v>
      </c>
      <c r="S233" s="118">
        <f>VLOOKUP(K233,CORP!$A$14:$D4755,3,FALSE)</f>
        <v>-65198196.665043406</v>
      </c>
      <c r="T233" s="136">
        <f t="shared" si="24"/>
        <v>11997430.993861564</v>
      </c>
      <c r="V233" s="117">
        <f>(VLOOKUP(K233,'BNK Org Sheet'!$F$2:$I$464,2,FALSE))*1000</f>
        <v>-18588039.240600001</v>
      </c>
      <c r="W233" s="118">
        <f>VLOOKUP(K233,'NG Summary by Day'!$T$20:$W$486,4,FALSE)</f>
        <v>-18588039.240600001</v>
      </c>
      <c r="X233" s="131">
        <f t="shared" si="25"/>
        <v>0</v>
      </c>
      <c r="Y233" s="117">
        <f>VLOOKUP(K233,'BNK Org Sheet'!$F$2:$I$464,3,FALSE)*1000</f>
        <v>14991717.73113043</v>
      </c>
      <c r="Z233" s="118">
        <f>VLOOKUP(K233,'Power Summary by Day '!$AL$18:$AO$400,4,FALSE)</f>
        <v>14991717.731130499</v>
      </c>
      <c r="AA233" s="119">
        <f t="shared" si="26"/>
        <v>-6.891787052154541E-8</v>
      </c>
      <c r="AB233" s="117">
        <f>VLOOKUP(K233,'BNK Org Sheet'!$F$2:$I$464,4,FALSE)*1000</f>
        <v>-11096230.402264144</v>
      </c>
      <c r="AC233" s="118">
        <f>VLOOKUP(K233,'NG Summary by Day'!$AG$20:$AJ$532,4,FALSE)</f>
        <v>-12934075.943092899</v>
      </c>
      <c r="AD233" s="131">
        <f t="shared" si="27"/>
        <v>1837845.5408287551</v>
      </c>
    </row>
    <row r="234" spans="1:30" x14ac:dyDescent="0.2">
      <c r="A234" s="103">
        <v>36859</v>
      </c>
      <c r="B234" s="104">
        <v>50408</v>
      </c>
      <c r="C234" s="104">
        <v>22916</v>
      </c>
      <c r="D234" s="104">
        <v>58242.257511191994</v>
      </c>
      <c r="E234" s="104"/>
      <c r="F234" s="104">
        <v>37437.218350700008</v>
      </c>
      <c r="G234" s="104">
        <v>17955.997298630289</v>
      </c>
      <c r="H234" s="104">
        <v>78287.545122526251</v>
      </c>
      <c r="J234" s="10">
        <v>36864</v>
      </c>
      <c r="K234" s="134">
        <v>36864</v>
      </c>
      <c r="L234" s="117">
        <f t="shared" si="28"/>
        <v>-72699000</v>
      </c>
      <c r="M234" s="118">
        <f>VLOOKUP(K234,'NG Summary by Day'!$L$21:$N$480,3,FALSE)</f>
        <v>-72698898.620748401</v>
      </c>
      <c r="N234" s="119">
        <f t="shared" si="29"/>
        <v>-101.37925159931183</v>
      </c>
      <c r="O234" s="117">
        <f t="shared" si="22"/>
        <v>-33194000</v>
      </c>
      <c r="P234" s="118">
        <f>VLOOKUP(K234,'Power Summary by Day '!$AL$18:$AO$400,3,FALSE)</f>
        <v>-33193915.484979298</v>
      </c>
      <c r="Q234" s="119">
        <f t="shared" si="23"/>
        <v>-84.515020702034235</v>
      </c>
      <c r="R234" s="117">
        <f>(VLOOKUP(K234,'BNK Org Sheet'!$A$2:$D$464,4,FALSE))*1000*-1</f>
        <v>-82189157.046413362</v>
      </c>
      <c r="S234" s="118">
        <f>VLOOKUP(K234,CORP!$A$14:$D4756,3,FALSE)</f>
        <v>-102908939.996024</v>
      </c>
      <c r="T234" s="136">
        <f t="shared" si="24"/>
        <v>20719782.949610636</v>
      </c>
      <c r="V234" s="117">
        <f>(VLOOKUP(K234,'BNK Org Sheet'!$F$2:$I$464,2,FALSE))*1000</f>
        <v>238542193.74000001</v>
      </c>
      <c r="W234" s="118">
        <f>VLOOKUP(K234,'NG Summary by Day'!$T$20:$W$486,4,FALSE)</f>
        <v>238542193.74000001</v>
      </c>
      <c r="X234" s="131">
        <f t="shared" si="25"/>
        <v>0</v>
      </c>
      <c r="Y234" s="117">
        <f>VLOOKUP(K234,'BNK Org Sheet'!$F$2:$I$464,3,FALSE)*1000</f>
        <v>222375238.97865099</v>
      </c>
      <c r="Z234" s="118">
        <f>VLOOKUP(K234,'Power Summary by Day '!$AL$18:$AO$400,4,FALSE)</f>
        <v>222375238.978652</v>
      </c>
      <c r="AA234" s="119">
        <f t="shared" si="26"/>
        <v>-1.0132789611816406E-6</v>
      </c>
      <c r="AB234" s="117">
        <f>VLOOKUP(K234,'BNK Org Sheet'!$F$2:$I$464,4,FALSE)*1000</f>
        <v>484833547.89907396</v>
      </c>
      <c r="AC234" s="118">
        <f>VLOOKUP(K234,'NG Summary by Day'!$AG$20:$AJ$532,4,FALSE)</f>
        <v>476729355.83255303</v>
      </c>
      <c r="AD234" s="131">
        <f t="shared" si="27"/>
        <v>8104192.0665209293</v>
      </c>
    </row>
    <row r="235" spans="1:30" x14ac:dyDescent="0.2">
      <c r="A235" s="103">
        <v>36860</v>
      </c>
      <c r="B235" s="104">
        <v>51578</v>
      </c>
      <c r="C235" s="104">
        <v>28649</v>
      </c>
      <c r="D235" s="104">
        <v>62120.375948637011</v>
      </c>
      <c r="E235" s="104"/>
      <c r="F235" s="104">
        <v>35261.263637700002</v>
      </c>
      <c r="G235" s="104">
        <v>2818.6493068809996</v>
      </c>
      <c r="H235" s="104">
        <v>46912.874148089068</v>
      </c>
      <c r="J235" s="10">
        <v>36865</v>
      </c>
      <c r="K235" s="134">
        <v>36865</v>
      </c>
      <c r="L235" s="117">
        <f t="shared" si="28"/>
        <v>-71131000</v>
      </c>
      <c r="M235" s="118">
        <f>VLOOKUP(K235,'NG Summary by Day'!$L$21:$N$480,3,FALSE)</f>
        <v>-71130762.731719702</v>
      </c>
      <c r="N235" s="119">
        <f t="shared" si="29"/>
        <v>-237.26828029751778</v>
      </c>
      <c r="O235" s="117">
        <f t="shared" si="22"/>
        <v>-51387000</v>
      </c>
      <c r="P235" s="118">
        <f>VLOOKUP(K235,'Power Summary by Day '!$AL$18:$AO$400,3,FALSE)</f>
        <v>-51386955.7354149</v>
      </c>
      <c r="Q235" s="119">
        <f t="shared" si="23"/>
        <v>-44.264585100114346</v>
      </c>
      <c r="R235" s="117">
        <f>(VLOOKUP(K235,'BNK Org Sheet'!$A$2:$D$464,4,FALSE))*1000*-1</f>
        <v>-89868398.572579443</v>
      </c>
      <c r="S235" s="118">
        <f>VLOOKUP(K235,CORP!$A$14:$D4757,3,FALSE)</f>
        <v>-107494642.82788999</v>
      </c>
      <c r="T235" s="136">
        <f t="shared" si="24"/>
        <v>17626244.25531055</v>
      </c>
      <c r="V235" s="117">
        <f>(VLOOKUP(K235,'BNK Org Sheet'!$F$2:$I$464,2,FALSE))*1000</f>
        <v>107831454.1279</v>
      </c>
      <c r="W235" s="118">
        <f>VLOOKUP(K235,'NG Summary by Day'!$T$20:$W$486,4,FALSE)</f>
        <v>107831454.1279</v>
      </c>
      <c r="X235" s="131">
        <f t="shared" si="25"/>
        <v>0</v>
      </c>
      <c r="Y235" s="117">
        <f>VLOOKUP(K235,'BNK Org Sheet'!$F$2:$I$464,3,FALSE)*1000</f>
        <v>-15628126.231726505</v>
      </c>
      <c r="Z235" s="118">
        <f>VLOOKUP(K235,'Power Summary by Day '!$AL$18:$AO$400,4,FALSE)</f>
        <v>-1.5587517637962299E+18</v>
      </c>
      <c r="AA235" s="119">
        <f t="shared" si="26"/>
        <v>1.5587517637806019E+18</v>
      </c>
      <c r="AB235" s="117">
        <f>VLOOKUP(K235,'BNK Org Sheet'!$F$2:$I$464,4,FALSE)*1000</f>
        <v>107528391.53608944</v>
      </c>
      <c r="AC235" s="118">
        <f>VLOOKUP(K235,'NG Summary by Day'!$AG$20:$AJ$532,4,FALSE)</f>
        <v>-1.5587517637162601E+18</v>
      </c>
      <c r="AD235" s="131">
        <f t="shared" si="27"/>
        <v>1.5587517638237885E+18</v>
      </c>
    </row>
    <row r="236" spans="1:30" x14ac:dyDescent="0.2">
      <c r="A236" s="103">
        <v>36861</v>
      </c>
      <c r="B236" s="104">
        <v>42509</v>
      </c>
      <c r="C236" s="104">
        <v>25509</v>
      </c>
      <c r="D236" s="104">
        <v>53200.765671181842</v>
      </c>
      <c r="E236" s="104"/>
      <c r="F236" s="104">
        <v>-18588.039240600003</v>
      </c>
      <c r="G236" s="104">
        <v>14991.717731130431</v>
      </c>
      <c r="H236" s="104">
        <v>-11096.230402264144</v>
      </c>
      <c r="J236" s="10">
        <v>36866</v>
      </c>
      <c r="K236" s="134">
        <v>36866</v>
      </c>
      <c r="L236" s="117">
        <f t="shared" si="28"/>
        <v>-87247000</v>
      </c>
      <c r="M236" s="118">
        <f>VLOOKUP(K236,'NG Summary by Day'!$L$21:$N$480,3,FALSE)</f>
        <v>-87246826.753934607</v>
      </c>
      <c r="N236" s="119">
        <f t="shared" si="29"/>
        <v>-173.24606539309025</v>
      </c>
      <c r="O236" s="117">
        <f t="shared" si="22"/>
        <v>-44639000</v>
      </c>
      <c r="P236" s="118">
        <f>VLOOKUP(K236,'Power Summary by Day '!$AL$18:$AO$400,3,FALSE)</f>
        <v>-44639159.038482197</v>
      </c>
      <c r="Q236" s="119">
        <f t="shared" si="23"/>
        <v>159.03848219662905</v>
      </c>
      <c r="R236" s="117">
        <f>(VLOOKUP(K236,'BNK Org Sheet'!$A$2:$D$464,4,FALSE))*1000*-1</f>
        <v>-100256919.85593812</v>
      </c>
      <c r="S236" s="118">
        <f>VLOOKUP(K236,CORP!$A$14:$D4758,3,FALSE)</f>
        <v>-118687354.760484</v>
      </c>
      <c r="T236" s="136">
        <f t="shared" si="24"/>
        <v>18430434.904545873</v>
      </c>
      <c r="V236" s="117">
        <f>(VLOOKUP(K236,'BNK Org Sheet'!$F$2:$I$464,2,FALSE))*1000</f>
        <v>5358453.2111999802</v>
      </c>
      <c r="W236" s="118">
        <f>VLOOKUP(K236,'NG Summary by Day'!$T$20:$W$486,4,FALSE)</f>
        <v>5358453.2111999802</v>
      </c>
      <c r="X236" s="131">
        <f t="shared" si="25"/>
        <v>0</v>
      </c>
      <c r="Y236" s="117">
        <f>VLOOKUP(K236,'BNK Org Sheet'!$F$2:$I$464,3,FALSE)*1000</f>
        <v>-19239266.905887902</v>
      </c>
      <c r="Z236" s="118">
        <f>VLOOKUP(K236,'Power Summary by Day '!$AL$18:$AO$400,4,FALSE)</f>
        <v>-19239266.905887902</v>
      </c>
      <c r="AA236" s="119">
        <f t="shared" si="26"/>
        <v>0</v>
      </c>
      <c r="AB236" s="117">
        <f>VLOOKUP(K236,'BNK Org Sheet'!$F$2:$I$464,4,FALSE)*1000</f>
        <v>-13949032.253241051</v>
      </c>
      <c r="AC236" s="118">
        <f>VLOOKUP(K236,'NG Summary by Day'!$AG$20:$AJ$532,4,FALSE)</f>
        <v>-10736727.382554799</v>
      </c>
      <c r="AD236" s="131">
        <f t="shared" si="27"/>
        <v>-3212304.8706862517</v>
      </c>
    </row>
    <row r="237" spans="1:30" x14ac:dyDescent="0.2">
      <c r="A237" s="103">
        <v>36864</v>
      </c>
      <c r="B237" s="104">
        <v>72699</v>
      </c>
      <c r="C237" s="104">
        <v>33194</v>
      </c>
      <c r="D237" s="104">
        <v>82189.157046413369</v>
      </c>
      <c r="E237" s="104"/>
      <c r="F237" s="104">
        <v>238542.19374000002</v>
      </c>
      <c r="G237" s="104">
        <v>222375.23897865097</v>
      </c>
      <c r="H237" s="104">
        <v>484833.54789907398</v>
      </c>
      <c r="J237" s="10">
        <v>36867</v>
      </c>
      <c r="K237" s="134">
        <v>36867</v>
      </c>
      <c r="L237" s="117">
        <f t="shared" si="28"/>
        <v>-101073000</v>
      </c>
      <c r="M237" s="118">
        <f>VLOOKUP(K237,'NG Summary by Day'!$L$21:$N$480,3,FALSE)</f>
        <v>-101072671.12484699</v>
      </c>
      <c r="N237" s="119">
        <f t="shared" si="29"/>
        <v>-328.87515300512314</v>
      </c>
      <c r="O237" s="117">
        <f t="shared" si="22"/>
        <v>-45574000</v>
      </c>
      <c r="P237" s="118">
        <f>VLOOKUP(K237,'Power Summary by Day '!$AL$18:$AO$400,3,FALSE)</f>
        <v>-45573591.473798402</v>
      </c>
      <c r="Q237" s="119">
        <f t="shared" si="23"/>
        <v>-408.52620159834623</v>
      </c>
      <c r="R237" s="117">
        <f>(VLOOKUP(K237,'BNK Org Sheet'!$A$2:$D$464,4,FALSE))*1000*-1</f>
        <v>-112722642.46813947</v>
      </c>
      <c r="S237" s="118">
        <f>VLOOKUP(K237,CORP!$A$14:$D4759,3,FALSE)</f>
        <v>-133626589.987812</v>
      </c>
      <c r="T237" s="136">
        <f t="shared" si="24"/>
        <v>20903947.519672528</v>
      </c>
      <c r="V237" s="117">
        <f>(VLOOKUP(K237,'BNK Org Sheet'!$F$2:$I$464,2,FALSE))*1000</f>
        <v>45228000</v>
      </c>
      <c r="W237" s="118">
        <f>VLOOKUP(K237,'NG Summary by Day'!$T$20:$W$486,4,FALSE)</f>
        <v>-27569970.456799999</v>
      </c>
      <c r="X237" s="131">
        <f t="shared" si="25"/>
        <v>72797970.456799999</v>
      </c>
      <c r="Y237" s="117">
        <f>VLOOKUP(K237,'BNK Org Sheet'!$F$2:$I$464,3,FALSE)*1000</f>
        <v>-76736000</v>
      </c>
      <c r="Z237" s="118">
        <f>VLOOKUP(K237,'Power Summary by Day '!$AL$18:$AO$400,4,FALSE)</f>
        <v>-76735973.2484615</v>
      </c>
      <c r="AA237" s="119">
        <f t="shared" si="26"/>
        <v>-26.751538500189781</v>
      </c>
      <c r="AB237" s="117">
        <f>VLOOKUP(K237,'BNK Org Sheet'!$F$2:$I$464,4,FALSE)*1000</f>
        <v>-43901756</v>
      </c>
      <c r="AC237" s="118">
        <f>VLOOKUP(K237,'NG Summary by Day'!$AG$20:$AJ$532,4,FALSE)</f>
        <v>-120725923.49750599</v>
      </c>
      <c r="AD237" s="131">
        <f t="shared" si="27"/>
        <v>76824167.497505993</v>
      </c>
    </row>
    <row r="238" spans="1:30" x14ac:dyDescent="0.2">
      <c r="A238" s="103">
        <v>36865</v>
      </c>
      <c r="B238" s="104">
        <v>71131</v>
      </c>
      <c r="C238" s="104">
        <v>51387</v>
      </c>
      <c r="D238" s="104">
        <v>89868.398572579448</v>
      </c>
      <c r="E238" s="104"/>
      <c r="F238" s="104">
        <v>107831.45412790001</v>
      </c>
      <c r="G238" s="104">
        <v>-15628.126231726505</v>
      </c>
      <c r="H238" s="104">
        <v>107528.39153608943</v>
      </c>
      <c r="J238" s="10">
        <v>36868</v>
      </c>
      <c r="K238" s="134">
        <v>36868</v>
      </c>
      <c r="L238" s="117">
        <f t="shared" si="28"/>
        <v>-94735000</v>
      </c>
      <c r="M238" s="118">
        <f>VLOOKUP(K238,'NG Summary by Day'!$L$21:$N$480,3,FALSE)</f>
        <v>-94734947.115666896</v>
      </c>
      <c r="N238" s="119">
        <f t="shared" si="29"/>
        <v>-52.884333103895187</v>
      </c>
      <c r="O238" s="117">
        <f t="shared" si="22"/>
        <v>-43472000</v>
      </c>
      <c r="P238" s="118">
        <f>VLOOKUP(K238,'Power Summary by Day '!$AL$18:$AO$400,3,FALSE)</f>
        <v>-43472495.253132001</v>
      </c>
      <c r="Q238" s="119">
        <f t="shared" si="23"/>
        <v>495.25313200056553</v>
      </c>
      <c r="R238" s="117">
        <f>(VLOOKUP(K238,'BNK Org Sheet'!$A$2:$D$464,4,FALSE))*1000*-1</f>
        <v>-106172048.01641531</v>
      </c>
      <c r="S238" s="118">
        <f>VLOOKUP(K238,CORP!$A$14:$D4760,3,FALSE)</f>
        <v>-121277676.86212499</v>
      </c>
      <c r="T238" s="136">
        <f t="shared" si="24"/>
        <v>15105628.845709682</v>
      </c>
      <c r="V238" s="117">
        <f>(VLOOKUP(K238,'BNK Org Sheet'!$F$2:$I$464,2,FALSE))*1000</f>
        <v>122707000</v>
      </c>
      <c r="W238" s="118">
        <f>VLOOKUP(K238,'NG Summary by Day'!$T$20:$W$486,4,FALSE)</f>
        <v>34340668.557099998</v>
      </c>
      <c r="X238" s="131">
        <f t="shared" si="25"/>
        <v>88366331.442900002</v>
      </c>
      <c r="Y238" s="117">
        <f>VLOOKUP(K238,'BNK Org Sheet'!$F$2:$I$464,3,FALSE)*1000</f>
        <v>1491000</v>
      </c>
      <c r="Z238" s="118">
        <f>VLOOKUP(K238,'Power Summary by Day '!$AL$18:$AO$400,4,FALSE)</f>
        <v>1491082.2765536299</v>
      </c>
      <c r="AA238" s="119">
        <f t="shared" si="26"/>
        <v>-82.276553629897535</v>
      </c>
      <c r="AB238" s="117">
        <f>VLOOKUP(K238,'BNK Org Sheet'!$F$2:$I$464,4,FALSE)*1000</f>
        <v>89695665</v>
      </c>
      <c r="AC238" s="118">
        <f>VLOOKUP(K238,'NG Summary by Day'!$AG$20:$AJ$532,4,FALSE)</f>
        <v>-2055767.6702556701</v>
      </c>
      <c r="AD238" s="131">
        <f t="shared" si="27"/>
        <v>91751432.670255676</v>
      </c>
    </row>
    <row r="239" spans="1:30" x14ac:dyDescent="0.2">
      <c r="A239" s="103">
        <v>36866</v>
      </c>
      <c r="B239" s="104">
        <v>87247</v>
      </c>
      <c r="C239" s="104">
        <v>44639</v>
      </c>
      <c r="D239" s="104">
        <v>100256.91985593812</v>
      </c>
      <c r="E239" s="104"/>
      <c r="F239" s="104">
        <v>5358.4532111999806</v>
      </c>
      <c r="G239" s="104">
        <v>-19239.2669058879</v>
      </c>
      <c r="H239" s="104">
        <v>-13949.032253241052</v>
      </c>
      <c r="J239" s="10">
        <v>36871</v>
      </c>
      <c r="K239" s="134">
        <v>36871</v>
      </c>
      <c r="L239" s="117">
        <f t="shared" si="28"/>
        <v>-149662000</v>
      </c>
      <c r="M239" s="118">
        <f>VLOOKUP(K239,'NG Summary by Day'!$L$21:$N$480,3,FALSE)</f>
        <v>-149662045.789278</v>
      </c>
      <c r="N239" s="119">
        <f t="shared" si="29"/>
        <v>45.789278000593185</v>
      </c>
      <c r="O239" s="117">
        <f t="shared" si="22"/>
        <v>-37571000</v>
      </c>
      <c r="P239" s="118">
        <f>VLOOKUP(K239,'Power Summary by Day '!$AL$18:$AO$400,3,FALSE)</f>
        <v>-37570641.657626994</v>
      </c>
      <c r="Q239" s="119">
        <f t="shared" si="23"/>
        <v>-358.34237300604582</v>
      </c>
      <c r="R239" s="117">
        <f>(VLOOKUP(K239,'BNK Org Sheet'!$A$2:$D$464,4,FALSE))*1000*-1</f>
        <v>-155633458.24082944</v>
      </c>
      <c r="S239" s="118">
        <f>VLOOKUP(K239,CORP!$A$14:$D4761,3,FALSE)</f>
        <v>-168621302.69464201</v>
      </c>
      <c r="T239" s="136">
        <f t="shared" si="24"/>
        <v>12987844.453812569</v>
      </c>
      <c r="V239" s="117">
        <f>(VLOOKUP(K239,'BNK Org Sheet'!$F$2:$I$464,2,FALSE))*1000</f>
        <v>-163223000</v>
      </c>
      <c r="W239" s="118">
        <f>VLOOKUP(K239,'NG Summary by Day'!$T$20:$W$486,4,FALSE)</f>
        <v>-69905822.574900001</v>
      </c>
      <c r="X239" s="131">
        <f t="shared" si="25"/>
        <v>-93317177.425099999</v>
      </c>
      <c r="Y239" s="117">
        <f>VLOOKUP(K239,'BNK Org Sheet'!$F$2:$I$464,3,FALSE)*1000</f>
        <v>-5878000</v>
      </c>
      <c r="Z239" s="118">
        <f>VLOOKUP(K239,'Power Summary by Day '!$AL$18:$AO$400,4,FALSE)</f>
        <v>-5878294.0777654406</v>
      </c>
      <c r="AA239" s="119">
        <f t="shared" si="26"/>
        <v>294.07776544056833</v>
      </c>
      <c r="AB239" s="117">
        <f>VLOOKUP(K239,'BNK Org Sheet'!$F$2:$I$464,4,FALSE)*1000</f>
        <v>-176087000</v>
      </c>
      <c r="AC239" s="118">
        <f>VLOOKUP(K239,'NG Summary by Day'!$AG$20:$AJ$532,4,FALSE)</f>
        <v>-77182354.759134203</v>
      </c>
      <c r="AD239" s="131">
        <f t="shared" si="27"/>
        <v>-98904645.240865797</v>
      </c>
    </row>
    <row r="240" spans="1:30" x14ac:dyDescent="0.2">
      <c r="A240" s="103">
        <v>36867</v>
      </c>
      <c r="B240" s="104">
        <v>101073</v>
      </c>
      <c r="C240" s="104">
        <v>45574</v>
      </c>
      <c r="D240" s="104">
        <v>112722.64246813947</v>
      </c>
      <c r="E240" s="104"/>
      <c r="F240" s="104">
        <v>45228</v>
      </c>
      <c r="G240" s="104">
        <v>-76736</v>
      </c>
      <c r="H240" s="104">
        <v>-43901.756000000001</v>
      </c>
      <c r="J240" s="10">
        <v>36872</v>
      </c>
      <c r="K240" s="134">
        <v>36872</v>
      </c>
      <c r="L240" s="117">
        <f t="shared" si="28"/>
        <v>-98291000</v>
      </c>
      <c r="M240" s="118">
        <f>VLOOKUP(K240,'NG Summary by Day'!$L$21:$N$480,3,FALSE)</f>
        <v>-98290984.476432994</v>
      </c>
      <c r="N240" s="119">
        <f t="shared" si="29"/>
        <v>-15.523567005991936</v>
      </c>
      <c r="O240" s="117">
        <f t="shared" si="22"/>
        <v>-33410000</v>
      </c>
      <c r="P240" s="118">
        <f>VLOOKUP(K240,'Power Summary by Day '!$AL$18:$AO$400,3,FALSE)</f>
        <v>-33409716.089080099</v>
      </c>
      <c r="Q240" s="119">
        <f t="shared" si="23"/>
        <v>-283.91091990098357</v>
      </c>
      <c r="R240" s="117">
        <f>(VLOOKUP(K240,'BNK Org Sheet'!$A$2:$D$464,4,FALSE))*1000*-1</f>
        <v>-105498451.50048412</v>
      </c>
      <c r="S240" s="118">
        <f>VLOOKUP(K240,CORP!$A$14:$D4762,3,FALSE)</f>
        <v>-115919759.18080001</v>
      </c>
      <c r="T240" s="136">
        <f t="shared" si="24"/>
        <v>10421307.680315882</v>
      </c>
      <c r="V240" s="117">
        <f>(VLOOKUP(K240,'BNK Org Sheet'!$F$2:$I$464,2,FALSE))*1000</f>
        <v>-411608909.91420001</v>
      </c>
      <c r="W240" s="118">
        <f>VLOOKUP(K240,'NG Summary by Day'!$T$20:$W$486,4,FALSE)</f>
        <v>-411608909.91420001</v>
      </c>
      <c r="X240" s="131">
        <f t="shared" si="25"/>
        <v>0</v>
      </c>
      <c r="Y240" s="117">
        <f>VLOOKUP(K240,'BNK Org Sheet'!$F$2:$I$464,3,FALSE)*1000</f>
        <v>-103916568.03795107</v>
      </c>
      <c r="Z240" s="118">
        <f>VLOOKUP(K240,'Power Summary by Day '!$AL$18:$AO$400,4,FALSE)</f>
        <v>-103916568.03795099</v>
      </c>
      <c r="AA240" s="119">
        <f t="shared" si="26"/>
        <v>0</v>
      </c>
      <c r="AB240" s="117">
        <f>VLOOKUP(K240,'BNK Org Sheet'!$F$2:$I$464,4,FALSE)*1000</f>
        <v>-550852931.73343205</v>
      </c>
      <c r="AC240" s="118">
        <f>VLOOKUP(K240,'NG Summary by Day'!$AG$20:$AJ$532,4,FALSE)</f>
        <v>-546507777.5579319</v>
      </c>
      <c r="AD240" s="131">
        <f t="shared" si="27"/>
        <v>-4345154.1755001545</v>
      </c>
    </row>
    <row r="241" spans="1:30" x14ac:dyDescent="0.2">
      <c r="A241" s="103">
        <v>36868</v>
      </c>
      <c r="B241" s="104">
        <v>94735</v>
      </c>
      <c r="C241" s="104">
        <v>43472</v>
      </c>
      <c r="D241" s="104">
        <v>106172.04801641531</v>
      </c>
      <c r="E241" s="104"/>
      <c r="F241" s="104">
        <v>122707</v>
      </c>
      <c r="G241" s="104">
        <v>1491</v>
      </c>
      <c r="H241" s="104">
        <v>89695.664999999994</v>
      </c>
      <c r="J241" s="10">
        <v>36873</v>
      </c>
      <c r="K241" s="134">
        <v>36873</v>
      </c>
      <c r="L241" s="117">
        <f t="shared" si="28"/>
        <v>-55198000</v>
      </c>
      <c r="M241" s="118">
        <f>VLOOKUP(K241,'NG Summary by Day'!$L$21:$N$480,3,FALSE)</f>
        <v>-55197830.348238401</v>
      </c>
      <c r="N241" s="119">
        <f t="shared" si="29"/>
        <v>-169.65176159888506</v>
      </c>
      <c r="O241" s="117">
        <f t="shared" si="22"/>
        <v>-52902000</v>
      </c>
      <c r="P241" s="118">
        <f>VLOOKUP(K241,'Power Summary by Day '!$AL$18:$AO$400,3,FALSE)</f>
        <v>-52902380.010562398</v>
      </c>
      <c r="Q241" s="119">
        <f t="shared" si="23"/>
        <v>380.01056239753962</v>
      </c>
      <c r="R241" s="117">
        <f>(VLOOKUP(K241,'BNK Org Sheet'!$A$2:$D$464,4,FALSE))*1000*-1</f>
        <v>-78666230.772803649</v>
      </c>
      <c r="S241" s="118">
        <f>VLOOKUP(K241,CORP!$A$14:$D4763,3,FALSE)</f>
        <v>-85710280.210045204</v>
      </c>
      <c r="T241" s="136">
        <f t="shared" si="24"/>
        <v>7044049.4372415543</v>
      </c>
      <c r="V241" s="117">
        <f>(VLOOKUP(K241,'BNK Org Sheet'!$F$2:$I$464,2,FALSE))*1000</f>
        <v>-114756507.8814</v>
      </c>
      <c r="W241" s="118">
        <f>VLOOKUP(K241,'NG Summary by Day'!$T$20:$W$486,4,FALSE)</f>
        <v>-114756507.8814</v>
      </c>
      <c r="X241" s="131">
        <f t="shared" si="25"/>
        <v>0</v>
      </c>
      <c r="Y241" s="117">
        <f>VLOOKUP(K241,'BNK Org Sheet'!$F$2:$I$464,3,FALSE)*1000</f>
        <v>-59678172.391955897</v>
      </c>
      <c r="Z241" s="118">
        <f>VLOOKUP(K241,'Power Summary by Day '!$AL$18:$AO$400,4,FALSE)</f>
        <v>-59678172.391955897</v>
      </c>
      <c r="AA241" s="119">
        <f t="shared" si="26"/>
        <v>0</v>
      </c>
      <c r="AB241" s="117">
        <f>VLOOKUP(K241,'BNK Org Sheet'!$F$2:$I$464,4,FALSE)*1000</f>
        <v>-203716660.93409586</v>
      </c>
      <c r="AC241" s="118">
        <f>VLOOKUP(K241,'NG Summary by Day'!$AG$20:$AJ$532,4,FALSE)</f>
        <v>-202169430.98868603</v>
      </c>
      <c r="AD241" s="131">
        <f t="shared" si="27"/>
        <v>-1547229.9454098344</v>
      </c>
    </row>
    <row r="242" spans="1:30" x14ac:dyDescent="0.2">
      <c r="A242" s="103">
        <v>36871</v>
      </c>
      <c r="B242" s="104">
        <v>149662</v>
      </c>
      <c r="C242" s="104">
        <v>37571</v>
      </c>
      <c r="D242" s="104">
        <v>155633.45824082944</v>
      </c>
      <c r="E242" s="104"/>
      <c r="F242" s="104">
        <v>-163223</v>
      </c>
      <c r="G242" s="104">
        <v>-5878</v>
      </c>
      <c r="H242" s="104">
        <v>-176087</v>
      </c>
      <c r="J242" s="10">
        <v>36874</v>
      </c>
      <c r="K242" s="134">
        <v>36874</v>
      </c>
      <c r="L242" s="117">
        <f t="shared" si="28"/>
        <v>-62656000</v>
      </c>
      <c r="M242" s="118">
        <f>VLOOKUP(K242,'NG Summary by Day'!$L$21:$N$480,3,FALSE)</f>
        <v>-62656095.8752793</v>
      </c>
      <c r="N242" s="119">
        <f t="shared" si="29"/>
        <v>95.875279299914837</v>
      </c>
      <c r="O242" s="117">
        <f t="shared" si="22"/>
        <v>-41242000</v>
      </c>
      <c r="P242" s="118">
        <f>VLOOKUP(K242,'Power Summary by Day '!$AL$18:$AO$400,3,FALSE)</f>
        <v>-41242369.886768699</v>
      </c>
      <c r="Q242" s="119">
        <f t="shared" si="23"/>
        <v>369.88676869869232</v>
      </c>
      <c r="R242" s="117">
        <f>(VLOOKUP(K242,'BNK Org Sheet'!$A$2:$D$464,4,FALSE))*1000*-1</f>
        <v>-77201460.996538132</v>
      </c>
      <c r="S242" s="118">
        <f>VLOOKUP(K242,CORP!$A$14:$D4764,3,FALSE)</f>
        <v>-90699811.921854407</v>
      </c>
      <c r="T242" s="136">
        <f t="shared" si="24"/>
        <v>13498350.925316274</v>
      </c>
      <c r="V242" s="117">
        <f>(VLOOKUP(K242,'BNK Org Sheet'!$F$2:$I$464,2,FALSE))*1000</f>
        <v>16739315.464399999</v>
      </c>
      <c r="W242" s="118">
        <f>VLOOKUP(K242,'NG Summary by Day'!$T$20:$W$486,4,FALSE)</f>
        <v>16739315.464399999</v>
      </c>
      <c r="X242" s="131">
        <f t="shared" si="25"/>
        <v>0</v>
      </c>
      <c r="Y242" s="117">
        <f>VLOOKUP(K242,'BNK Org Sheet'!$F$2:$I$464,3,FALSE)*1000</f>
        <v>5587213.02793511</v>
      </c>
      <c r="Z242" s="118">
        <f>VLOOKUP(K242,'Power Summary by Day '!$AL$18:$AO$400,4,FALSE)</f>
        <v>5587213.02793511</v>
      </c>
      <c r="AA242" s="119">
        <f t="shared" si="26"/>
        <v>0</v>
      </c>
      <c r="AB242" s="117">
        <f>VLOOKUP(K242,'BNK Org Sheet'!$F$2:$I$464,4,FALSE)*1000</f>
        <v>6203154.0468922248</v>
      </c>
      <c r="AC242" s="118">
        <f>VLOOKUP(K242,'NG Summary by Day'!$AG$20:$AJ$532,4,FALSE)</f>
        <v>2432739.3322932199</v>
      </c>
      <c r="AD242" s="131">
        <f t="shared" si="27"/>
        <v>3770414.7145990049</v>
      </c>
    </row>
    <row r="243" spans="1:30" x14ac:dyDescent="0.2">
      <c r="A243" s="103">
        <v>36872</v>
      </c>
      <c r="B243" s="104">
        <v>98291</v>
      </c>
      <c r="C243" s="104">
        <v>33410</v>
      </c>
      <c r="D243" s="104">
        <v>105498.45150048412</v>
      </c>
      <c r="E243" s="104"/>
      <c r="F243" s="104">
        <v>-411608.90991420002</v>
      </c>
      <c r="G243" s="104">
        <v>-103916.56803795107</v>
      </c>
      <c r="H243" s="104">
        <v>-550852.93173343211</v>
      </c>
      <c r="J243" s="10">
        <v>36875</v>
      </c>
      <c r="K243" s="134">
        <v>36875</v>
      </c>
      <c r="L243" s="117">
        <f t="shared" si="28"/>
        <v>-63931000</v>
      </c>
      <c r="M243" s="118">
        <f>VLOOKUP(K243,'NG Summary by Day'!$L$21:$N$480,3,FALSE)</f>
        <v>-63931042.923263103</v>
      </c>
      <c r="N243" s="119">
        <f t="shared" si="29"/>
        <v>42.923263102769852</v>
      </c>
      <c r="O243" s="117">
        <f t="shared" si="22"/>
        <v>-39865000</v>
      </c>
      <c r="P243" s="118">
        <f>VLOOKUP(K243,'Power Summary by Day '!$AL$18:$AO$400,3,FALSE)</f>
        <v>-39864671.757484294</v>
      </c>
      <c r="Q243" s="119">
        <f t="shared" si="23"/>
        <v>-328.24251570552588</v>
      </c>
      <c r="R243" s="117">
        <f>(VLOOKUP(K243,'BNK Org Sheet'!$A$2:$D$464,4,FALSE))*1000*-1</f>
        <v>-77683629.472366959</v>
      </c>
      <c r="S243" s="118">
        <f>VLOOKUP(K243,CORP!$A$14:$D4765,3,FALSE)</f>
        <v>-86935453.889062792</v>
      </c>
      <c r="T243" s="136">
        <f t="shared" si="24"/>
        <v>9251824.4166958332</v>
      </c>
      <c r="V243" s="117">
        <f>(VLOOKUP(K243,'BNK Org Sheet'!$F$2:$I$464,2,FALSE))*1000</f>
        <v>80464409.218399897</v>
      </c>
      <c r="W243" s="118">
        <f>VLOOKUP(K243,'NG Summary by Day'!$T$20:$W$486,4,FALSE)</f>
        <v>80464409.218399897</v>
      </c>
      <c r="X243" s="131">
        <f t="shared" si="25"/>
        <v>0</v>
      </c>
      <c r="Y243" s="117">
        <f>VLOOKUP(K243,'BNK Org Sheet'!$F$2:$I$464,3,FALSE)*1000</f>
        <v>26614131.336268552</v>
      </c>
      <c r="Z243" s="118">
        <f>VLOOKUP(K243,'Power Summary by Day '!$AL$18:$AO$400,4,FALSE)</f>
        <v>26614131.3362686</v>
      </c>
      <c r="AA243" s="119">
        <f t="shared" si="26"/>
        <v>-4.8428773880004883E-8</v>
      </c>
      <c r="AB243" s="117">
        <f>VLOOKUP(K243,'BNK Org Sheet'!$F$2:$I$464,4,FALSE)*1000</f>
        <v>110334382.3903521</v>
      </c>
      <c r="AC243" s="118">
        <f>VLOOKUP(K243,'NG Summary by Day'!$AG$20:$AJ$532,4,FALSE)</f>
        <v>112829914.261694</v>
      </c>
      <c r="AD243" s="131">
        <f t="shared" si="27"/>
        <v>-2495531.871341899</v>
      </c>
    </row>
    <row r="244" spans="1:30" x14ac:dyDescent="0.2">
      <c r="A244" s="103">
        <v>36873</v>
      </c>
      <c r="B244" s="104">
        <v>55198</v>
      </c>
      <c r="C244" s="104">
        <v>52902</v>
      </c>
      <c r="D244" s="104">
        <v>78666.230772803654</v>
      </c>
      <c r="E244" s="104"/>
      <c r="F244" s="104">
        <v>-114756.5078814</v>
      </c>
      <c r="G244" s="104">
        <v>-59678.172391955901</v>
      </c>
      <c r="H244" s="104">
        <v>-203716.66093409585</v>
      </c>
      <c r="J244" s="10">
        <v>36878</v>
      </c>
      <c r="K244" s="134">
        <v>36878</v>
      </c>
      <c r="L244" s="117">
        <f t="shared" si="28"/>
        <v>-82867000</v>
      </c>
      <c r="M244" s="118">
        <f>VLOOKUP(K244,'NG Summary by Day'!$L$21:$N$480,3,FALSE)</f>
        <v>-82867477.966292799</v>
      </c>
      <c r="N244" s="119">
        <f t="shared" si="29"/>
        <v>477.96629279851913</v>
      </c>
      <c r="O244" s="117">
        <f t="shared" si="22"/>
        <v>-41225000</v>
      </c>
      <c r="P244" s="118">
        <f>VLOOKUP(K244,'Power Summary by Day '!$AL$18:$AO$400,3,FALSE)</f>
        <v>-42391314.032479599</v>
      </c>
      <c r="Q244" s="119">
        <f t="shared" si="23"/>
        <v>1166314.0324795991</v>
      </c>
      <c r="R244" s="117">
        <f>(VLOOKUP(K244,'BNK Org Sheet'!$A$2:$D$464,4,FALSE))*1000*-1</f>
        <v>-94606396.934879631</v>
      </c>
      <c r="S244" s="118">
        <f>VLOOKUP(K244,CORP!$A$14:$D4766,3,FALSE)</f>
        <v>-105555625.69901501</v>
      </c>
      <c r="T244" s="136">
        <f t="shared" si="24"/>
        <v>10949228.764135376</v>
      </c>
      <c r="V244" s="117">
        <f>(VLOOKUP(K244,'BNK Org Sheet'!$F$2:$I$464,2,FALSE))*1000</f>
        <v>69956059.874068499</v>
      </c>
      <c r="W244" s="118">
        <f>VLOOKUP(K244,'NG Summary by Day'!$T$20:$W$486,4,FALSE)</f>
        <v>69956059.874068499</v>
      </c>
      <c r="X244" s="131">
        <f t="shared" si="25"/>
        <v>0</v>
      </c>
      <c r="Y244" s="117">
        <f>VLOOKUP(K244,'BNK Org Sheet'!$F$2:$I$464,3,FALSE)*1000</f>
        <v>38819237.211740807</v>
      </c>
      <c r="Z244" s="118">
        <f>VLOOKUP(K244,'Power Summary by Day '!$AL$18:$AO$400,4,FALSE)</f>
        <v>38819237.211740799</v>
      </c>
      <c r="AA244" s="119">
        <f t="shared" si="26"/>
        <v>0</v>
      </c>
      <c r="AB244" s="117">
        <f>VLOOKUP(K244,'BNK Org Sheet'!$F$2:$I$464,4,FALSE)*1000</f>
        <v>144857075.19154</v>
      </c>
      <c r="AC244" s="118">
        <f>VLOOKUP(K244,'NG Summary by Day'!$AG$20:$AJ$532,4,FALSE)</f>
        <v>146184515.85255501</v>
      </c>
      <c r="AD244" s="131">
        <f t="shared" si="27"/>
        <v>-1327440.6610150039</v>
      </c>
    </row>
    <row r="245" spans="1:30" x14ac:dyDescent="0.2">
      <c r="A245" s="103">
        <v>36874</v>
      </c>
      <c r="B245" s="104">
        <v>62656</v>
      </c>
      <c r="C245" s="104">
        <v>41242</v>
      </c>
      <c r="D245" s="104">
        <v>77201.460996538139</v>
      </c>
      <c r="E245" s="104"/>
      <c r="F245" s="104">
        <v>16739.315464399999</v>
      </c>
      <c r="G245" s="104">
        <v>5587.2130279351104</v>
      </c>
      <c r="H245" s="104">
        <v>6203.1540468922249</v>
      </c>
      <c r="J245" s="10">
        <v>36879</v>
      </c>
      <c r="K245" s="134">
        <v>36879</v>
      </c>
      <c r="L245" s="117">
        <f t="shared" si="28"/>
        <v>-81539000</v>
      </c>
      <c r="M245" s="118">
        <f>VLOOKUP(K245,'NG Summary by Day'!$L$21:$N$480,3,FALSE)</f>
        <v>-81539285.654982001</v>
      </c>
      <c r="N245" s="119">
        <f t="shared" si="29"/>
        <v>285.65498200058937</v>
      </c>
      <c r="O245" s="117">
        <f t="shared" si="22"/>
        <v>-38415000</v>
      </c>
      <c r="P245" s="118">
        <f>VLOOKUP(K245,'Power Summary by Day '!$AL$18:$AO$400,3,FALSE)</f>
        <v>-38414877.948419496</v>
      </c>
      <c r="Q245" s="119">
        <f t="shared" si="23"/>
        <v>-122.05158050358295</v>
      </c>
      <c r="R245" s="117">
        <f>(VLOOKUP(K245,'BNK Org Sheet'!$A$2:$D$464,4,FALSE))*1000*-1</f>
        <v>-92127461.888407633</v>
      </c>
      <c r="S245" s="118">
        <f>VLOOKUP(K245,CORP!$A$14:$D4767,3,FALSE)</f>
        <v>-103938051.457966</v>
      </c>
      <c r="T245" s="136">
        <f t="shared" si="24"/>
        <v>11810589.569558367</v>
      </c>
      <c r="V245" s="117">
        <f>(VLOOKUP(K245,'BNK Org Sheet'!$F$2:$I$464,2,FALSE))*1000</f>
        <v>68358800.300263405</v>
      </c>
      <c r="W245" s="118">
        <f>VLOOKUP(K245,'NG Summary by Day'!$T$20:$W$486,4,FALSE)</f>
        <v>68358800.300263405</v>
      </c>
      <c r="X245" s="131">
        <f t="shared" si="25"/>
        <v>0</v>
      </c>
      <c r="Y245" s="117">
        <f>VLOOKUP(K245,'BNK Org Sheet'!$F$2:$I$464,3,FALSE)*1000</f>
        <v>9123458.1553847287</v>
      </c>
      <c r="Z245" s="118">
        <f>VLOOKUP(K245,'Power Summary by Day '!$AL$18:$AO$400,4,FALSE)</f>
        <v>9123458.1553847101</v>
      </c>
      <c r="AA245" s="119">
        <f t="shared" si="26"/>
        <v>1.862645149230957E-8</v>
      </c>
      <c r="AB245" s="117">
        <f>VLOOKUP(K245,'BNK Org Sheet'!$F$2:$I$464,4,FALSE)*1000</f>
        <v>77732414.911005825</v>
      </c>
      <c r="AC245" s="118">
        <f>VLOOKUP(K245,'NG Summary by Day'!$AG$20:$AJ$532,4,FALSE)</f>
        <v>80398283.189210802</v>
      </c>
      <c r="AD245" s="131">
        <f t="shared" si="27"/>
        <v>-2665868.2782049775</v>
      </c>
    </row>
    <row r="246" spans="1:30" x14ac:dyDescent="0.2">
      <c r="A246" s="103">
        <v>36875</v>
      </c>
      <c r="B246" s="104">
        <v>63931</v>
      </c>
      <c r="C246" s="104">
        <v>39865</v>
      </c>
      <c r="D246" s="104">
        <v>77683.629472366956</v>
      </c>
      <c r="E246" s="104"/>
      <c r="F246" s="104">
        <v>80464.409218399902</v>
      </c>
      <c r="G246" s="104">
        <v>26614.131336268551</v>
      </c>
      <c r="H246" s="104">
        <v>110334.3823903521</v>
      </c>
      <c r="J246" s="10">
        <v>36880</v>
      </c>
      <c r="K246" s="134">
        <v>36880</v>
      </c>
      <c r="L246" s="117">
        <f t="shared" si="28"/>
        <v>-97924000</v>
      </c>
      <c r="M246" s="118">
        <f>VLOOKUP(K246,'NG Summary by Day'!$L$21:$N$480,3,FALSE)</f>
        <v>-97924333.448316008</v>
      </c>
      <c r="N246" s="119">
        <f t="shared" si="29"/>
        <v>333.44831600785255</v>
      </c>
      <c r="O246" s="117">
        <f t="shared" si="22"/>
        <v>-40169000</v>
      </c>
      <c r="P246" s="118">
        <f>VLOOKUP(K246,'Power Summary by Day '!$AL$18:$AO$400,3,FALSE)</f>
        <v>-40168663.564685695</v>
      </c>
      <c r="Q246" s="119">
        <f t="shared" si="23"/>
        <v>-336.43531430512667</v>
      </c>
      <c r="R246" s="117">
        <f>(VLOOKUP(K246,'BNK Org Sheet'!$A$2:$D$464,4,FALSE))*1000*-1</f>
        <v>-107649818.46245724</v>
      </c>
      <c r="S246" s="118">
        <f>VLOOKUP(K246,CORP!$A$14:$D4768,3,FALSE)</f>
        <v>-117282552.19053</v>
      </c>
      <c r="T246" s="136">
        <f t="shared" si="24"/>
        <v>9632733.7280727625</v>
      </c>
      <c r="V246" s="117">
        <f>(VLOOKUP(K246,'BNK Org Sheet'!$F$2:$I$464,2,FALSE))*1000</f>
        <v>68947381.609357893</v>
      </c>
      <c r="W246" s="118">
        <f>VLOOKUP(K246,'NG Summary by Day'!$T$20:$W$486,4,FALSE)</f>
        <v>68947381.609357893</v>
      </c>
      <c r="X246" s="131">
        <f t="shared" si="25"/>
        <v>0</v>
      </c>
      <c r="Y246" s="117">
        <f>VLOOKUP(K246,'BNK Org Sheet'!$F$2:$I$464,3,FALSE)*1000</f>
        <v>24692622.389435191</v>
      </c>
      <c r="Z246" s="118">
        <f>VLOOKUP(K246,'Power Summary by Day '!$AL$18:$AO$400,4,FALSE)</f>
        <v>24692622.389435202</v>
      </c>
      <c r="AA246" s="119">
        <f t="shared" si="26"/>
        <v>0</v>
      </c>
      <c r="AB246" s="117">
        <f>VLOOKUP(K246,'BNK Org Sheet'!$F$2:$I$464,4,FALSE)*1000</f>
        <v>96840422.110133663</v>
      </c>
      <c r="AC246" s="118">
        <f>VLOOKUP(K246,'NG Summary by Day'!$AG$20:$AJ$532,4,FALSE)</f>
        <v>99086180.438384995</v>
      </c>
      <c r="AD246" s="131">
        <f t="shared" si="27"/>
        <v>-2245758.328251332</v>
      </c>
    </row>
    <row r="247" spans="1:30" x14ac:dyDescent="0.2">
      <c r="A247" s="103">
        <v>36878</v>
      </c>
      <c r="B247" s="104">
        <v>82867</v>
      </c>
      <c r="C247" s="104">
        <v>41225</v>
      </c>
      <c r="D247" s="104">
        <v>94606.396934879624</v>
      </c>
      <c r="E247" s="104"/>
      <c r="F247" s="104">
        <v>69956.059874068495</v>
      </c>
      <c r="G247" s="104">
        <v>38819.237211740809</v>
      </c>
      <c r="H247" s="104">
        <v>144857.07519154</v>
      </c>
      <c r="J247" s="10">
        <v>36881</v>
      </c>
      <c r="K247" s="134">
        <v>36881</v>
      </c>
      <c r="L247" s="117">
        <f t="shared" si="28"/>
        <v>-111199000</v>
      </c>
      <c r="M247" s="118">
        <f>VLOOKUP(K247,'NG Summary by Day'!$L$21:$N$480,3,FALSE)</f>
        <v>-111198738.50769399</v>
      </c>
      <c r="N247" s="119">
        <f t="shared" si="29"/>
        <v>-261.49230600893497</v>
      </c>
      <c r="O247" s="117">
        <f t="shared" si="22"/>
        <v>-39359000</v>
      </c>
      <c r="P247" s="118">
        <f>VLOOKUP(K247,'Power Summary by Day '!$AL$18:$AO$400,3,FALSE)</f>
        <v>-39358811.371545196</v>
      </c>
      <c r="Q247" s="119">
        <f t="shared" si="23"/>
        <v>-188.62845480442047</v>
      </c>
      <c r="R247" s="117">
        <f>(VLOOKUP(K247,'BNK Org Sheet'!$A$2:$D$464,4,FALSE))*1000*-1</f>
        <v>-119556342.46663788</v>
      </c>
      <c r="S247" s="118">
        <f>VLOOKUP(K247,CORP!$A$14:$D4769,3,FALSE)</f>
        <v>-126522352.47519501</v>
      </c>
      <c r="T247" s="136">
        <f t="shared" si="24"/>
        <v>6966010.0085571259</v>
      </c>
      <c r="V247" s="117">
        <f>(VLOOKUP(K247,'BNK Org Sheet'!$F$2:$I$464,2,FALSE))*1000</f>
        <v>97340585.173290402</v>
      </c>
      <c r="W247" s="118">
        <f>VLOOKUP(K247,'NG Summary by Day'!$T$20:$W$486,4,FALSE)</f>
        <v>97340585.173290402</v>
      </c>
      <c r="X247" s="131">
        <f t="shared" si="25"/>
        <v>0</v>
      </c>
      <c r="Y247" s="117">
        <f>VLOOKUP(K247,'BNK Org Sheet'!$F$2:$I$464,3,FALSE)*1000</f>
        <v>19540237.26846147</v>
      </c>
      <c r="Z247" s="118">
        <f>VLOOKUP(K247,'Power Summary by Day '!$AL$18:$AO$400,4,FALSE)</f>
        <v>19540237.268461499</v>
      </c>
      <c r="AA247" s="119">
        <f t="shared" si="26"/>
        <v>-2.9802322387695313E-8</v>
      </c>
      <c r="AB247" s="117">
        <f>VLOOKUP(K247,'BNK Org Sheet'!$F$2:$I$464,4,FALSE)*1000</f>
        <v>126638939.4506413</v>
      </c>
      <c r="AC247" s="118">
        <f>VLOOKUP(K247,'NG Summary by Day'!$AG$20:$AJ$532,4,FALSE)</f>
        <v>131595720.82969999</v>
      </c>
      <c r="AD247" s="131">
        <f t="shared" si="27"/>
        <v>-4956781.3790586889</v>
      </c>
    </row>
    <row r="248" spans="1:30" x14ac:dyDescent="0.2">
      <c r="A248" s="103">
        <v>36879</v>
      </c>
      <c r="B248" s="104">
        <v>81539</v>
      </c>
      <c r="C248" s="104">
        <v>38415</v>
      </c>
      <c r="D248" s="104">
        <v>92127.461888407634</v>
      </c>
      <c r="E248" s="104"/>
      <c r="F248" s="104">
        <v>68358.800300263407</v>
      </c>
      <c r="G248" s="104">
        <v>9123.4581553847293</v>
      </c>
      <c r="H248" s="104">
        <v>77732.414911005821</v>
      </c>
      <c r="J248" s="10">
        <v>36882</v>
      </c>
      <c r="K248" s="134">
        <v>36882</v>
      </c>
      <c r="L248" s="117">
        <f t="shared" si="28"/>
        <v>-95752000</v>
      </c>
      <c r="M248" s="118">
        <f>VLOOKUP(K248,'NG Summary by Day'!$L$21:$N$480,3,FALSE)</f>
        <v>-95752288.428171307</v>
      </c>
      <c r="N248" s="119">
        <f t="shared" si="29"/>
        <v>288.42817130684853</v>
      </c>
      <c r="O248" s="117">
        <f t="shared" si="22"/>
        <v>-38171000</v>
      </c>
      <c r="P248" s="118">
        <f>VLOOKUP(K248,'Power Summary by Day '!$AL$18:$AO$400,3,FALSE)</f>
        <v>-38170792.281450495</v>
      </c>
      <c r="Q248" s="119">
        <f t="shared" si="23"/>
        <v>-207.71854950487614</v>
      </c>
      <c r="R248" s="117">
        <f>(VLOOKUP(K248,'BNK Org Sheet'!$A$2:$D$464,4,FALSE))*1000*-1</f>
        <v>-104864448.76601411</v>
      </c>
      <c r="S248" s="118">
        <f>VLOOKUP(K248,CORP!$A$14:$D4770,3,FALSE)</f>
        <v>-107030411.120988</v>
      </c>
      <c r="T248" s="136">
        <f t="shared" si="24"/>
        <v>2165962.3549738824</v>
      </c>
      <c r="V248" s="117">
        <f>(VLOOKUP(K248,'BNK Org Sheet'!$F$2:$I$464,2,FALSE))*1000</f>
        <v>10095130.0549809</v>
      </c>
      <c r="W248" s="118">
        <f>VLOOKUP(K248,'NG Summary by Day'!$T$20:$W$486,4,FALSE)</f>
        <v>10095130.0549809</v>
      </c>
      <c r="X248" s="131">
        <f t="shared" si="25"/>
        <v>0</v>
      </c>
      <c r="Y248" s="117">
        <f>VLOOKUP(K248,'BNK Org Sheet'!$F$2:$I$464,3,FALSE)*1000</f>
        <v>-3795503.6365196803</v>
      </c>
      <c r="Z248" s="118">
        <f>VLOOKUP(K248,'Power Summary by Day '!$AL$18:$AO$400,4,FALSE)</f>
        <v>-3795503.6365196798</v>
      </c>
      <c r="AA248" s="119">
        <f t="shared" si="26"/>
        <v>0</v>
      </c>
      <c r="AB248" s="117">
        <f>VLOOKUP(K248,'BNK Org Sheet'!$F$2:$I$464,4,FALSE)*1000</f>
        <v>17446935.363241605</v>
      </c>
      <c r="AC248" s="118">
        <f>VLOOKUP(K248,'NG Summary by Day'!$AG$20:$AJ$532,4,FALSE)</f>
        <v>18279521.536391102</v>
      </c>
      <c r="AD248" s="131">
        <f t="shared" si="27"/>
        <v>-832586.17314949632</v>
      </c>
    </row>
    <row r="249" spans="1:30" x14ac:dyDescent="0.2">
      <c r="A249" s="103">
        <v>36880</v>
      </c>
      <c r="B249" s="104">
        <v>97924</v>
      </c>
      <c r="C249" s="104">
        <v>40169</v>
      </c>
      <c r="D249" s="104">
        <v>107649.81846245725</v>
      </c>
      <c r="E249" s="104"/>
      <c r="F249" s="104">
        <v>68947.381609357893</v>
      </c>
      <c r="G249" s="104">
        <v>24692.62238943519</v>
      </c>
      <c r="H249" s="104">
        <v>96840.422110133659</v>
      </c>
      <c r="J249" s="10">
        <v>36886</v>
      </c>
      <c r="K249" s="134">
        <v>36887</v>
      </c>
      <c r="L249" s="117">
        <f t="shared" si="28"/>
        <v>-35053000</v>
      </c>
      <c r="M249" s="118">
        <f>VLOOKUP(K249,'NG Summary by Day'!$L$21:$N$480,3,FALSE)</f>
        <v>-35053379.220902301</v>
      </c>
      <c r="N249" s="119">
        <f t="shared" si="29"/>
        <v>379.2209023013711</v>
      </c>
      <c r="O249" s="117">
        <f t="shared" si="22"/>
        <v>-34949000</v>
      </c>
      <c r="P249" s="118">
        <f>VLOOKUP(K249,'Power Summary by Day '!$AL$18:$AO$400,3,FALSE)</f>
        <v>-34949130.412020199</v>
      </c>
      <c r="Q249" s="119">
        <f t="shared" si="23"/>
        <v>130.41202019900084</v>
      </c>
      <c r="R249" s="117">
        <f>(VLOOKUP(K249,'BNK Org Sheet'!$A$2:$D$464,4,FALSE))*1000*-1</f>
        <v>-53455483.544721581</v>
      </c>
      <c r="S249" s="118">
        <f>VLOOKUP(K249,CORP!$A$14:$D4771,3,FALSE)</f>
        <v>-59217101.460473806</v>
      </c>
      <c r="T249" s="136">
        <f t="shared" si="24"/>
        <v>5761617.9157522246</v>
      </c>
      <c r="V249" s="117">
        <f>(VLOOKUP(K249,'BNK Org Sheet'!$F$2:$I$464,2,FALSE))*1000</f>
        <v>-29657497.6010039</v>
      </c>
      <c r="W249" s="118">
        <f>VLOOKUP(K249,'NG Summary by Day'!$T$20:$W$486,4,FALSE)</f>
        <v>-29657497.6010039</v>
      </c>
      <c r="X249" s="131">
        <f t="shared" si="25"/>
        <v>0</v>
      </c>
      <c r="Y249" s="117">
        <f>VLOOKUP(K249,'BNK Org Sheet'!$F$2:$I$464,3,FALSE)*1000</f>
        <v>-17652148.10552739</v>
      </c>
      <c r="Z249" s="118">
        <f>VLOOKUP(K249,'Power Summary by Day '!$AL$18:$AO$400,4,FALSE)</f>
        <v>-17652148.105527397</v>
      </c>
      <c r="AA249" s="119">
        <f t="shared" si="26"/>
        <v>0</v>
      </c>
      <c r="AB249" s="117">
        <f>VLOOKUP(K249,'BNK Org Sheet'!$F$2:$I$464,4,FALSE)*1000</f>
        <v>-43762150.620147631</v>
      </c>
      <c r="AC249" s="118">
        <f>VLOOKUP(K249,'NG Summary by Day'!$AG$20:$AJ$532,4,FALSE)</f>
        <v>-37294747.4520666</v>
      </c>
      <c r="AD249" s="131">
        <f t="shared" si="27"/>
        <v>-6467403.1680810302</v>
      </c>
    </row>
    <row r="250" spans="1:30" x14ac:dyDescent="0.2">
      <c r="A250" s="103">
        <v>36881</v>
      </c>
      <c r="B250" s="104">
        <v>111199</v>
      </c>
      <c r="C250" s="104">
        <v>39359</v>
      </c>
      <c r="D250" s="104">
        <v>119556.34246663789</v>
      </c>
      <c r="E250" s="104"/>
      <c r="F250" s="104">
        <v>97340.585173290398</v>
      </c>
      <c r="G250" s="104">
        <v>19540.237268461471</v>
      </c>
      <c r="H250" s="104">
        <v>126638.93945064131</v>
      </c>
      <c r="J250" s="10">
        <v>36887</v>
      </c>
      <c r="K250" s="134">
        <v>36888</v>
      </c>
      <c r="L250" s="117">
        <f t="shared" si="28"/>
        <v>-31009000</v>
      </c>
      <c r="M250" s="118">
        <f>VLOOKUP(K250,'NG Summary by Day'!$L$21:$N$480,3,FALSE)</f>
        <v>-31008869.5470226</v>
      </c>
      <c r="N250" s="119">
        <f t="shared" si="29"/>
        <v>-130.45297740027308</v>
      </c>
      <c r="O250" s="117">
        <f t="shared" si="22"/>
        <v>-43657000</v>
      </c>
      <c r="P250" s="118">
        <f>VLOOKUP(K250,'Power Summary by Day '!$AL$18:$AO$400,3,FALSE)</f>
        <v>-43656525.5725656</v>
      </c>
      <c r="Q250" s="119">
        <f t="shared" si="23"/>
        <v>-474.42743439972401</v>
      </c>
      <c r="R250" s="117">
        <f>(VLOOKUP(K250,'BNK Org Sheet'!$A$2:$D$464,4,FALSE))*1000*-1</f>
        <v>-57483150.922683425</v>
      </c>
      <c r="S250" s="118">
        <f>VLOOKUP(K250,CORP!$A$14:$D4772,3,FALSE)</f>
        <v>-65840229.0293331</v>
      </c>
      <c r="T250" s="136">
        <f t="shared" si="24"/>
        <v>8357078.1066496745</v>
      </c>
      <c r="V250" s="117">
        <f>(VLOOKUP(K250,'BNK Org Sheet'!$F$2:$I$464,2,FALSE))*1000</f>
        <v>-7227249.80745814</v>
      </c>
      <c r="W250" s="118">
        <f>VLOOKUP(K250,'NG Summary by Day'!$T$20:$W$486,4,FALSE)</f>
        <v>-7227249.80745814</v>
      </c>
      <c r="X250" s="131">
        <f t="shared" si="25"/>
        <v>0</v>
      </c>
      <c r="Y250" s="117">
        <f>VLOOKUP(K250,'BNK Org Sheet'!$F$2:$I$464,3,FALSE)*1000</f>
        <v>-109679649.78054304</v>
      </c>
      <c r="Z250" s="118">
        <f>VLOOKUP(K250,'Power Summary by Day '!$AL$18:$AO$400,4,FALSE)</f>
        <v>-109679649.780543</v>
      </c>
      <c r="AA250" s="119">
        <f t="shared" si="26"/>
        <v>0</v>
      </c>
      <c r="AB250" s="117">
        <f>VLOOKUP(K250,'BNK Org Sheet'!$F$2:$I$464,4,FALSE)*1000</f>
        <v>-110155613.42833936</v>
      </c>
      <c r="AC250" s="118">
        <f>VLOOKUP(K250,'NG Summary by Day'!$AG$20:$AJ$532,4,FALSE)</f>
        <v>-136599705.28616101</v>
      </c>
      <c r="AD250" s="131">
        <f t="shared" si="27"/>
        <v>26444091.857821643</v>
      </c>
    </row>
    <row r="251" spans="1:30" x14ac:dyDescent="0.2">
      <c r="A251" s="103">
        <v>36882</v>
      </c>
      <c r="B251" s="104">
        <v>95752</v>
      </c>
      <c r="C251" s="104">
        <v>38171</v>
      </c>
      <c r="D251" s="104">
        <v>104864.44876601412</v>
      </c>
      <c r="E251" s="104"/>
      <c r="F251" s="104">
        <v>10095.1300549809</v>
      </c>
      <c r="G251" s="104">
        <v>-3795.5036365196802</v>
      </c>
      <c r="H251" s="104">
        <v>17446.935363241606</v>
      </c>
      <c r="J251" s="10">
        <v>36888</v>
      </c>
      <c r="K251" s="134">
        <v>36889</v>
      </c>
      <c r="L251" s="117">
        <f t="shared" si="28"/>
        <v>-33497000</v>
      </c>
      <c r="M251" s="118">
        <f>VLOOKUP(K251,'NG Summary by Day'!$L$21:$N$480,3,FALSE)</f>
        <v>-33496732.0845429</v>
      </c>
      <c r="N251" s="119">
        <f t="shared" si="29"/>
        <v>-267.91545709967613</v>
      </c>
      <c r="O251" s="117">
        <f t="shared" si="22"/>
        <v>-31595000</v>
      </c>
      <c r="P251" s="118">
        <f>VLOOKUP(K251,'Power Summary by Day '!$AL$18:$AO$400,3,FALSE)</f>
        <v>-31594720.793940399</v>
      </c>
      <c r="Q251" s="119">
        <f t="shared" si="23"/>
        <v>-279.2060596011579</v>
      </c>
      <c r="R251" s="117">
        <f>(VLOOKUP(K251,'BNK Org Sheet'!$A$2:$D$464,4,FALSE))*1000*-1</f>
        <v>-50493698.022624567</v>
      </c>
      <c r="S251" s="118">
        <f>VLOOKUP(K251,CORP!$A$14:$D4773,3,FALSE)</f>
        <v>-58748587.761360802</v>
      </c>
      <c r="T251" s="136">
        <f t="shared" si="24"/>
        <v>8254889.7387362346</v>
      </c>
      <c r="V251" s="117">
        <f>(VLOOKUP(K251,'BNK Org Sheet'!$F$2:$I$464,2,FALSE))*1000</f>
        <v>-5785238.9988131803</v>
      </c>
      <c r="W251" s="118">
        <f>VLOOKUP(K251,'NG Summary by Day'!$T$20:$W$486,4,FALSE)</f>
        <v>-5785238.9988131803</v>
      </c>
      <c r="X251" s="131">
        <f t="shared" si="25"/>
        <v>0</v>
      </c>
      <c r="Y251" s="117">
        <f>VLOOKUP(K251,'BNK Org Sheet'!$F$2:$I$464,3,FALSE)*1000</f>
        <v>4989654.3457033802</v>
      </c>
      <c r="Z251" s="118">
        <f>VLOOKUP(K251,'Power Summary by Day '!$AL$18:$AO$400,4,FALSE)</f>
        <v>4989654.3457033802</v>
      </c>
      <c r="AA251" s="119">
        <f t="shared" si="26"/>
        <v>0</v>
      </c>
      <c r="AB251" s="117">
        <f>VLOOKUP(K251,'BNK Org Sheet'!$F$2:$I$464,4,FALSE)*1000</f>
        <v>19706845.150257628</v>
      </c>
      <c r="AC251" s="118">
        <f>VLOOKUP(K251,'NG Summary by Day'!$AG$20:$AJ$532,4,FALSE)</f>
        <v>24456103.225671299</v>
      </c>
      <c r="AD251" s="131">
        <f t="shared" si="27"/>
        <v>-4749258.0754136704</v>
      </c>
    </row>
    <row r="252" spans="1:30" x14ac:dyDescent="0.2">
      <c r="A252" s="103">
        <v>36887</v>
      </c>
      <c r="B252" s="104">
        <v>35053</v>
      </c>
      <c r="C252" s="104">
        <v>34949</v>
      </c>
      <c r="D252" s="104">
        <v>53455.483544721581</v>
      </c>
      <c r="E252" s="104"/>
      <c r="F252" s="104">
        <v>-29657.497601003899</v>
      </c>
      <c r="G252" s="104">
        <v>-17652.148105527391</v>
      </c>
      <c r="H252" s="104">
        <v>-43762.15062014763</v>
      </c>
      <c r="J252" s="10">
        <v>36889</v>
      </c>
      <c r="K252" s="134">
        <v>36893</v>
      </c>
      <c r="L252" s="117">
        <f t="shared" si="28"/>
        <v>-51098000</v>
      </c>
      <c r="M252" s="118">
        <f>VLOOKUP(K252,'NG Summary by Day'!$L$21:$N$480,3,FALSE)</f>
        <v>-51097777.011640601</v>
      </c>
      <c r="N252" s="119">
        <f t="shared" si="29"/>
        <v>-222.98835939913988</v>
      </c>
      <c r="O252" s="117">
        <f t="shared" si="22"/>
        <v>-32484000</v>
      </c>
      <c r="P252" s="118">
        <f>VLOOKUP(K252,'Power Summary by Day '!$AL$18:$AO$400,3,FALSE)</f>
        <v>-32484080.159858301</v>
      </c>
      <c r="Q252" s="119">
        <f t="shared" si="23"/>
        <v>80.159858301281929</v>
      </c>
      <c r="R252" s="117">
        <f>(VLOOKUP(K252,'BNK Org Sheet'!$A$2:$D$464,4,FALSE))*1000*-1</f>
        <v>-73443000</v>
      </c>
      <c r="S252" s="118">
        <f>VLOOKUP(K252,CORP!$A$14:$D4774,3,FALSE)</f>
        <v>-71620781.523287609</v>
      </c>
      <c r="T252" s="136">
        <f t="shared" si="24"/>
        <v>-1822218.4767123908</v>
      </c>
      <c r="V252" s="117">
        <f>(VLOOKUP(K252,'BNK Org Sheet'!$F$2:$I$464,2,FALSE))*1000</f>
        <v>4398450.8299787296</v>
      </c>
      <c r="W252" s="118">
        <f>VLOOKUP(K252,'NG Summary by Day'!$T$20:$W$486,4,FALSE)</f>
        <v>4398450.8299787296</v>
      </c>
      <c r="X252" s="131">
        <f t="shared" si="25"/>
        <v>0</v>
      </c>
      <c r="Y252" s="117">
        <f>VLOOKUP(K252,'BNK Org Sheet'!$F$2:$I$464,3,FALSE)*1000</f>
        <v>-73168668.628483191</v>
      </c>
      <c r="Z252" s="118">
        <f>VLOOKUP(K252,'Power Summary by Day '!$AL$18:$AO$400,4,FALSE)</f>
        <v>-73168668.628483191</v>
      </c>
      <c r="AA252" s="119">
        <f t="shared" si="26"/>
        <v>0</v>
      </c>
      <c r="AB252" s="117">
        <f>VLOOKUP(K252,'BNK Org Sheet'!$F$2:$I$464,4,FALSE)*1000</f>
        <v>-81790000</v>
      </c>
      <c r="AC252" s="118">
        <f>VLOOKUP(K252,'NG Summary by Day'!$AG$20:$AJ$532,4,FALSE)</f>
        <v>-124220573.16887601</v>
      </c>
      <c r="AD252" s="131">
        <f t="shared" si="27"/>
        <v>42430573.168876007</v>
      </c>
    </row>
    <row r="253" spans="1:30" x14ac:dyDescent="0.2">
      <c r="A253" s="103">
        <v>36888</v>
      </c>
      <c r="B253" s="104">
        <v>31009</v>
      </c>
      <c r="C253" s="104">
        <v>43657</v>
      </c>
      <c r="D253" s="104">
        <v>57483.150922683424</v>
      </c>
      <c r="E253" s="104"/>
      <c r="F253" s="104">
        <v>-7227.2498074581399</v>
      </c>
      <c r="G253" s="104">
        <v>-109679.64978054304</v>
      </c>
      <c r="H253" s="104">
        <v>-110155.61342833936</v>
      </c>
      <c r="J253" s="133">
        <v>36893</v>
      </c>
      <c r="K253" s="134">
        <v>36894</v>
      </c>
      <c r="L253" s="117">
        <f t="shared" si="28"/>
        <v>-50797000</v>
      </c>
      <c r="M253" s="118">
        <f>VLOOKUP(K253,'NG Summary by Day'!$L$21:$N$480,3,FALSE)</f>
        <v>-43401616.481660202</v>
      </c>
      <c r="N253" s="119">
        <f t="shared" si="29"/>
        <v>-7395383.5183397979</v>
      </c>
      <c r="O253" s="117">
        <f t="shared" si="22"/>
        <v>-28989000</v>
      </c>
      <c r="P253" s="118">
        <f>VLOOKUP(K253,'Power Summary by Day '!$AL$18:$AO$400,3,FALSE)</f>
        <v>-28988682.5778163</v>
      </c>
      <c r="Q253" s="119">
        <f t="shared" si="23"/>
        <v>-317.42218369990587</v>
      </c>
      <c r="R253" s="117">
        <f>(VLOOKUP(K253,'BNK Org Sheet'!$A$2:$D$464,4,FALSE))*1000*-1</f>
        <v>-70582000</v>
      </c>
      <c r="S253" s="118">
        <f>VLOOKUP(K253,CORP!$A$14:$D4775,3,FALSE)</f>
        <v>-62113257.8792013</v>
      </c>
      <c r="T253" s="136">
        <f t="shared" si="24"/>
        <v>-8468742.1207986996</v>
      </c>
      <c r="V253" s="117">
        <f>(VLOOKUP(K253,'BNK Org Sheet'!$F$2:$I$464,2,FALSE))*1000</f>
        <v>-28033641.052108299</v>
      </c>
      <c r="W253" s="118">
        <f>VLOOKUP(K253,'NG Summary by Day'!$T$20:$W$486,4,FALSE)</f>
        <v>-28033641.052108299</v>
      </c>
      <c r="X253" s="131">
        <f t="shared" si="25"/>
        <v>0</v>
      </c>
      <c r="Y253" s="117">
        <f>VLOOKUP(K253,'BNK Org Sheet'!$F$2:$I$464,3,FALSE)*1000</f>
        <v>-6833770.3582870299</v>
      </c>
      <c r="Z253" s="118">
        <f>VLOOKUP(K253,'Power Summary by Day '!$AL$18:$AO$400,4,FALSE)</f>
        <v>-6833770.3582870299</v>
      </c>
      <c r="AA253" s="119">
        <f t="shared" si="26"/>
        <v>0</v>
      </c>
      <c r="AB253" s="117">
        <f>VLOOKUP(K253,'BNK Org Sheet'!$F$2:$I$464,4,FALSE)*1000</f>
        <v>-84370000</v>
      </c>
      <c r="AC253" s="118">
        <f>VLOOKUP(K253,'NG Summary by Day'!$AG$20:$AJ$532,4,FALSE)</f>
        <v>-58730213.995283797</v>
      </c>
      <c r="AD253" s="131">
        <f t="shared" si="27"/>
        <v>-25639786.004716203</v>
      </c>
    </row>
    <row r="254" spans="1:30" x14ac:dyDescent="0.2">
      <c r="A254" s="103">
        <v>36889</v>
      </c>
      <c r="B254" s="104">
        <v>33497</v>
      </c>
      <c r="C254" s="104">
        <v>31595</v>
      </c>
      <c r="D254" s="104">
        <v>50493.698022624565</v>
      </c>
      <c r="E254" s="104"/>
      <c r="F254" s="104">
        <v>-5785.2389988131799</v>
      </c>
      <c r="G254" s="104">
        <v>4989.6543457033804</v>
      </c>
      <c r="H254" s="104">
        <v>19706.845150257628</v>
      </c>
      <c r="J254" s="133">
        <v>36894</v>
      </c>
      <c r="K254" s="134">
        <v>36895</v>
      </c>
      <c r="L254" s="117">
        <f t="shared" si="28"/>
        <v>-36470000</v>
      </c>
      <c r="M254" s="118">
        <f>VLOOKUP(K254,'NG Summary by Day'!$L$21:$N$480,3,FALSE)</f>
        <v>-36469833.835407905</v>
      </c>
      <c r="N254" s="119">
        <f t="shared" si="29"/>
        <v>-166.16459209471941</v>
      </c>
      <c r="O254" s="117">
        <f t="shared" si="22"/>
        <v>-30299000</v>
      </c>
      <c r="P254" s="118">
        <f>VLOOKUP(K254,'Power Summary by Day '!$AL$18:$AO$400,3,FALSE)</f>
        <v>-30298528.673423897</v>
      </c>
      <c r="Q254" s="119">
        <f t="shared" si="23"/>
        <v>-471.326576102525</v>
      </c>
      <c r="R254" s="117">
        <f>(VLOOKUP(K254,'BNK Org Sheet'!$A$2:$D$464,4,FALSE))*1000*-1</f>
        <v>-61136000</v>
      </c>
      <c r="S254" s="118">
        <f>VLOOKUP(K254,CORP!$A$14:$D4776,3,FALSE)</f>
        <v>-58774544.996616997</v>
      </c>
      <c r="T254" s="136">
        <f t="shared" si="24"/>
        <v>-2361455.0033830032</v>
      </c>
      <c r="V254" s="117">
        <f>(VLOOKUP(K254,'BNK Org Sheet'!$F$2:$I$464,2,FALSE))*1000</f>
        <v>4777050.7069724398</v>
      </c>
      <c r="W254" s="118">
        <f>VLOOKUP(K254,'NG Summary by Day'!$T$20:$W$486,4,FALSE)</f>
        <v>4777050.7069724398</v>
      </c>
      <c r="X254" s="131">
        <f t="shared" si="25"/>
        <v>0</v>
      </c>
      <c r="Y254" s="117">
        <f>VLOOKUP(K254,'BNK Org Sheet'!$F$2:$I$464,3,FALSE)*1000</f>
        <v>28577982.140463699</v>
      </c>
      <c r="Z254" s="118">
        <f>VLOOKUP(K254,'Power Summary by Day '!$AL$18:$AO$400,4,FALSE)</f>
        <v>28577982.140463699</v>
      </c>
      <c r="AA254" s="119">
        <f t="shared" si="26"/>
        <v>0</v>
      </c>
      <c r="AB254" s="117">
        <f>VLOOKUP(K254,'BNK Org Sheet'!$F$2:$I$464,4,FALSE)*1000</f>
        <v>45950000</v>
      </c>
      <c r="AC254" s="118">
        <f>VLOOKUP(K254,'NG Summary by Day'!$AG$20:$AJ$532,4,FALSE)</f>
        <v>28344306.9756032</v>
      </c>
      <c r="AD254" s="131">
        <f t="shared" si="27"/>
        <v>17605693.0243968</v>
      </c>
    </row>
    <row r="255" spans="1:30" x14ac:dyDescent="0.2">
      <c r="A255" s="103">
        <v>36893</v>
      </c>
      <c r="B255" s="104">
        <v>51098</v>
      </c>
      <c r="C255" s="104">
        <v>32484</v>
      </c>
      <c r="D255" s="104">
        <v>73443</v>
      </c>
      <c r="E255" s="104"/>
      <c r="F255" s="104">
        <v>4398.4508299787294</v>
      </c>
      <c r="G255" s="104">
        <v>-73168.668628483196</v>
      </c>
      <c r="H255" s="104">
        <v>-81790</v>
      </c>
      <c r="I255" s="104">
        <v>15000</v>
      </c>
      <c r="J255" s="133">
        <v>36895</v>
      </c>
      <c r="K255" s="134">
        <v>36896</v>
      </c>
      <c r="L255" s="117">
        <f t="shared" si="28"/>
        <v>-44140000</v>
      </c>
      <c r="M255" s="118">
        <f>VLOOKUP(K255,'NG Summary by Day'!$L$21:$N$480,3,FALSE)</f>
        <v>-50970812.197896101</v>
      </c>
      <c r="N255" s="119">
        <f t="shared" si="29"/>
        <v>6830812.1978961006</v>
      </c>
      <c r="O255" s="117">
        <f t="shared" si="22"/>
        <v>-35532000</v>
      </c>
      <c r="P255" s="118">
        <f>VLOOKUP(K255,'Power Summary by Day '!$AL$18:$AO$400,3,FALSE)</f>
        <v>-35232337.244058698</v>
      </c>
      <c r="Q255" s="119">
        <f t="shared" si="23"/>
        <v>-299662.75594130158</v>
      </c>
      <c r="R255" s="117">
        <f>(VLOOKUP(K255,'BNK Org Sheet'!$A$2:$D$464,4,FALSE))*1000*-1</f>
        <v>-70961000</v>
      </c>
      <c r="S255" s="118">
        <f>VLOOKUP(K255,CORP!$A$14:$D4777,3,FALSE)</f>
        <v>-74471150.009403795</v>
      </c>
      <c r="T255" s="136">
        <f t="shared" si="24"/>
        <v>3510150.009403795</v>
      </c>
      <c r="V255" s="117">
        <f>(VLOOKUP(K255,'BNK Org Sheet'!$F$2:$I$464,2,FALSE))*1000</f>
        <v>36628902.936453305</v>
      </c>
      <c r="W255" s="118">
        <f>VLOOKUP(K255,'NG Summary by Day'!$T$20:$W$486,4,FALSE)</f>
        <v>36628902.936453305</v>
      </c>
      <c r="X255" s="131">
        <f t="shared" si="25"/>
        <v>0</v>
      </c>
      <c r="Y255" s="117">
        <f>VLOOKUP(K255,'BNK Org Sheet'!$F$2:$I$464,3,FALSE)*1000</f>
        <v>25485362.111536</v>
      </c>
      <c r="Z255" s="118">
        <f>VLOOKUP(K255,'Power Summary by Day '!$AL$18:$AO$400,4,FALSE)</f>
        <v>25485362.111536</v>
      </c>
      <c r="AA255" s="119">
        <f t="shared" si="26"/>
        <v>0</v>
      </c>
      <c r="AB255" s="117">
        <f>VLOOKUP(K255,'BNK Org Sheet'!$F$2:$I$464,4,FALSE)*1000</f>
        <v>82610000</v>
      </c>
      <c r="AC255" s="118">
        <f>VLOOKUP(K255,'NG Summary by Day'!$AG$20:$AJ$532,4,FALSE)</f>
        <v>63625900.121899098</v>
      </c>
      <c r="AD255" s="131">
        <f t="shared" si="27"/>
        <v>18984099.878100902</v>
      </c>
    </row>
    <row r="256" spans="1:30" x14ac:dyDescent="0.2">
      <c r="A256" s="103">
        <v>36894</v>
      </c>
      <c r="B256" s="104">
        <v>50797</v>
      </c>
      <c r="C256" s="104">
        <v>28989</v>
      </c>
      <c r="D256" s="104">
        <v>70582</v>
      </c>
      <c r="E256" s="104"/>
      <c r="F256" s="104">
        <v>-28033.641052108298</v>
      </c>
      <c r="G256" s="104">
        <v>-6833.7703582870299</v>
      </c>
      <c r="H256" s="104">
        <v>-84370</v>
      </c>
      <c r="I256" s="104">
        <v>-26000</v>
      </c>
      <c r="J256" s="133">
        <v>36896</v>
      </c>
      <c r="K256" s="134">
        <v>36899</v>
      </c>
      <c r="L256" s="117">
        <f t="shared" si="28"/>
        <v>-67053000</v>
      </c>
      <c r="M256" s="118">
        <f>VLOOKUP(K256,'NG Summary by Day'!$L$21:$N$480,3,FALSE)</f>
        <v>-67053017.292416103</v>
      </c>
      <c r="N256" s="119">
        <f t="shared" si="29"/>
        <v>17.292416103184223</v>
      </c>
      <c r="O256" s="117">
        <f t="shared" si="22"/>
        <v>-43904000</v>
      </c>
      <c r="P256" s="118">
        <f>VLOOKUP(K256,'Power Summary by Day '!$AL$18:$AO$400,3,FALSE)</f>
        <v>-43904499.342392795</v>
      </c>
      <c r="Q256" s="119">
        <f t="shared" si="23"/>
        <v>499.34239279478788</v>
      </c>
      <c r="R256" s="117">
        <f>(VLOOKUP(K256,'BNK Org Sheet'!$A$2:$D$464,4,FALSE))*1000*-1</f>
        <v>-97955000</v>
      </c>
      <c r="S256" s="118">
        <f>VLOOKUP(K256,CORP!$A$14:$D4778,3,FALSE)</f>
        <v>-96586868.804582402</v>
      </c>
      <c r="T256" s="136">
        <f t="shared" si="24"/>
        <v>-1368131.1954175979</v>
      </c>
      <c r="V256" s="117">
        <f>(VLOOKUP(K256,'BNK Org Sheet'!$F$2:$I$464,2,FALSE))*1000</f>
        <v>-74158628.068256095</v>
      </c>
      <c r="W256" s="118">
        <f>VLOOKUP(K256,'NG Summary by Day'!$T$20:$W$486,4,FALSE)</f>
        <v>-74158628.068256095</v>
      </c>
      <c r="X256" s="131">
        <f t="shared" si="25"/>
        <v>0</v>
      </c>
      <c r="Y256" s="117">
        <f>VLOOKUP(K256,'BNK Org Sheet'!$F$2:$I$464,3,FALSE)*1000</f>
        <v>19508067.587119099</v>
      </c>
      <c r="Z256" s="118">
        <f>VLOOKUP(K256,'Power Summary by Day '!$AL$18:$AO$400,4,FALSE)</f>
        <v>19508067.587119099</v>
      </c>
      <c r="AA256" s="119">
        <f t="shared" si="26"/>
        <v>0</v>
      </c>
      <c r="AB256" s="117">
        <f>VLOOKUP(K256,'BNK Org Sheet'!$F$2:$I$464,4,FALSE)*1000</f>
        <v>-64870000</v>
      </c>
      <c r="AC256" s="118">
        <f>VLOOKUP(K256,'NG Summary by Day'!$AG$20:$AJ$532,4,FALSE)</f>
        <v>-70635011.626107097</v>
      </c>
      <c r="AD256" s="131">
        <f t="shared" si="27"/>
        <v>5765011.6261070967</v>
      </c>
    </row>
    <row r="257" spans="1:30" x14ac:dyDescent="0.2">
      <c r="A257" s="103">
        <v>36895</v>
      </c>
      <c r="B257" s="104">
        <v>36470</v>
      </c>
      <c r="C257" s="104">
        <v>30299</v>
      </c>
      <c r="D257" s="104">
        <v>61136</v>
      </c>
      <c r="E257" s="104"/>
      <c r="F257" s="104">
        <v>4777.0507069724399</v>
      </c>
      <c r="G257" s="104">
        <v>28577.982140463697</v>
      </c>
      <c r="H257" s="104">
        <v>45950</v>
      </c>
      <c r="I257" s="104">
        <v>37000</v>
      </c>
      <c r="J257" s="133">
        <v>36899</v>
      </c>
      <c r="K257" s="134">
        <v>36900</v>
      </c>
      <c r="L257" s="117">
        <f t="shared" si="28"/>
        <v>-64686000</v>
      </c>
      <c r="M257" s="118">
        <f>VLOOKUP(K257,'NG Summary by Day'!$L$21:$N$480,3,FALSE)</f>
        <v>-64685893.803497002</v>
      </c>
      <c r="N257" s="119">
        <f t="shared" si="29"/>
        <v>-106.19650299847126</v>
      </c>
      <c r="O257" s="117">
        <f t="shared" si="22"/>
        <v>-39467000</v>
      </c>
      <c r="P257" s="118">
        <f>VLOOKUP(K257,'Power Summary by Day '!$AL$18:$AO$400,3,FALSE)</f>
        <v>-39466889.339984201</v>
      </c>
      <c r="Q257" s="119">
        <f t="shared" si="23"/>
        <v>-110.66001579910517</v>
      </c>
      <c r="R257" s="117">
        <f>(VLOOKUP(K257,'BNK Org Sheet'!$A$2:$D$464,4,FALSE))*1000*-1</f>
        <v>-92067000</v>
      </c>
      <c r="S257" s="118">
        <f>VLOOKUP(K257,CORP!$A$14:$D4779,3,FALSE)</f>
        <v>-90588087.271049604</v>
      </c>
      <c r="T257" s="136">
        <f t="shared" si="24"/>
        <v>-1478912.7289503962</v>
      </c>
      <c r="V257" s="117">
        <f>(VLOOKUP(K257,'BNK Org Sheet'!$F$2:$I$464,2,FALSE))*1000</f>
        <v>7967455.5871623</v>
      </c>
      <c r="W257" s="118">
        <f>VLOOKUP(K257,'NG Summary by Day'!$T$20:$W$486,4,FALSE)</f>
        <v>7967455.5871623</v>
      </c>
      <c r="X257" s="131">
        <f t="shared" si="25"/>
        <v>0</v>
      </c>
      <c r="Y257" s="117">
        <f>VLOOKUP(K257,'BNK Org Sheet'!$F$2:$I$464,3,FALSE)*1000</f>
        <v>14447441.369056301</v>
      </c>
      <c r="Z257" s="118">
        <f>VLOOKUP(K257,'Power Summary by Day '!$AL$18:$AO$400,4,FALSE)</f>
        <v>14447441.369056301</v>
      </c>
      <c r="AA257" s="119">
        <f t="shared" si="26"/>
        <v>0</v>
      </c>
      <c r="AB257" s="117">
        <f>VLOOKUP(K257,'BNK Org Sheet'!$F$2:$I$464,4,FALSE)*1000</f>
        <v>56550000</v>
      </c>
      <c r="AC257" s="118">
        <f>VLOOKUP(K257,'NG Summary by Day'!$AG$20:$AJ$532,4,FALSE)</f>
        <v>26959662.494345102</v>
      </c>
      <c r="AD257" s="131">
        <f t="shared" si="27"/>
        <v>29590337.505654898</v>
      </c>
    </row>
    <row r="258" spans="1:30" x14ac:dyDescent="0.2">
      <c r="A258" s="103">
        <v>36896</v>
      </c>
      <c r="B258" s="104">
        <v>44140</v>
      </c>
      <c r="C258" s="104">
        <v>35532</v>
      </c>
      <c r="D258" s="104">
        <v>70961</v>
      </c>
      <c r="E258" s="104"/>
      <c r="F258" s="104">
        <v>36628.902936453305</v>
      </c>
      <c r="G258" s="104">
        <v>25485.362111536</v>
      </c>
      <c r="H258" s="104">
        <v>82610</v>
      </c>
      <c r="I258" s="104">
        <v>44000</v>
      </c>
      <c r="J258" s="133">
        <v>36900</v>
      </c>
      <c r="K258" s="134">
        <v>36901</v>
      </c>
      <c r="L258" s="117">
        <f t="shared" si="28"/>
        <v>-53693000</v>
      </c>
      <c r="M258" s="118">
        <f>VLOOKUP(K258,'NG Summary by Day'!$L$21:$N$480,3,FALSE)</f>
        <v>-53693196.264851198</v>
      </c>
      <c r="N258" s="119">
        <f t="shared" si="29"/>
        <v>196.26485119760036</v>
      </c>
      <c r="O258" s="117">
        <f t="shared" si="22"/>
        <v>-42369000</v>
      </c>
      <c r="P258" s="118">
        <f>VLOOKUP(K258,'Power Summary by Day '!$AL$18:$AO$400,3,FALSE)</f>
        <v>-42368723.003784999</v>
      </c>
      <c r="Q258" s="119">
        <f t="shared" si="23"/>
        <v>-276.99621500074863</v>
      </c>
      <c r="R258" s="117">
        <f>(VLOOKUP(K258,'BNK Org Sheet'!$A$2:$D$464,4,FALSE))*1000*-1</f>
        <v>-83426000</v>
      </c>
      <c r="S258" s="118">
        <f>VLOOKUP(K258,CORP!$A$14:$D4780,3,FALSE)</f>
        <v>-81711781.319407895</v>
      </c>
      <c r="T258" s="136">
        <f t="shared" si="24"/>
        <v>-1714218.6805921048</v>
      </c>
      <c r="V258" s="117">
        <f>(VLOOKUP(K258,'BNK Org Sheet'!$F$2:$I$464,2,FALSE))*1000</f>
        <v>-55873289.724646598</v>
      </c>
      <c r="W258" s="118">
        <f>VLOOKUP(K258,'NG Summary by Day'!$T$20:$W$486,4,FALSE)</f>
        <v>-55873289.724646598</v>
      </c>
      <c r="X258" s="131">
        <f t="shared" si="25"/>
        <v>0</v>
      </c>
      <c r="Y258" s="117">
        <f>VLOOKUP(K258,'BNK Org Sheet'!$F$2:$I$464,3,FALSE)*1000</f>
        <v>12342000</v>
      </c>
      <c r="Z258" s="118">
        <f>VLOOKUP(K258,'Power Summary by Day '!$AL$18:$AO$400,4,FALSE)</f>
        <v>415305697.15546602</v>
      </c>
      <c r="AA258" s="119">
        <f t="shared" si="26"/>
        <v>-402963697.15546602</v>
      </c>
      <c r="AB258" s="117">
        <f>VLOOKUP(K258,'BNK Org Sheet'!$F$2:$I$464,4,FALSE)*1000</f>
        <v>-96260000</v>
      </c>
      <c r="AC258" s="118">
        <f>VLOOKUP(K258,'NG Summary by Day'!$AG$20:$AJ$532,4,FALSE)</f>
        <v>357341454.91546702</v>
      </c>
      <c r="AD258" s="131">
        <f t="shared" si="27"/>
        <v>-453601454.91546702</v>
      </c>
    </row>
    <row r="259" spans="1:30" x14ac:dyDescent="0.2">
      <c r="A259" s="103">
        <v>36899</v>
      </c>
      <c r="B259" s="104">
        <v>67053</v>
      </c>
      <c r="C259" s="104">
        <v>43904</v>
      </c>
      <c r="D259" s="104">
        <v>97955</v>
      </c>
      <c r="E259" s="104"/>
      <c r="F259" s="104">
        <v>-74158.62806825609</v>
      </c>
      <c r="G259" s="104">
        <v>19508.067587119098</v>
      </c>
      <c r="H259" s="104">
        <v>-64870</v>
      </c>
      <c r="I259" s="104">
        <v>-78000</v>
      </c>
      <c r="J259" s="133">
        <v>36901</v>
      </c>
      <c r="K259" s="134">
        <v>36902</v>
      </c>
      <c r="L259" s="117">
        <f t="shared" si="28"/>
        <v>-42431000</v>
      </c>
      <c r="M259" s="118">
        <f>VLOOKUP(K259,'NG Summary by Day'!$L$21:$N$480,3,FALSE)</f>
        <v>-42431316.576545201</v>
      </c>
      <c r="N259" s="119">
        <f t="shared" si="29"/>
        <v>316.57654520124197</v>
      </c>
      <c r="O259" s="117">
        <f t="shared" si="22"/>
        <v>-44181000</v>
      </c>
      <c r="P259" s="118">
        <f>VLOOKUP(K259,'Power Summary by Day '!$AL$18:$AO$400,3,FALSE)</f>
        <v>-44181472.674101405</v>
      </c>
      <c r="Q259" s="119">
        <f t="shared" si="23"/>
        <v>472.67410140484571</v>
      </c>
      <c r="R259" s="117">
        <f>(VLOOKUP(K259,'BNK Org Sheet'!$A$2:$D$464,4,FALSE))*1000*-1</f>
        <v>-77004000</v>
      </c>
      <c r="S259" s="118">
        <f>VLOOKUP(K259,CORP!$A$14:$D4781,3,FALSE)</f>
        <v>-75171091.759068593</v>
      </c>
      <c r="T259" s="136">
        <f t="shared" si="24"/>
        <v>-1832908.2409314066</v>
      </c>
      <c r="V259" s="117">
        <f>(VLOOKUP(K259,'BNK Org Sheet'!$F$2:$I$464,2,FALSE))*1000</f>
        <v>-6927840.6564589702</v>
      </c>
      <c r="W259" s="118">
        <f>VLOOKUP(K259,'NG Summary by Day'!$T$20:$W$486,4,FALSE)</f>
        <v>-6927840.6564589702</v>
      </c>
      <c r="X259" s="131">
        <f t="shared" si="25"/>
        <v>0</v>
      </c>
      <c r="Y259" s="117">
        <f>VLOOKUP(K259,'BNK Org Sheet'!$F$2:$I$464,3,FALSE)*1000</f>
        <v>-5136000</v>
      </c>
      <c r="Z259" s="118">
        <f>VLOOKUP(K259,'Power Summary by Day '!$AL$18:$AO$400,4,FALSE)</f>
        <v>272732283.66453397</v>
      </c>
      <c r="AA259" s="119">
        <f t="shared" si="26"/>
        <v>-277868283.66453397</v>
      </c>
      <c r="AB259" s="117">
        <f>VLOOKUP(K259,'BNK Org Sheet'!$F$2:$I$464,4,FALSE)*1000</f>
        <v>-63600000</v>
      </c>
      <c r="AC259" s="118">
        <f>VLOOKUP(K259,'NG Summary by Day'!$AG$20:$AJ$532,4,FALSE)</f>
        <v>243199669.57334799</v>
      </c>
      <c r="AD259" s="131">
        <f t="shared" si="27"/>
        <v>-306799669.57334799</v>
      </c>
    </row>
    <row r="260" spans="1:30" x14ac:dyDescent="0.2">
      <c r="A260" s="103">
        <v>36900</v>
      </c>
      <c r="B260" s="104">
        <v>64686</v>
      </c>
      <c r="C260" s="104">
        <v>39467</v>
      </c>
      <c r="D260" s="104">
        <v>92067</v>
      </c>
      <c r="E260" s="104"/>
      <c r="F260" s="104">
        <v>7967.4555871622997</v>
      </c>
      <c r="G260" s="104">
        <v>14447.441369056301</v>
      </c>
      <c r="H260" s="104">
        <v>56550</v>
      </c>
      <c r="I260" s="104">
        <v>5000</v>
      </c>
      <c r="J260" s="133">
        <v>36902</v>
      </c>
      <c r="K260" s="134">
        <v>36903</v>
      </c>
      <c r="L260" s="117">
        <f t="shared" si="28"/>
        <v>-29773000</v>
      </c>
      <c r="M260" s="118">
        <f>VLOOKUP(K260,'NG Summary by Day'!$L$21:$N$480,3,FALSE)</f>
        <v>-29769618.557557799</v>
      </c>
      <c r="N260" s="119">
        <f t="shared" si="29"/>
        <v>-3381.4424422010779</v>
      </c>
      <c r="O260" s="117">
        <f t="shared" si="22"/>
        <v>-38165000</v>
      </c>
      <c r="P260" s="118">
        <f>VLOOKUP(K260,'Power Summary by Day '!$AL$18:$AO$400,3,FALSE)</f>
        <v>-37950053.2360572</v>
      </c>
      <c r="Q260" s="119">
        <f t="shared" si="23"/>
        <v>-214946.76394280046</v>
      </c>
      <c r="R260" s="117">
        <f>(VLOOKUP(K260,'BNK Org Sheet'!$A$2:$D$464,4,FALSE))*1000*-1</f>
        <v>-59871000</v>
      </c>
      <c r="S260" s="118">
        <f>VLOOKUP(K260,CORP!$A$14:$D4782,3,FALSE)</f>
        <v>-57424883.090319403</v>
      </c>
      <c r="T260" s="136">
        <f t="shared" si="24"/>
        <v>-2446116.9096805975</v>
      </c>
      <c r="V260" s="117">
        <f>(VLOOKUP(K260,'BNK Org Sheet'!$F$2:$I$464,2,FALSE))*1000</f>
        <v>-17503313.0474746</v>
      </c>
      <c r="W260" s="118">
        <f>VLOOKUP(K260,'NG Summary by Day'!$T$20:$W$486,4,FALSE)</f>
        <v>-17503313.0474746</v>
      </c>
      <c r="X260" s="131">
        <f t="shared" si="25"/>
        <v>0</v>
      </c>
      <c r="Y260" s="117">
        <f>VLOOKUP(K260,'BNK Org Sheet'!$F$2:$I$464,3,FALSE)*1000</f>
        <v>-5901957.6236157604</v>
      </c>
      <c r="Z260" s="118">
        <f>VLOOKUP(K260,'Power Summary by Day '!$AL$18:$AO$400,4,FALSE)</f>
        <v>-5901957.6236157604</v>
      </c>
      <c r="AA260" s="119">
        <f t="shared" si="26"/>
        <v>0</v>
      </c>
      <c r="AB260" s="117">
        <f>VLOOKUP(K260,'BNK Org Sheet'!$F$2:$I$464,4,FALSE)*1000</f>
        <v>-51420000</v>
      </c>
      <c r="AC260" s="118">
        <f>VLOOKUP(K260,'NG Summary by Day'!$AG$20:$AJ$532,4,FALSE)</f>
        <v>-34885575.210460298</v>
      </c>
      <c r="AD260" s="131">
        <f t="shared" si="27"/>
        <v>-16534424.789539702</v>
      </c>
    </row>
    <row r="261" spans="1:30" x14ac:dyDescent="0.2">
      <c r="A261" s="103">
        <v>36901</v>
      </c>
      <c r="B261" s="104">
        <v>53693</v>
      </c>
      <c r="C261" s="104">
        <v>42369</v>
      </c>
      <c r="D261" s="104">
        <v>83426</v>
      </c>
      <c r="E261" s="104"/>
      <c r="F261" s="104">
        <v>-55873.289724646595</v>
      </c>
      <c r="G261" s="104">
        <v>12342</v>
      </c>
      <c r="H261" s="104">
        <v>-96260</v>
      </c>
      <c r="I261" s="104">
        <v>-52000</v>
      </c>
      <c r="J261" s="133">
        <v>36903</v>
      </c>
      <c r="K261" s="134">
        <v>36907</v>
      </c>
      <c r="L261" s="117">
        <f t="shared" si="28"/>
        <v>-32042000</v>
      </c>
      <c r="M261" s="118">
        <f>VLOOKUP(K261,'NG Summary by Day'!$L$21:$N$480,3,FALSE)</f>
        <v>-32042126.5813566</v>
      </c>
      <c r="N261" s="119">
        <f t="shared" si="29"/>
        <v>126.58135659992695</v>
      </c>
      <c r="O261" s="117">
        <f t="shared" ref="O261:O324" si="30">(VLOOKUP(K261,$A$3:$D$465,3,FALSE))*1000*-1</f>
        <v>-37625000</v>
      </c>
      <c r="P261" s="118">
        <f>VLOOKUP(K261,'Power Summary by Day '!$AL$18:$AO$400,3,FALSE)</f>
        <v>-37625113.2501522</v>
      </c>
      <c r="Q261" s="119">
        <f t="shared" ref="Q261:Q324" si="31">O261-P261</f>
        <v>113.25015220046043</v>
      </c>
      <c r="R261" s="117">
        <f>(VLOOKUP(K261,'BNK Org Sheet'!$A$2:$D$464,4,FALSE))*1000*-1</f>
        <v>-61125000</v>
      </c>
      <c r="S261" s="118">
        <f>VLOOKUP(K261,CORP!$A$14:$D4783,3,FALSE)</f>
        <v>-58409371.585407101</v>
      </c>
      <c r="T261" s="136">
        <f t="shared" ref="T261:T324" si="32">R261-S261</f>
        <v>-2715628.4145928994</v>
      </c>
      <c r="V261" s="117">
        <f>(VLOOKUP(K261,'BNK Org Sheet'!$F$2:$I$464,2,FALSE))*1000</f>
        <v>7675733.8846762897</v>
      </c>
      <c r="W261" s="118">
        <f>VLOOKUP(K261,'NG Summary by Day'!$T$20:$W$486,4,FALSE)</f>
        <v>7675733.8846762897</v>
      </c>
      <c r="X261" s="131">
        <f t="shared" ref="X261:X324" si="33">V261-W261</f>
        <v>0</v>
      </c>
      <c r="Y261" s="117">
        <f>VLOOKUP(K261,'BNK Org Sheet'!$F$2:$I$464,3,FALSE)*1000</f>
        <v>-6544098.7444911804</v>
      </c>
      <c r="Z261" s="118">
        <f>VLOOKUP(K261,'Power Summary by Day '!$AL$18:$AO$400,4,FALSE)</f>
        <v>-6544098.7444911804</v>
      </c>
      <c r="AA261" s="119">
        <f t="shared" ref="AA261:AA324" si="34">Y261-Z261</f>
        <v>0</v>
      </c>
      <c r="AB261" s="117">
        <f>VLOOKUP(K261,'BNK Org Sheet'!$F$2:$I$464,4,FALSE)*1000</f>
        <v>19220000</v>
      </c>
      <c r="AC261" s="118">
        <f>VLOOKUP(K261,'NG Summary by Day'!$AG$20:$AJ$532,4,FALSE)</f>
        <v>-2446923.6993055702</v>
      </c>
      <c r="AD261" s="131">
        <f t="shared" ref="AD261:AD324" si="35">AB261-AC261</f>
        <v>21666923.699305572</v>
      </c>
    </row>
    <row r="262" spans="1:30" x14ac:dyDescent="0.2">
      <c r="A262" s="103">
        <v>36902</v>
      </c>
      <c r="B262" s="104">
        <v>42431</v>
      </c>
      <c r="C262" s="104">
        <v>44181</v>
      </c>
      <c r="D262" s="104">
        <v>77004</v>
      </c>
      <c r="E262" s="104"/>
      <c r="F262" s="104">
        <v>-6927.8406564589704</v>
      </c>
      <c r="G262" s="104">
        <v>-5136</v>
      </c>
      <c r="H262" s="104">
        <v>-63600</v>
      </c>
      <c r="I262" s="104">
        <v>-11000</v>
      </c>
      <c r="J262" s="133">
        <v>36907</v>
      </c>
      <c r="K262" s="134">
        <v>36908</v>
      </c>
      <c r="L262" s="117">
        <f t="shared" ref="L262:L325" si="36">(VLOOKUP(K262,$A$3:$D$465,2,FALSE)*1000*-1)</f>
        <v>-14169000</v>
      </c>
      <c r="M262" s="118">
        <f>VLOOKUP(K262,'NG Summary by Day'!$L$21:$N$480,3,FALSE)</f>
        <v>-14168997.126195898</v>
      </c>
      <c r="N262" s="119">
        <f t="shared" ref="N262:N325" si="37">L262-M262</f>
        <v>-2.8738041017204523</v>
      </c>
      <c r="O262" s="117">
        <f t="shared" si="30"/>
        <v>-36554000</v>
      </c>
      <c r="P262" s="118">
        <f>VLOOKUP(K262,'Power Summary by Day '!$AL$18:$AO$400,3,FALSE)</f>
        <v>-36554140.963132396</v>
      </c>
      <c r="Q262" s="119">
        <f t="shared" si="31"/>
        <v>140.96313239634037</v>
      </c>
      <c r="R262" s="117">
        <f>(VLOOKUP(K262,'BNK Org Sheet'!$A$2:$D$464,4,FALSE))*1000*-1</f>
        <v>-48948000</v>
      </c>
      <c r="S262" s="118">
        <f>VLOOKUP(K262,CORP!$A$14:$D4784,3,FALSE)</f>
        <v>-45547134.659476198</v>
      </c>
      <c r="T262" s="136">
        <f t="shared" si="32"/>
        <v>-3400865.3405238017</v>
      </c>
      <c r="V262" s="117">
        <f>(VLOOKUP(K262,'BNK Org Sheet'!$F$2:$I$464,2,FALSE))*1000</f>
        <v>2411582.1130785798</v>
      </c>
      <c r="W262" s="118">
        <f>VLOOKUP(K262,'NG Summary by Day'!$T$20:$W$486,4,FALSE)</f>
        <v>2411582.1130785798</v>
      </c>
      <c r="X262" s="131">
        <f t="shared" si="33"/>
        <v>0</v>
      </c>
      <c r="Y262" s="117">
        <f>VLOOKUP(K262,'BNK Org Sheet'!$F$2:$I$464,3,FALSE)*1000</f>
        <v>-23056002.835365999</v>
      </c>
      <c r="Z262" s="118">
        <f>VLOOKUP(K262,'Power Summary by Day '!$AL$18:$AO$400,4,FALSE)</f>
        <v>-23056002.835365999</v>
      </c>
      <c r="AA262" s="119">
        <f t="shared" si="34"/>
        <v>0</v>
      </c>
      <c r="AB262" s="117">
        <f>VLOOKUP(K262,'BNK Org Sheet'!$F$2:$I$464,4,FALSE)*1000</f>
        <v>-7760000</v>
      </c>
      <c r="AC262" s="118">
        <f>VLOOKUP(K262,'NG Summary by Day'!$AG$20:$AJ$532,4,FALSE)</f>
        <v>-27522221.722899001</v>
      </c>
      <c r="AD262" s="131">
        <f t="shared" si="35"/>
        <v>19762221.722899001</v>
      </c>
    </row>
    <row r="263" spans="1:30" x14ac:dyDescent="0.2">
      <c r="A263" s="103">
        <v>36903</v>
      </c>
      <c r="B263" s="104">
        <v>29773</v>
      </c>
      <c r="C263" s="104">
        <v>38165</v>
      </c>
      <c r="D263" s="104">
        <v>59871</v>
      </c>
      <c r="E263" s="104"/>
      <c r="F263" s="104">
        <v>-17503.313047474599</v>
      </c>
      <c r="G263" s="104">
        <v>-5901.95762361576</v>
      </c>
      <c r="H263" s="104">
        <v>-51420</v>
      </c>
      <c r="I263" s="104">
        <v>-10000</v>
      </c>
      <c r="J263" s="133">
        <v>36908</v>
      </c>
      <c r="K263" s="134">
        <v>36909</v>
      </c>
      <c r="L263" s="117">
        <f t="shared" si="36"/>
        <v>-13132000</v>
      </c>
      <c r="M263" s="118">
        <f>VLOOKUP(K263,'NG Summary by Day'!$L$21:$N$480,3,FALSE)</f>
        <v>-13131751.5545287</v>
      </c>
      <c r="N263" s="119">
        <f t="shared" si="37"/>
        <v>-248.4454712998122</v>
      </c>
      <c r="O263" s="117">
        <f t="shared" si="30"/>
        <v>-33854000</v>
      </c>
      <c r="P263" s="118">
        <f>VLOOKUP(K263,'Power Summary by Day '!$AL$18:$AO$400,3,FALSE)</f>
        <v>-33854043.352390997</v>
      </c>
      <c r="Q263" s="119">
        <f t="shared" si="31"/>
        <v>43.352390997111797</v>
      </c>
      <c r="R263" s="117">
        <f>(VLOOKUP(K263,'BNK Org Sheet'!$A$2:$D$464,4,FALSE))*1000*-1</f>
        <v>-42559000</v>
      </c>
      <c r="S263" s="118">
        <f>VLOOKUP(K263,CORP!$A$14:$D4785,3,FALSE)</f>
        <v>-38630901.1648506</v>
      </c>
      <c r="T263" s="136">
        <f t="shared" si="32"/>
        <v>-3928098.8351493999</v>
      </c>
      <c r="V263" s="117">
        <f>(VLOOKUP(K263,'BNK Org Sheet'!$F$2:$I$464,2,FALSE))*1000</f>
        <v>50181165.463861704</v>
      </c>
      <c r="W263" s="118">
        <f>VLOOKUP(K263,'NG Summary by Day'!$T$20:$W$486,4,FALSE)</f>
        <v>50181165.463861704</v>
      </c>
      <c r="X263" s="131">
        <f t="shared" si="33"/>
        <v>0</v>
      </c>
      <c r="Y263" s="117">
        <f>VLOOKUP(K263,'BNK Org Sheet'!$F$2:$I$464,3,FALSE)*1000</f>
        <v>30367682.589925598</v>
      </c>
      <c r="Z263" s="118">
        <f>VLOOKUP(K263,'Power Summary by Day '!$AL$18:$AO$400,4,FALSE)</f>
        <v>30367682.589925598</v>
      </c>
      <c r="AA263" s="119">
        <f t="shared" si="34"/>
        <v>0</v>
      </c>
      <c r="AB263" s="117">
        <f>VLOOKUP(K263,'BNK Org Sheet'!$F$2:$I$464,4,FALSE)*1000</f>
        <v>129940000</v>
      </c>
      <c r="AC263" s="118">
        <f>VLOOKUP(K263,'NG Summary by Day'!$AG$20:$AJ$532,4,FALSE)</f>
        <v>103947064.876789</v>
      </c>
      <c r="AD263" s="131">
        <f t="shared" si="35"/>
        <v>25992935.123210996</v>
      </c>
    </row>
    <row r="264" spans="1:30" x14ac:dyDescent="0.2">
      <c r="A264" s="103">
        <v>36907</v>
      </c>
      <c r="B264" s="104">
        <v>32042</v>
      </c>
      <c r="C264" s="104">
        <v>37625</v>
      </c>
      <c r="D264" s="104">
        <v>61125</v>
      </c>
      <c r="E264" s="104"/>
      <c r="F264" s="104">
        <v>7675.7338846762896</v>
      </c>
      <c r="G264" s="104">
        <v>-6544.0987444911807</v>
      </c>
      <c r="H264" s="104">
        <v>19220</v>
      </c>
      <c r="I264" s="104">
        <v>67000</v>
      </c>
      <c r="J264" s="133">
        <v>36909</v>
      </c>
      <c r="K264" s="134">
        <v>36910</v>
      </c>
      <c r="L264" s="117">
        <f t="shared" si="36"/>
        <v>-16776000</v>
      </c>
      <c r="M264" s="118">
        <f>VLOOKUP(K264,'NG Summary by Day'!$L$21:$N$480,3,FALSE)</f>
        <v>-16776269.512083299</v>
      </c>
      <c r="N264" s="119">
        <f t="shared" si="37"/>
        <v>269.51208329945803</v>
      </c>
      <c r="O264" s="117">
        <f t="shared" si="30"/>
        <v>-34737000</v>
      </c>
      <c r="P264" s="118">
        <f>VLOOKUP(K264,'Power Summary by Day '!$AL$18:$AO$400,3,FALSE)</f>
        <v>-34736683.169923499</v>
      </c>
      <c r="Q264" s="119">
        <f t="shared" si="31"/>
        <v>-316.83007650077343</v>
      </c>
      <c r="R264" s="117">
        <f>(VLOOKUP(K264,'BNK Org Sheet'!$A$2:$D$464,4,FALSE))*1000*-1</f>
        <v>-49081000</v>
      </c>
      <c r="S264" s="118">
        <f>VLOOKUP(K264,CORP!$A$14:$D4786,3,FALSE)</f>
        <v>-45687499.553966396</v>
      </c>
      <c r="T264" s="136">
        <f t="shared" si="32"/>
        <v>-3393500.4460336044</v>
      </c>
      <c r="V264" s="117">
        <f>(VLOOKUP(K264,'BNK Org Sheet'!$F$2:$I$464,2,FALSE))*1000</f>
        <v>77050991.459488496</v>
      </c>
      <c r="W264" s="118">
        <f>VLOOKUP(K264,'NG Summary by Day'!$T$20:$W$486,4,FALSE)</f>
        <v>77050991.459488496</v>
      </c>
      <c r="X264" s="131">
        <f t="shared" si="33"/>
        <v>0</v>
      </c>
      <c r="Y264" s="117">
        <f>VLOOKUP(K264,'BNK Org Sheet'!$F$2:$I$464,3,FALSE)*1000</f>
        <v>4142858.7910473496</v>
      </c>
      <c r="Z264" s="118">
        <f>VLOOKUP(K264,'Power Summary by Day '!$AL$18:$AO$400,4,FALSE)</f>
        <v>4142858.7910473496</v>
      </c>
      <c r="AA264" s="119">
        <f t="shared" si="34"/>
        <v>0</v>
      </c>
      <c r="AB264" s="117">
        <f>VLOOKUP(K264,'BNK Org Sheet'!$F$2:$I$464,4,FALSE)*1000</f>
        <v>69510000</v>
      </c>
      <c r="AC264" s="118">
        <f>VLOOKUP(K264,'NG Summary by Day'!$AG$20:$AJ$532,4,FALSE)</f>
        <v>82209646.126926094</v>
      </c>
      <c r="AD264" s="131">
        <f t="shared" si="35"/>
        <v>-12699646.126926094</v>
      </c>
    </row>
    <row r="265" spans="1:30" x14ac:dyDescent="0.2">
      <c r="A265" s="103">
        <v>36908</v>
      </c>
      <c r="B265" s="104">
        <v>14169</v>
      </c>
      <c r="C265" s="104">
        <v>36554</v>
      </c>
      <c r="D265" s="104">
        <v>48948</v>
      </c>
      <c r="E265" s="104"/>
      <c r="F265" s="104">
        <v>2411.5821130785798</v>
      </c>
      <c r="G265" s="104">
        <v>-23056.002835365998</v>
      </c>
      <c r="H265" s="104">
        <v>-7760</v>
      </c>
      <c r="I265" s="104">
        <v>9000</v>
      </c>
      <c r="J265" s="133">
        <v>36910</v>
      </c>
      <c r="K265" s="134">
        <v>36913</v>
      </c>
      <c r="L265" s="117">
        <f t="shared" si="36"/>
        <v>-26059000</v>
      </c>
      <c r="M265" s="118">
        <f>VLOOKUP(K265,'NG Summary by Day'!$L$21:$N$480,3,FALSE)</f>
        <v>-26059257.7516113</v>
      </c>
      <c r="N265" s="119">
        <f t="shared" si="37"/>
        <v>257.75161129981279</v>
      </c>
      <c r="O265" s="117">
        <f t="shared" si="30"/>
        <v>-35210000</v>
      </c>
      <c r="P265" s="118">
        <f>VLOOKUP(K265,'Power Summary by Day '!$AL$18:$AO$400,3,FALSE)</f>
        <v>-35210061.651170701</v>
      </c>
      <c r="Q265" s="119">
        <f t="shared" si="31"/>
        <v>61.651170700788498</v>
      </c>
      <c r="R265" s="117">
        <f>(VLOOKUP(K265,'BNK Org Sheet'!$A$2:$D$464,4,FALSE))*1000*-1</f>
        <v>-57434000</v>
      </c>
      <c r="S265" s="118">
        <f>VLOOKUP(K265,CORP!$A$14:$D4787,3,FALSE)</f>
        <v>-54613079.019980602</v>
      </c>
      <c r="T265" s="136">
        <f t="shared" si="32"/>
        <v>-2820920.980019398</v>
      </c>
      <c r="V265" s="117">
        <f>(VLOOKUP(K265,'BNK Org Sheet'!$F$2:$I$464,2,FALSE))*1000</f>
        <v>960790.09443495201</v>
      </c>
      <c r="W265" s="118">
        <f>VLOOKUP(K265,'NG Summary by Day'!$T$20:$W$486,4,FALSE)</f>
        <v>960790.09443495201</v>
      </c>
      <c r="X265" s="131">
        <f t="shared" si="33"/>
        <v>0</v>
      </c>
      <c r="Y265" s="117">
        <f>VLOOKUP(K265,'BNK Org Sheet'!$F$2:$I$464,3,FALSE)*1000</f>
        <v>27600291.7761821</v>
      </c>
      <c r="Z265" s="118">
        <f>VLOOKUP(K265,'Power Summary by Day '!$AL$18:$AO$400,4,FALSE)</f>
        <v>27600291.7761821</v>
      </c>
      <c r="AA265" s="119">
        <f t="shared" si="34"/>
        <v>0</v>
      </c>
      <c r="AB265" s="117">
        <f>VLOOKUP(K265,'BNK Org Sheet'!$F$2:$I$464,4,FALSE)*1000</f>
        <v>93790000</v>
      </c>
      <c r="AC265" s="118">
        <f>VLOOKUP(K265,'NG Summary by Day'!$AG$20:$AJ$532,4,FALSE)</f>
        <v>70656655.157104298</v>
      </c>
      <c r="AD265" s="131">
        <f t="shared" si="35"/>
        <v>23133344.842895702</v>
      </c>
    </row>
    <row r="266" spans="1:30" x14ac:dyDescent="0.2">
      <c r="A266" s="103">
        <v>36909</v>
      </c>
      <c r="B266" s="104">
        <v>13132</v>
      </c>
      <c r="C266" s="104">
        <v>33854</v>
      </c>
      <c r="D266" s="104">
        <v>42559</v>
      </c>
      <c r="E266" s="104"/>
      <c r="F266" s="104">
        <v>50181.165463861704</v>
      </c>
      <c r="G266" s="104">
        <v>30367.6825899256</v>
      </c>
      <c r="H266" s="104">
        <v>129940</v>
      </c>
      <c r="I266" s="104">
        <v>52000</v>
      </c>
      <c r="J266" s="133">
        <v>36913</v>
      </c>
      <c r="K266" s="134">
        <v>36914</v>
      </c>
      <c r="L266" s="117">
        <f t="shared" si="36"/>
        <v>-33552000</v>
      </c>
      <c r="M266" s="118">
        <f>VLOOKUP(K266,'NG Summary by Day'!$L$21:$N$480,3,FALSE)</f>
        <v>-33551650.546337299</v>
      </c>
      <c r="N266" s="119">
        <f t="shared" si="37"/>
        <v>-349.4536627009511</v>
      </c>
      <c r="O266" s="117">
        <f t="shared" si="30"/>
        <v>-37125000</v>
      </c>
      <c r="P266" s="118">
        <f>VLOOKUP(K266,'Power Summary by Day '!$AL$18:$AO$400,3,FALSE)</f>
        <v>-37125322.367980406</v>
      </c>
      <c r="Q266" s="119">
        <f t="shared" si="31"/>
        <v>322.36798040568829</v>
      </c>
      <c r="R266" s="117">
        <f>(VLOOKUP(K266,'BNK Org Sheet'!$A$2:$D$464,4,FALSE))*1000*-1</f>
        <v>-61820000</v>
      </c>
      <c r="S266" s="118">
        <f>VLOOKUP(K266,CORP!$A$14:$D4788,3,FALSE)</f>
        <v>-59404896.531598099</v>
      </c>
      <c r="T266" s="136">
        <f t="shared" si="32"/>
        <v>-2415103.4684019014</v>
      </c>
      <c r="V266" s="117">
        <f>(VLOOKUP(K266,'BNK Org Sheet'!$F$2:$I$464,2,FALSE))*1000</f>
        <v>-23556574.516790401</v>
      </c>
      <c r="W266" s="118">
        <f>VLOOKUP(K266,'NG Summary by Day'!$T$20:$W$486,4,FALSE)</f>
        <v>-23556574.516790401</v>
      </c>
      <c r="X266" s="131">
        <f t="shared" si="33"/>
        <v>0</v>
      </c>
      <c r="Y266" s="117">
        <f>VLOOKUP(K266,'BNK Org Sheet'!$F$2:$I$464,3,FALSE)*1000</f>
        <v>811557.97446123103</v>
      </c>
      <c r="Z266" s="118">
        <f>VLOOKUP(K266,'Power Summary by Day '!$AL$18:$AO$400,4,FALSE)</f>
        <v>811557.97446123103</v>
      </c>
      <c r="AA266" s="119">
        <f t="shared" si="34"/>
        <v>0</v>
      </c>
      <c r="AB266" s="117">
        <f>VLOOKUP(K266,'BNK Org Sheet'!$F$2:$I$464,4,FALSE)*1000</f>
        <v>2130000</v>
      </c>
      <c r="AC266" s="118">
        <f>VLOOKUP(K266,'NG Summary by Day'!$AG$20:$AJ$532,4,FALSE)</f>
        <v>-3295746.3385187802</v>
      </c>
      <c r="AD266" s="131">
        <f t="shared" si="35"/>
        <v>5425746.3385187797</v>
      </c>
    </row>
    <row r="267" spans="1:30" x14ac:dyDescent="0.2">
      <c r="A267" s="103">
        <v>36910</v>
      </c>
      <c r="B267" s="104">
        <v>16776</v>
      </c>
      <c r="C267" s="104">
        <v>34737</v>
      </c>
      <c r="D267" s="104">
        <v>49081</v>
      </c>
      <c r="E267" s="104"/>
      <c r="F267" s="104">
        <v>77050.99145948849</v>
      </c>
      <c r="G267" s="104">
        <v>4142.8587910473498</v>
      </c>
      <c r="H267" s="104">
        <v>69510</v>
      </c>
      <c r="I267" s="104">
        <v>90000</v>
      </c>
      <c r="J267" s="133">
        <v>36914</v>
      </c>
      <c r="K267" s="134">
        <v>36915</v>
      </c>
      <c r="L267" s="117">
        <f t="shared" si="36"/>
        <v>-39354000</v>
      </c>
      <c r="M267" s="118">
        <f>VLOOKUP(K267,'NG Summary by Day'!$L$21:$N$480,3,FALSE)</f>
        <v>-38938020.276515096</v>
      </c>
      <c r="N267" s="119">
        <f t="shared" si="37"/>
        <v>-415979.72348490357</v>
      </c>
      <c r="O267" s="117">
        <f t="shared" si="30"/>
        <v>-34143000</v>
      </c>
      <c r="P267" s="118">
        <f>VLOOKUP(K267,'Power Summary by Day '!$AL$18:$AO$400,3,FALSE)</f>
        <v>-34143353.403194696</v>
      </c>
      <c r="Q267" s="119">
        <f t="shared" si="31"/>
        <v>353.40319469571114</v>
      </c>
      <c r="R267" s="117">
        <f>(VLOOKUP(K267,'BNK Org Sheet'!$A$2:$D$464,4,FALSE))*1000*-1</f>
        <v>-67108000</v>
      </c>
      <c r="S267" s="118">
        <f>VLOOKUP(K267,CORP!$A$14:$D4789,3,FALSE)</f>
        <v>-64875703.545648903</v>
      </c>
      <c r="T267" s="136">
        <f t="shared" si="32"/>
        <v>-2232296.4543510973</v>
      </c>
      <c r="V267" s="117">
        <f>(VLOOKUP(K267,'BNK Org Sheet'!$F$2:$I$464,2,FALSE))*1000</f>
        <v>16087840.810598899</v>
      </c>
      <c r="W267" s="118">
        <f>VLOOKUP(K267,'NG Summary by Day'!$T$20:$W$486,4,FALSE)</f>
        <v>16087840.810598899</v>
      </c>
      <c r="X267" s="131">
        <f t="shared" si="33"/>
        <v>0</v>
      </c>
      <c r="Y267" s="117">
        <f>VLOOKUP(K267,'BNK Org Sheet'!$F$2:$I$464,3,FALSE)*1000</f>
        <v>11421547.192052601</v>
      </c>
      <c r="Z267" s="118">
        <f>VLOOKUP(K267,'Power Summary by Day '!$AL$18:$AO$400,4,FALSE)</f>
        <v>11421547.192052601</v>
      </c>
      <c r="AA267" s="119">
        <f t="shared" si="34"/>
        <v>0</v>
      </c>
      <c r="AB267" s="117">
        <f>VLOOKUP(K267,'BNK Org Sheet'!$F$2:$I$464,4,FALSE)*1000</f>
        <v>4200000</v>
      </c>
      <c r="AC267" s="118">
        <f>VLOOKUP(K267,'NG Summary by Day'!$AG$20:$AJ$532,4,FALSE)</f>
        <v>21388952.035290603</v>
      </c>
      <c r="AD267" s="131">
        <f t="shared" si="35"/>
        <v>-17188952.035290603</v>
      </c>
    </row>
    <row r="268" spans="1:30" x14ac:dyDescent="0.2">
      <c r="A268" s="103">
        <v>36913</v>
      </c>
      <c r="B268" s="104">
        <v>26059</v>
      </c>
      <c r="C268" s="104">
        <v>35210</v>
      </c>
      <c r="D268" s="104">
        <v>57434</v>
      </c>
      <c r="E268" s="104"/>
      <c r="F268" s="104">
        <v>960.79009443495204</v>
      </c>
      <c r="G268" s="104">
        <v>27600.291776182101</v>
      </c>
      <c r="H268" s="104">
        <v>93790</v>
      </c>
      <c r="I268" s="104">
        <v>-16000</v>
      </c>
      <c r="J268" s="133">
        <v>36915</v>
      </c>
      <c r="K268" s="134">
        <v>36916</v>
      </c>
      <c r="L268" s="117">
        <f t="shared" si="36"/>
        <v>-40254000</v>
      </c>
      <c r="M268" s="118">
        <f>VLOOKUP(K268,'NG Summary by Day'!$L$21:$N$480,3,FALSE)</f>
        <v>-40253565.3558897</v>
      </c>
      <c r="N268" s="119">
        <f t="shared" si="37"/>
        <v>-434.64411029964685</v>
      </c>
      <c r="O268" s="117">
        <f t="shared" si="30"/>
        <v>-35027000</v>
      </c>
      <c r="P268" s="118">
        <f>VLOOKUP(K268,'Power Summary by Day '!$AL$18:$AO$400,3,FALSE)</f>
        <v>-35027285.153059699</v>
      </c>
      <c r="Q268" s="119">
        <f t="shared" si="31"/>
        <v>285.1530596986413</v>
      </c>
      <c r="R268" s="117">
        <f>(VLOOKUP(K268,'BNK Org Sheet'!$A$2:$D$464,4,FALSE))*1000*-1</f>
        <v>-70296000</v>
      </c>
      <c r="S268" s="118">
        <f>VLOOKUP(K268,CORP!$A$14:$D4790,3,FALSE)</f>
        <v>-68146319.712685108</v>
      </c>
      <c r="T268" s="136">
        <f t="shared" si="32"/>
        <v>-2149680.2873148918</v>
      </c>
      <c r="V268" s="117">
        <f>(VLOOKUP(K268,'BNK Org Sheet'!$F$2:$I$464,2,FALSE))*1000</f>
        <v>-13106602.1856628</v>
      </c>
      <c r="W268" s="118">
        <f>VLOOKUP(K268,'NG Summary by Day'!$T$20:$W$486,4,FALSE)</f>
        <v>-13106602.1856628</v>
      </c>
      <c r="X268" s="131">
        <f t="shared" si="33"/>
        <v>0</v>
      </c>
      <c r="Y268" s="117">
        <f>VLOOKUP(K268,'BNK Org Sheet'!$F$2:$I$464,3,FALSE)*1000</f>
        <v>2625105.0959228296</v>
      </c>
      <c r="Z268" s="118">
        <f>VLOOKUP(K268,'Power Summary by Day '!$AL$18:$AO$400,4,FALSE)</f>
        <v>2625105.0959228296</v>
      </c>
      <c r="AA268" s="119">
        <f t="shared" si="34"/>
        <v>0</v>
      </c>
      <c r="AB268" s="117">
        <f>VLOOKUP(K268,'BNK Org Sheet'!$F$2:$I$464,4,FALSE)*1000</f>
        <v>-14270000</v>
      </c>
      <c r="AC268" s="118">
        <f>VLOOKUP(K268,'NG Summary by Day'!$AG$20:$AJ$532,4,FALSE)</f>
        <v>-12560224.3252309</v>
      </c>
      <c r="AD268" s="131">
        <f t="shared" si="35"/>
        <v>-1709775.6747690998</v>
      </c>
    </row>
    <row r="269" spans="1:30" x14ac:dyDescent="0.2">
      <c r="A269" s="103">
        <v>36914</v>
      </c>
      <c r="B269" s="104">
        <v>33552</v>
      </c>
      <c r="C269" s="104">
        <v>37125</v>
      </c>
      <c r="D269" s="104">
        <v>61820</v>
      </c>
      <c r="E269" s="104"/>
      <c r="F269" s="104">
        <v>-23556.574516790402</v>
      </c>
      <c r="G269" s="104">
        <v>811.55797446123108</v>
      </c>
      <c r="H269" s="104">
        <v>2130</v>
      </c>
      <c r="I269" s="104">
        <v>-26000</v>
      </c>
      <c r="J269" s="133">
        <v>36916</v>
      </c>
      <c r="K269" s="134">
        <v>36917</v>
      </c>
      <c r="L269" s="117">
        <f t="shared" si="36"/>
        <v>-29314000</v>
      </c>
      <c r="M269" s="118">
        <f>VLOOKUP(K269,'NG Summary by Day'!$L$21:$N$480,3,FALSE)</f>
        <v>-29313548.1678553</v>
      </c>
      <c r="N269" s="119">
        <f t="shared" si="37"/>
        <v>-451.83214469999075</v>
      </c>
      <c r="O269" s="117">
        <f t="shared" si="30"/>
        <v>-33885000</v>
      </c>
      <c r="P269" s="118">
        <f>VLOOKUP(K269,'Power Summary by Day '!$AL$18:$AO$400,3,FALSE)</f>
        <v>-33884706.0232132</v>
      </c>
      <c r="Q269" s="119">
        <f t="shared" si="31"/>
        <v>-293.97678679972887</v>
      </c>
      <c r="R269" s="117">
        <f>(VLOOKUP(K269,'BNK Org Sheet'!$A$2:$D$464,4,FALSE))*1000*-1</f>
        <v>-57923000</v>
      </c>
      <c r="S269" s="118">
        <f>VLOOKUP(K269,CORP!$A$14:$D4791,3,FALSE)</f>
        <v>-55074643.398951799</v>
      </c>
      <c r="T269" s="136">
        <f t="shared" si="32"/>
        <v>-2848356.6010482013</v>
      </c>
      <c r="V269" s="117">
        <f>(VLOOKUP(K269,'BNK Org Sheet'!$F$2:$I$464,2,FALSE))*1000</f>
        <v>-19825106.389555302</v>
      </c>
      <c r="W269" s="118">
        <f>VLOOKUP(K269,'NG Summary by Day'!$T$20:$W$486,4,FALSE)</f>
        <v>-19825106.389555302</v>
      </c>
      <c r="X269" s="131">
        <f t="shared" si="33"/>
        <v>0</v>
      </c>
      <c r="Y269" s="117">
        <f>VLOOKUP(K269,'BNK Org Sheet'!$F$2:$I$464,3,FALSE)*1000</f>
        <v>10819739.133259401</v>
      </c>
      <c r="Z269" s="118">
        <f>VLOOKUP(K269,'Power Summary by Day '!$AL$18:$AO$400,4,FALSE)</f>
        <v>10819739.133259401</v>
      </c>
      <c r="AA269" s="119">
        <f t="shared" si="34"/>
        <v>0</v>
      </c>
      <c r="AB269" s="117">
        <f>VLOOKUP(K269,'BNK Org Sheet'!$F$2:$I$464,4,FALSE)*1000</f>
        <v>-11370000</v>
      </c>
      <c r="AC269" s="118">
        <f>VLOOKUP(K269,'NG Summary by Day'!$AG$20:$AJ$532,4,FALSE)</f>
        <v>-8009461.4897157596</v>
      </c>
      <c r="AD269" s="131">
        <f t="shared" si="35"/>
        <v>-3360538.5102842404</v>
      </c>
    </row>
    <row r="270" spans="1:30" x14ac:dyDescent="0.2">
      <c r="A270" s="103">
        <v>36915</v>
      </c>
      <c r="B270" s="104">
        <v>39354</v>
      </c>
      <c r="C270" s="104">
        <v>34143</v>
      </c>
      <c r="D270" s="104">
        <v>67108</v>
      </c>
      <c r="E270" s="104"/>
      <c r="F270" s="104">
        <v>16087.840810598898</v>
      </c>
      <c r="G270" s="104">
        <v>11421.547192052602</v>
      </c>
      <c r="H270" s="104">
        <v>4200</v>
      </c>
      <c r="I270" s="104">
        <v>25000</v>
      </c>
      <c r="J270" s="133">
        <v>36917</v>
      </c>
      <c r="K270" s="134">
        <v>36920</v>
      </c>
      <c r="L270" s="117">
        <f t="shared" si="36"/>
        <v>-32497000</v>
      </c>
      <c r="M270" s="118">
        <f>VLOOKUP(K270,'NG Summary by Day'!$L$21:$N$480,3,FALSE)</f>
        <v>-32497107.082225598</v>
      </c>
      <c r="N270" s="119">
        <f t="shared" si="37"/>
        <v>107.08222559839487</v>
      </c>
      <c r="O270" s="117">
        <f t="shared" si="30"/>
        <v>-29628000</v>
      </c>
      <c r="P270" s="118">
        <f>VLOOKUP(K270,'Power Summary by Day '!$AL$18:$AO$400,3,FALSE)</f>
        <v>-29627882.623047799</v>
      </c>
      <c r="Q270" s="119">
        <f t="shared" si="31"/>
        <v>-117.37695220112801</v>
      </c>
      <c r="R270" s="117">
        <f>(VLOOKUP(K270,'BNK Org Sheet'!$A$2:$D$464,4,FALSE))*1000*-1</f>
        <v>-51122000</v>
      </c>
      <c r="S270" s="118">
        <f>VLOOKUP(K270,CORP!$A$14:$D4792,3,FALSE)</f>
        <v>-48026791.362698004</v>
      </c>
      <c r="T270" s="136">
        <f t="shared" si="32"/>
        <v>-3095208.6373019964</v>
      </c>
      <c r="V270" s="117">
        <f>(VLOOKUP(K270,'BNK Org Sheet'!$F$2:$I$464,2,FALSE))*1000</f>
        <v>-78802544.5248795</v>
      </c>
      <c r="W270" s="118">
        <f>VLOOKUP(K270,'NG Summary by Day'!$T$20:$W$486,4,FALSE)</f>
        <v>-78802544.5248795</v>
      </c>
      <c r="X270" s="131">
        <f t="shared" si="33"/>
        <v>0</v>
      </c>
      <c r="Y270" s="117">
        <f>VLOOKUP(K270,'BNK Org Sheet'!$F$2:$I$464,3,FALSE)*1000</f>
        <v>-1046580.6399119699</v>
      </c>
      <c r="Z270" s="118">
        <f>VLOOKUP(K270,'Power Summary by Day '!$AL$18:$AO$400,4,FALSE)</f>
        <v>-1046580.63991197</v>
      </c>
      <c r="AA270" s="119">
        <f t="shared" si="34"/>
        <v>0</v>
      </c>
      <c r="AB270" s="117">
        <f>VLOOKUP(K270,'BNK Org Sheet'!$F$2:$I$464,4,FALSE)*1000</f>
        <v>-62270000</v>
      </c>
      <c r="AC270" s="118">
        <f>VLOOKUP(K270,'NG Summary by Day'!$AG$20:$AJ$532,4,FALSE)</f>
        <v>-87156055.859461904</v>
      </c>
      <c r="AD270" s="131">
        <f t="shared" si="35"/>
        <v>24886055.859461904</v>
      </c>
    </row>
    <row r="271" spans="1:30" x14ac:dyDescent="0.2">
      <c r="A271" s="103">
        <v>36916</v>
      </c>
      <c r="B271" s="104">
        <v>40254</v>
      </c>
      <c r="C271" s="104">
        <v>35027</v>
      </c>
      <c r="D271" s="104">
        <v>70296</v>
      </c>
      <c r="E271" s="104"/>
      <c r="F271" s="104">
        <v>-13106.602185662801</v>
      </c>
      <c r="G271" s="104">
        <v>2625.1050959228296</v>
      </c>
      <c r="H271" s="104">
        <v>-14270</v>
      </c>
      <c r="I271" s="104">
        <v>-7000</v>
      </c>
      <c r="J271" s="133">
        <v>36920</v>
      </c>
      <c r="K271" s="134">
        <v>36921</v>
      </c>
      <c r="L271" s="117">
        <f t="shared" si="36"/>
        <v>-39991000</v>
      </c>
      <c r="M271" s="118">
        <f>VLOOKUP(K271,'NG Summary by Day'!$L$21:$N$480,3,FALSE)</f>
        <v>-39991462.083371498</v>
      </c>
      <c r="N271" s="119">
        <f t="shared" si="37"/>
        <v>462.08337149769068</v>
      </c>
      <c r="O271" s="117">
        <f t="shared" si="30"/>
        <v>-40503000</v>
      </c>
      <c r="P271" s="118">
        <f>VLOOKUP(K271,'Power Summary by Day '!$AL$18:$AO$400,3,FALSE)</f>
        <v>-40503331.063826196</v>
      </c>
      <c r="Q271" s="119">
        <f t="shared" si="31"/>
        <v>331.06382619589567</v>
      </c>
      <c r="R271" s="117">
        <f>(VLOOKUP(K271,'BNK Org Sheet'!$A$2:$D$464,4,FALSE))*1000*-1</f>
        <v>-66656000</v>
      </c>
      <c r="S271" s="118">
        <f>VLOOKUP(K271,CORP!$A$14:$D4793,3,FALSE)</f>
        <v>-64369014.348197997</v>
      </c>
      <c r="T271" s="136">
        <f t="shared" si="32"/>
        <v>-2286985.6518020034</v>
      </c>
      <c r="V271" s="117">
        <f>(VLOOKUP(K271,'BNK Org Sheet'!$F$2:$I$464,2,FALSE))*1000</f>
        <v>18817658.421620499</v>
      </c>
      <c r="W271" s="118">
        <f>VLOOKUP(K271,'NG Summary by Day'!$T$20:$W$486,4,FALSE)</f>
        <v>18817658.421620499</v>
      </c>
      <c r="X271" s="131">
        <f t="shared" si="33"/>
        <v>0</v>
      </c>
      <c r="Y271" s="117">
        <f>VLOOKUP(K271,'BNK Org Sheet'!$F$2:$I$464,3,FALSE)*1000</f>
        <v>7981470.2278067796</v>
      </c>
      <c r="Z271" s="118">
        <f>VLOOKUP(K271,'Power Summary by Day '!$AL$18:$AO$400,4,FALSE)</f>
        <v>7981470.2278067796</v>
      </c>
      <c r="AA271" s="119">
        <f t="shared" si="34"/>
        <v>0</v>
      </c>
      <c r="AB271" s="117">
        <f>VLOOKUP(K271,'BNK Org Sheet'!$F$2:$I$464,4,FALSE)*1000</f>
        <v>92860000</v>
      </c>
      <c r="AC271" s="118">
        <f>VLOOKUP(K271,'NG Summary by Day'!$AG$20:$AJ$532,4,FALSE)</f>
        <v>26227433.614508297</v>
      </c>
      <c r="AD271" s="131">
        <f t="shared" si="35"/>
        <v>66632566.385491699</v>
      </c>
    </row>
    <row r="272" spans="1:30" x14ac:dyDescent="0.2">
      <c r="A272" s="103">
        <v>36917</v>
      </c>
      <c r="B272" s="104">
        <v>29314</v>
      </c>
      <c r="C272" s="104">
        <v>33885</v>
      </c>
      <c r="D272" s="104">
        <v>57923</v>
      </c>
      <c r="E272" s="104"/>
      <c r="F272" s="104">
        <v>-19825.106389555302</v>
      </c>
      <c r="G272" s="104">
        <v>10819.739133259402</v>
      </c>
      <c r="H272" s="104">
        <v>-11370</v>
      </c>
      <c r="I272" s="104">
        <v>-15000</v>
      </c>
      <c r="J272" s="133">
        <v>36921</v>
      </c>
      <c r="K272" s="134">
        <v>36922</v>
      </c>
      <c r="L272" s="117">
        <f t="shared" si="36"/>
        <v>-39705000</v>
      </c>
      <c r="M272" s="118">
        <f>VLOOKUP(K272,'NG Summary by Day'!$L$21:$N$480,3,FALSE)</f>
        <v>-39704970.408001602</v>
      </c>
      <c r="N272" s="119">
        <f t="shared" si="37"/>
        <v>-29.591998398303986</v>
      </c>
      <c r="O272" s="117">
        <f t="shared" si="30"/>
        <v>-41747000</v>
      </c>
      <c r="P272" s="118">
        <f>VLOOKUP(K272,'Power Summary by Day '!$AL$18:$AO$400,3,FALSE)</f>
        <v>-41747136.743558101</v>
      </c>
      <c r="Q272" s="119">
        <f t="shared" si="31"/>
        <v>136.74355810135603</v>
      </c>
      <c r="R272" s="117">
        <f>(VLOOKUP(K272,'BNK Org Sheet'!$A$2:$D$464,4,FALSE))*1000*-1</f>
        <v>-65136000</v>
      </c>
      <c r="S272" s="118">
        <f>VLOOKUP(K272,CORP!$A$14:$D4794,3,FALSE)</f>
        <v>-63103127.648877598</v>
      </c>
      <c r="T272" s="136">
        <f t="shared" si="32"/>
        <v>-2032872.3511224017</v>
      </c>
      <c r="V272" s="117">
        <f>(VLOOKUP(K272,'BNK Org Sheet'!$F$2:$I$464,2,FALSE))*1000</f>
        <v>86704249.377401099</v>
      </c>
      <c r="W272" s="118">
        <f>VLOOKUP(K272,'NG Summary by Day'!$T$20:$W$486,4,FALSE)</f>
        <v>86704249.377401099</v>
      </c>
      <c r="X272" s="131">
        <f t="shared" si="33"/>
        <v>0</v>
      </c>
      <c r="Y272" s="117">
        <f>VLOOKUP(K272,'BNK Org Sheet'!$F$2:$I$464,3,FALSE)*1000</f>
        <v>16468850.6849168</v>
      </c>
      <c r="Z272" s="118">
        <f>VLOOKUP(K272,'Power Summary by Day '!$AL$18:$AO$400,4,FALSE)</f>
        <v>16468850.6849168</v>
      </c>
      <c r="AA272" s="119">
        <f t="shared" si="34"/>
        <v>0</v>
      </c>
      <c r="AB272" s="117">
        <f>VLOOKUP(K272,'BNK Org Sheet'!$F$2:$I$464,4,FALSE)*1000</f>
        <v>114010000</v>
      </c>
      <c r="AC272" s="118">
        <f>VLOOKUP(K272,'NG Summary by Day'!$AG$20:$AJ$532,4,FALSE)</f>
        <v>94342517.557444096</v>
      </c>
      <c r="AD272" s="131">
        <f t="shared" si="35"/>
        <v>19667482.442555904</v>
      </c>
    </row>
    <row r="273" spans="1:30" x14ac:dyDescent="0.2">
      <c r="A273" s="103">
        <v>36920</v>
      </c>
      <c r="B273" s="104">
        <v>32497</v>
      </c>
      <c r="C273" s="104">
        <v>29628</v>
      </c>
      <c r="D273" s="104">
        <v>51122</v>
      </c>
      <c r="E273" s="104"/>
      <c r="F273" s="104">
        <v>-78802.5445248795</v>
      </c>
      <c r="G273" s="104">
        <v>-1046.5806399119699</v>
      </c>
      <c r="H273" s="104">
        <v>-62270</v>
      </c>
      <c r="I273" s="104">
        <v>-26000</v>
      </c>
      <c r="J273" s="133">
        <v>36922</v>
      </c>
      <c r="K273" s="134">
        <v>36923</v>
      </c>
      <c r="L273" s="117">
        <f t="shared" si="36"/>
        <v>-46958000</v>
      </c>
      <c r="M273" s="118">
        <f>VLOOKUP(K273,'NG Summary by Day'!$L$21:$N$480,3,FALSE)</f>
        <v>-46957881.702423096</v>
      </c>
      <c r="N273" s="119">
        <f t="shared" si="37"/>
        <v>-118.29757690429688</v>
      </c>
      <c r="O273" s="117">
        <f t="shared" si="30"/>
        <v>-43977000</v>
      </c>
      <c r="P273" s="118">
        <f>VLOOKUP(K273,'Power Summary by Day '!$AL$18:$AO$400,3,FALSE)</f>
        <v>-43977380.070262298</v>
      </c>
      <c r="Q273" s="119">
        <f t="shared" si="31"/>
        <v>380.07026229798794</v>
      </c>
      <c r="R273" s="117">
        <f>(VLOOKUP(K273,'BNK Org Sheet'!$A$2:$D$464,4,FALSE))*1000*-1</f>
        <v>-75550000</v>
      </c>
      <c r="S273" s="118">
        <f>VLOOKUP(K273,CORP!$A$14:$D4795,3,FALSE)</f>
        <v>-73754780.609590799</v>
      </c>
      <c r="T273" s="136">
        <f t="shared" si="32"/>
        <v>-1795219.3904092014</v>
      </c>
      <c r="V273" s="117">
        <f>(VLOOKUP(K273,'BNK Org Sheet'!$F$2:$I$464,2,FALSE))*1000</f>
        <v>799326.56976002804</v>
      </c>
      <c r="W273" s="118">
        <f>VLOOKUP(K273,'NG Summary by Day'!$T$20:$W$486,4,FALSE)</f>
        <v>799326.56976002804</v>
      </c>
      <c r="X273" s="131">
        <f t="shared" si="33"/>
        <v>0</v>
      </c>
      <c r="Y273" s="117">
        <f>VLOOKUP(K273,'BNK Org Sheet'!$F$2:$I$464,3,FALSE)*1000</f>
        <v>22679046.692425601</v>
      </c>
      <c r="Z273" s="118">
        <f>VLOOKUP(K273,'Power Summary by Day '!$AL$18:$AO$400,4,FALSE)</f>
        <v>22679046.692425601</v>
      </c>
      <c r="AA273" s="119">
        <f t="shared" si="34"/>
        <v>0</v>
      </c>
      <c r="AB273" s="117">
        <f>VLOOKUP(K273,'BNK Org Sheet'!$F$2:$I$464,4,FALSE)*1000</f>
        <v>55140000</v>
      </c>
      <c r="AC273" s="118">
        <f>VLOOKUP(K273,'NG Summary by Day'!$AG$20:$AJ$532,4,FALSE)</f>
        <v>36420015.097820096</v>
      </c>
      <c r="AD273" s="131">
        <f t="shared" si="35"/>
        <v>18719984.902179904</v>
      </c>
    </row>
    <row r="274" spans="1:30" x14ac:dyDescent="0.2">
      <c r="A274" s="103">
        <v>36921</v>
      </c>
      <c r="B274" s="104">
        <v>39991</v>
      </c>
      <c r="C274" s="104">
        <v>40503</v>
      </c>
      <c r="D274" s="104">
        <v>66656</v>
      </c>
      <c r="E274" s="104"/>
      <c r="F274" s="104">
        <v>18817.658421620501</v>
      </c>
      <c r="G274" s="104">
        <v>7981.4702278067798</v>
      </c>
      <c r="H274" s="104">
        <v>92860</v>
      </c>
      <c r="I274" s="104">
        <v>14000</v>
      </c>
      <c r="J274" s="133">
        <v>36923</v>
      </c>
      <c r="K274" s="134">
        <v>36924</v>
      </c>
      <c r="L274" s="117">
        <f t="shared" si="36"/>
        <v>-64323000</v>
      </c>
      <c r="M274" s="118">
        <f>VLOOKUP(K274,'NG Summary by Day'!$L$21:$N$480,3,FALSE)</f>
        <v>-64322726.850330599</v>
      </c>
      <c r="N274" s="119">
        <f t="shared" si="37"/>
        <v>-273.14966940134764</v>
      </c>
      <c r="O274" s="117">
        <f t="shared" si="30"/>
        <v>-42787000</v>
      </c>
      <c r="P274" s="118">
        <f>VLOOKUP(K274,'Power Summary by Day '!$AL$18:$AO$400,3,FALSE)</f>
        <v>-42786524.225260794</v>
      </c>
      <c r="Q274" s="119">
        <f t="shared" si="31"/>
        <v>-475.77473920583725</v>
      </c>
      <c r="R274" s="117">
        <f>(VLOOKUP(K274,'BNK Org Sheet'!$A$2:$D$464,4,FALSE))*1000*-1</f>
        <v>-89704000</v>
      </c>
      <c r="S274" s="118">
        <f>VLOOKUP(K274,CORP!$A$14:$D4796,3,FALSE)</f>
        <v>-88100666.169437706</v>
      </c>
      <c r="T274" s="136">
        <f t="shared" si="32"/>
        <v>-1603333.8305622935</v>
      </c>
      <c r="V274" s="117">
        <f>(VLOOKUP(K274,'BNK Org Sheet'!$F$2:$I$464,2,FALSE))*1000</f>
        <v>-10274251.0727436</v>
      </c>
      <c r="W274" s="118">
        <f>VLOOKUP(K274,'NG Summary by Day'!$T$20:$W$486,4,FALSE)</f>
        <v>-10274251.0727436</v>
      </c>
      <c r="X274" s="131">
        <f t="shared" si="33"/>
        <v>0</v>
      </c>
      <c r="Y274" s="117">
        <f>VLOOKUP(K274,'BNK Org Sheet'!$F$2:$I$464,3,FALSE)*1000</f>
        <v>-32064428.448104601</v>
      </c>
      <c r="Z274" s="118">
        <f>VLOOKUP(K274,'Power Summary by Day '!$AL$18:$AO$400,4,FALSE)</f>
        <v>-32064428.448104601</v>
      </c>
      <c r="AA274" s="119">
        <f t="shared" si="34"/>
        <v>0</v>
      </c>
      <c r="AB274" s="117">
        <f>VLOOKUP(K274,'BNK Org Sheet'!$F$2:$I$464,4,FALSE)*1000</f>
        <v>-58940000</v>
      </c>
      <c r="AC274" s="118">
        <f>VLOOKUP(K274,'NG Summary by Day'!$AG$20:$AJ$532,4,FALSE)</f>
        <v>-47065412.774752498</v>
      </c>
      <c r="AD274" s="131">
        <f t="shared" si="35"/>
        <v>-11874587.225247502</v>
      </c>
    </row>
    <row r="275" spans="1:30" x14ac:dyDescent="0.2">
      <c r="A275" s="103">
        <v>36922</v>
      </c>
      <c r="B275" s="104">
        <v>39705</v>
      </c>
      <c r="C275" s="104">
        <v>41747</v>
      </c>
      <c r="D275" s="104">
        <v>65136</v>
      </c>
      <c r="E275" s="104"/>
      <c r="F275" s="104">
        <v>86704.249377401095</v>
      </c>
      <c r="G275" s="104">
        <v>16468.850684916801</v>
      </c>
      <c r="H275" s="104">
        <v>114010</v>
      </c>
      <c r="I275" s="104">
        <v>72000</v>
      </c>
      <c r="J275" s="133">
        <v>36924</v>
      </c>
      <c r="K275" s="134">
        <v>36927</v>
      </c>
      <c r="L275" s="117">
        <f t="shared" si="36"/>
        <v>-45958000</v>
      </c>
      <c r="M275" s="118">
        <f>VLOOKUP(K275,'NG Summary by Day'!$L$21:$N$480,3,FALSE)</f>
        <v>-45957824.505217902</v>
      </c>
      <c r="N275" s="119">
        <f t="shared" si="37"/>
        <v>-175.49478209763765</v>
      </c>
      <c r="O275" s="117">
        <f t="shared" si="30"/>
        <v>-46497000</v>
      </c>
      <c r="P275" s="118">
        <f>VLOOKUP(K275,'Power Summary by Day '!$AL$18:$AO$400,3,FALSE)</f>
        <v>-46497095.054891497</v>
      </c>
      <c r="Q275" s="119">
        <f t="shared" si="31"/>
        <v>95.054891496896744</v>
      </c>
      <c r="R275" s="117">
        <f>(VLOOKUP(K275,'BNK Org Sheet'!$A$2:$D$464,4,FALSE))*1000*-1</f>
        <v>-74431000</v>
      </c>
      <c r="S275" s="118">
        <f>VLOOKUP(K275,CORP!$A$14:$D4797,3,FALSE)</f>
        <v>-72551183.340213299</v>
      </c>
      <c r="T275" s="136">
        <f t="shared" si="32"/>
        <v>-1879816.6597867012</v>
      </c>
      <c r="V275" s="117">
        <f>(VLOOKUP(K275,'BNK Org Sheet'!$F$2:$I$464,2,FALSE))*1000</f>
        <v>-33423166.685071301</v>
      </c>
      <c r="W275" s="118">
        <f>VLOOKUP(K275,'NG Summary by Day'!$T$20:$W$486,4,FALSE)</f>
        <v>-33423166.685071301</v>
      </c>
      <c r="X275" s="131">
        <f t="shared" si="33"/>
        <v>0</v>
      </c>
      <c r="Y275" s="117">
        <f>VLOOKUP(K275,'BNK Org Sheet'!$F$2:$I$464,3,FALSE)*1000</f>
        <v>-29462426.033937998</v>
      </c>
      <c r="Z275" s="118">
        <f>VLOOKUP(K275,'Power Summary by Day '!$AL$18:$AO$400,4,FALSE)</f>
        <v>-29462426.033937998</v>
      </c>
      <c r="AA275" s="119">
        <f t="shared" si="34"/>
        <v>0</v>
      </c>
      <c r="AB275" s="117">
        <f>VLOOKUP(K275,'BNK Org Sheet'!$F$2:$I$464,4,FALSE)*1000</f>
        <v>-63940000</v>
      </c>
      <c r="AC275" s="118">
        <f>VLOOKUP(K275,'NG Summary by Day'!$AG$20:$AJ$532,4,FALSE)</f>
        <v>-69703305.860148296</v>
      </c>
      <c r="AD275" s="131">
        <f t="shared" si="35"/>
        <v>5763305.8601482958</v>
      </c>
    </row>
    <row r="276" spans="1:30" x14ac:dyDescent="0.2">
      <c r="A276" s="103">
        <v>36923</v>
      </c>
      <c r="B276" s="104">
        <v>46958</v>
      </c>
      <c r="C276" s="104">
        <v>43977</v>
      </c>
      <c r="D276" s="104">
        <v>75550</v>
      </c>
      <c r="E276" s="104"/>
      <c r="F276" s="104">
        <v>799.32656976002806</v>
      </c>
      <c r="G276" s="104">
        <v>22679.0466924256</v>
      </c>
      <c r="H276" s="104">
        <v>55140</v>
      </c>
      <c r="I276" s="104">
        <v>26000</v>
      </c>
      <c r="J276" s="133">
        <v>36927</v>
      </c>
      <c r="K276" s="134">
        <v>36928</v>
      </c>
      <c r="L276" s="117">
        <f t="shared" si="36"/>
        <v>-42994000</v>
      </c>
      <c r="M276" s="118">
        <f>VLOOKUP(K276,'NG Summary by Day'!$L$21:$N$480,3,FALSE)</f>
        <v>-42993745.201409295</v>
      </c>
      <c r="N276" s="119">
        <f t="shared" si="37"/>
        <v>-254.7985907047987</v>
      </c>
      <c r="O276" s="117">
        <f t="shared" si="30"/>
        <v>-47400000</v>
      </c>
      <c r="P276" s="118">
        <f>VLOOKUP(K276,'Power Summary by Day '!$AL$18:$AO$400,3,FALSE)</f>
        <v>-47399521.171571203</v>
      </c>
      <c r="Q276" s="119">
        <f t="shared" si="31"/>
        <v>-478.82842879742384</v>
      </c>
      <c r="R276" s="117">
        <f>(VLOOKUP(K276,'BNK Org Sheet'!$A$2:$D$464,4,FALSE))*1000*-1</f>
        <v>-72009000</v>
      </c>
      <c r="S276" s="118">
        <f>VLOOKUP(K276,CORP!$A$14:$D4798,3,FALSE)</f>
        <v>-70063333.600047797</v>
      </c>
      <c r="T276" s="136">
        <f t="shared" si="32"/>
        <v>-1945666.399952203</v>
      </c>
      <c r="V276" s="117">
        <f>(VLOOKUP(K276,'BNK Org Sheet'!$F$2:$I$464,2,FALSE))*1000</f>
        <v>-3350447.0881365901</v>
      </c>
      <c r="W276" s="118">
        <f>VLOOKUP(K276,'NG Summary by Day'!$T$20:$W$486,4,FALSE)</f>
        <v>-3350447.0881365901</v>
      </c>
      <c r="X276" s="131">
        <f t="shared" si="33"/>
        <v>0</v>
      </c>
      <c r="Y276" s="117">
        <f>VLOOKUP(K276,'BNK Org Sheet'!$F$2:$I$464,3,FALSE)*1000</f>
        <v>-10092289.581665501</v>
      </c>
      <c r="Z276" s="118">
        <f>VLOOKUP(K276,'Power Summary by Day '!$AL$18:$AO$400,4,FALSE)</f>
        <v>-10092289.581665501</v>
      </c>
      <c r="AA276" s="119">
        <f t="shared" si="34"/>
        <v>0</v>
      </c>
      <c r="AB276" s="117">
        <f>VLOOKUP(K276,'BNK Org Sheet'!$F$2:$I$464,4,FALSE)*1000</f>
        <v>-17860000</v>
      </c>
      <c r="AC276" s="118">
        <f>VLOOKUP(K276,'NG Summary by Day'!$AG$20:$AJ$532,4,FALSE)</f>
        <v>-15578584.382301301</v>
      </c>
      <c r="AD276" s="131">
        <f t="shared" si="35"/>
        <v>-2281415.6176986992</v>
      </c>
    </row>
    <row r="277" spans="1:30" x14ac:dyDescent="0.2">
      <c r="A277" s="103">
        <v>36924</v>
      </c>
      <c r="B277" s="104">
        <v>64323</v>
      </c>
      <c r="C277" s="104">
        <v>42787</v>
      </c>
      <c r="D277" s="104">
        <v>89704</v>
      </c>
      <c r="E277" s="104"/>
      <c r="F277" s="104">
        <v>-10274.2510727436</v>
      </c>
      <c r="G277" s="104">
        <v>-32064.428448104602</v>
      </c>
      <c r="H277" s="104">
        <v>-58940</v>
      </c>
      <c r="I277" s="104">
        <v>3000</v>
      </c>
      <c r="J277" s="133">
        <v>36928</v>
      </c>
      <c r="K277" s="134">
        <v>36929</v>
      </c>
      <c r="L277" s="117">
        <f t="shared" si="36"/>
        <v>-60589000</v>
      </c>
      <c r="M277" s="118">
        <f>VLOOKUP(K277,'NG Summary by Day'!$L$21:$N$480,3,FALSE)</f>
        <v>-60589009.938619398</v>
      </c>
      <c r="N277" s="119">
        <f t="shared" si="37"/>
        <v>9.9386193975806236</v>
      </c>
      <c r="O277" s="117">
        <f t="shared" si="30"/>
        <v>-43894000</v>
      </c>
      <c r="P277" s="118">
        <f>VLOOKUP(K277,'Power Summary by Day '!$AL$18:$AO$400,3,FALSE)</f>
        <v>-43894394.519117497</v>
      </c>
      <c r="Q277" s="119">
        <f t="shared" si="31"/>
        <v>394.51911749690771</v>
      </c>
      <c r="R277" s="117">
        <f>(VLOOKUP(K277,'BNK Org Sheet'!$A$2:$D$464,4,FALSE))*1000*-1</f>
        <v>-83966000</v>
      </c>
      <c r="S277" s="118">
        <f>VLOOKUP(K277,CORP!$A$14:$D4799,3,FALSE)</f>
        <v>-82052388.237965494</v>
      </c>
      <c r="T277" s="136">
        <f t="shared" si="32"/>
        <v>-1913611.7620345056</v>
      </c>
      <c r="V277" s="117">
        <f>(VLOOKUP(K277,'BNK Org Sheet'!$F$2:$I$464,2,FALSE))*1000</f>
        <v>19400394.773265399</v>
      </c>
      <c r="W277" s="118">
        <f>VLOOKUP(K277,'NG Summary by Day'!$T$20:$W$486,4,FALSE)</f>
        <v>19400394.773265399</v>
      </c>
      <c r="X277" s="131">
        <f t="shared" si="33"/>
        <v>0</v>
      </c>
      <c r="Y277" s="117">
        <f>VLOOKUP(K277,'BNK Org Sheet'!$F$2:$I$464,3,FALSE)*1000</f>
        <v>-89983414.201549307</v>
      </c>
      <c r="Z277" s="118">
        <f>VLOOKUP(K277,'Power Summary by Day '!$AL$18:$AO$400,4,FALSE)</f>
        <v>-89983414.201549307</v>
      </c>
      <c r="AA277" s="119">
        <f t="shared" si="34"/>
        <v>0</v>
      </c>
      <c r="AB277" s="117">
        <f>VLOOKUP(K277,'BNK Org Sheet'!$F$2:$I$464,4,FALSE)*1000</f>
        <v>-84420000</v>
      </c>
      <c r="AC277" s="118">
        <f>VLOOKUP(K277,'NG Summary by Day'!$AG$20:$AJ$532,4,FALSE)</f>
        <v>-80231326.327225</v>
      </c>
      <c r="AD277" s="131">
        <f t="shared" si="35"/>
        <v>-4188673.6727750003</v>
      </c>
    </row>
    <row r="278" spans="1:30" x14ac:dyDescent="0.2">
      <c r="A278" s="103">
        <v>36927</v>
      </c>
      <c r="B278" s="104">
        <v>45958</v>
      </c>
      <c r="C278" s="104">
        <v>46497</v>
      </c>
      <c r="D278" s="104">
        <v>74431</v>
      </c>
      <c r="E278" s="104"/>
      <c r="F278" s="104">
        <v>-33423.166685071301</v>
      </c>
      <c r="G278" s="104">
        <v>-29462.426033937998</v>
      </c>
      <c r="H278" s="104">
        <v>-63940</v>
      </c>
      <c r="I278" s="104">
        <v>-36000</v>
      </c>
      <c r="J278" s="133">
        <v>36929</v>
      </c>
      <c r="K278" s="134">
        <v>36930</v>
      </c>
      <c r="L278" s="117">
        <f t="shared" si="36"/>
        <v>-75773000</v>
      </c>
      <c r="M278" s="118">
        <f>VLOOKUP(K278,'NG Summary by Day'!$L$21:$N$480,3,FALSE)</f>
        <v>-75772612.034165099</v>
      </c>
      <c r="N278" s="119">
        <f t="shared" si="37"/>
        <v>-387.96583490073681</v>
      </c>
      <c r="O278" s="117">
        <f t="shared" si="30"/>
        <v>-36568000</v>
      </c>
      <c r="P278" s="118">
        <f>VLOOKUP(K278,'Power Summary by Day '!$AL$18:$AO$400,3,FALSE)</f>
        <v>-36567777.137147501</v>
      </c>
      <c r="Q278" s="119">
        <f t="shared" si="31"/>
        <v>-222.86285249888897</v>
      </c>
      <c r="R278" s="117">
        <f>(VLOOKUP(K278,'BNK Org Sheet'!$A$2:$D$464,4,FALSE))*1000*-1</f>
        <v>-98104000</v>
      </c>
      <c r="S278" s="118">
        <f>VLOOKUP(K278,CORP!$A$14:$D4800,3,FALSE)</f>
        <v>-96445774.582220197</v>
      </c>
      <c r="T278" s="136">
        <f t="shared" si="32"/>
        <v>-1658225.4177798033</v>
      </c>
      <c r="V278" s="117">
        <f>(VLOOKUP(K278,'BNK Org Sheet'!$F$2:$I$464,2,FALSE))*1000</f>
        <v>-29817795.111741498</v>
      </c>
      <c r="W278" s="118">
        <f>VLOOKUP(K278,'NG Summary by Day'!$T$20:$W$486,4,FALSE)</f>
        <v>-29817795.111741498</v>
      </c>
      <c r="X278" s="131">
        <f t="shared" si="33"/>
        <v>0</v>
      </c>
      <c r="Y278" s="117">
        <f>VLOOKUP(K278,'BNK Org Sheet'!$F$2:$I$464,3,FALSE)*1000</f>
        <v>14158088.653284701</v>
      </c>
      <c r="Z278" s="118">
        <f>VLOOKUP(K278,'Power Summary by Day '!$AL$18:$AO$400,4,FALSE)</f>
        <v>14158088.653284701</v>
      </c>
      <c r="AA278" s="119">
        <f t="shared" si="34"/>
        <v>0</v>
      </c>
      <c r="AB278" s="117">
        <f>VLOOKUP(K278,'BNK Org Sheet'!$F$2:$I$464,4,FALSE)*1000</f>
        <v>-27790000</v>
      </c>
      <c r="AC278" s="118">
        <f>VLOOKUP(K278,'NG Summary by Day'!$AG$20:$AJ$532,4,FALSE)</f>
        <v>-25275754.590694502</v>
      </c>
      <c r="AD278" s="131">
        <f t="shared" si="35"/>
        <v>-2514245.409305498</v>
      </c>
    </row>
    <row r="279" spans="1:30" x14ac:dyDescent="0.2">
      <c r="A279" s="103">
        <v>36928</v>
      </c>
      <c r="B279" s="104">
        <v>42994</v>
      </c>
      <c r="C279" s="104">
        <v>47400</v>
      </c>
      <c r="D279" s="104">
        <v>72009</v>
      </c>
      <c r="E279" s="104"/>
      <c r="F279" s="104">
        <v>-3350.4470881365901</v>
      </c>
      <c r="G279" s="104">
        <v>-10092.289581665502</v>
      </c>
      <c r="H279" s="104">
        <v>-17860</v>
      </c>
      <c r="I279" s="104">
        <v>15000</v>
      </c>
      <c r="J279" s="133">
        <v>36930</v>
      </c>
      <c r="K279" s="134">
        <v>36931</v>
      </c>
      <c r="L279" s="117">
        <f t="shared" si="36"/>
        <v>-73331000</v>
      </c>
      <c r="M279" s="118">
        <f>VLOOKUP(K279,'NG Summary by Day'!$L$21:$N$480,3,FALSE)</f>
        <v>-73330639.195080101</v>
      </c>
      <c r="N279" s="119">
        <f t="shared" si="37"/>
        <v>-360.80491989850998</v>
      </c>
      <c r="O279" s="117">
        <f t="shared" si="30"/>
        <v>-36366000</v>
      </c>
      <c r="P279" s="118">
        <f>VLOOKUP(K279,'Power Summary by Day '!$AL$18:$AO$400,3,FALSE)</f>
        <v>-36039483.718741305</v>
      </c>
      <c r="Q279" s="119">
        <f t="shared" si="31"/>
        <v>-326516.28125869483</v>
      </c>
      <c r="R279" s="117">
        <f>(VLOOKUP(K279,'BNK Org Sheet'!$A$2:$D$464,4,FALSE))*1000*-1</f>
        <v>-92270000</v>
      </c>
      <c r="S279" s="118">
        <f>VLOOKUP(K279,CORP!$A$14:$D4801,3,FALSE)</f>
        <v>-93273875.464702398</v>
      </c>
      <c r="T279" s="136">
        <f t="shared" si="32"/>
        <v>1003875.4647023976</v>
      </c>
      <c r="V279" s="117">
        <f>(VLOOKUP(K279,'BNK Org Sheet'!$F$2:$I$464,2,FALSE))*1000</f>
        <v>3044962.6742904298</v>
      </c>
      <c r="W279" s="118">
        <f>VLOOKUP(K279,'NG Summary by Day'!$T$20:$W$486,4,FALSE)</f>
        <v>3044962.6742904298</v>
      </c>
      <c r="X279" s="131">
        <f t="shared" si="33"/>
        <v>0</v>
      </c>
      <c r="Y279" s="117">
        <f>VLOOKUP(K279,'BNK Org Sheet'!$F$2:$I$464,3,FALSE)*1000</f>
        <v>6437889.6660984401</v>
      </c>
      <c r="Z279" s="118">
        <f>VLOOKUP(K279,'Power Summary by Day '!$AL$18:$AO$400,4,FALSE)</f>
        <v>6437889.6660984401</v>
      </c>
      <c r="AA279" s="119">
        <f t="shared" si="34"/>
        <v>0</v>
      </c>
      <c r="AB279" s="117">
        <f>VLOOKUP(K279,'BNK Org Sheet'!$F$2:$I$464,4,FALSE)*1000</f>
        <v>6320000</v>
      </c>
      <c r="AC279" s="118">
        <f>VLOOKUP(K279,'NG Summary by Day'!$AG$20:$AJ$532,4,FALSE)</f>
        <v>10781160.9301189</v>
      </c>
      <c r="AD279" s="131">
        <f t="shared" si="35"/>
        <v>-4461160.9301188998</v>
      </c>
    </row>
    <row r="280" spans="1:30" x14ac:dyDescent="0.2">
      <c r="A280" s="103">
        <v>36929</v>
      </c>
      <c r="B280" s="104">
        <v>60589</v>
      </c>
      <c r="C280" s="104">
        <v>43894</v>
      </c>
      <c r="D280" s="104">
        <v>83966</v>
      </c>
      <c r="E280" s="104"/>
      <c r="F280" s="104">
        <v>19400.394773265398</v>
      </c>
      <c r="G280" s="104">
        <v>-89983.414201549313</v>
      </c>
      <c r="H280" s="104">
        <v>-84420</v>
      </c>
      <c r="I280" s="104">
        <v>29000</v>
      </c>
      <c r="J280" s="133">
        <v>36931</v>
      </c>
      <c r="K280" s="134">
        <v>36934</v>
      </c>
      <c r="L280" s="117">
        <f t="shared" si="36"/>
        <v>-70528000</v>
      </c>
      <c r="M280" s="118">
        <f>VLOOKUP(K280,'NG Summary by Day'!$L$21:$N$480,3,FALSE)</f>
        <v>-70527795.140394002</v>
      </c>
      <c r="N280" s="119">
        <f t="shared" si="37"/>
        <v>-204.85960599780083</v>
      </c>
      <c r="O280" s="117">
        <f t="shared" si="30"/>
        <v>-37989000</v>
      </c>
      <c r="P280" s="118">
        <f>VLOOKUP(K280,'Power Summary by Day '!$AL$18:$AO$400,3,FALSE)</f>
        <v>-37989107.437457196</v>
      </c>
      <c r="Q280" s="119">
        <f t="shared" si="31"/>
        <v>107.43745719641447</v>
      </c>
      <c r="R280" s="117">
        <f>(VLOOKUP(K280,'BNK Org Sheet'!$A$2:$D$464,4,FALSE))*1000*-1</f>
        <v>-94057000</v>
      </c>
      <c r="S280" s="118">
        <f>VLOOKUP(K280,CORP!$A$14:$D4802,3,FALSE)</f>
        <v>-92359335.653379396</v>
      </c>
      <c r="T280" s="136">
        <f t="shared" si="32"/>
        <v>-1697664.3466206044</v>
      </c>
      <c r="V280" s="117">
        <f>(VLOOKUP(K280,'BNK Org Sheet'!$F$2:$I$464,2,FALSE))*1000</f>
        <v>7205021.3711395701</v>
      </c>
      <c r="W280" s="118">
        <f>VLOOKUP(K280,'NG Summary by Day'!$T$20:$W$486,4,FALSE)</f>
        <v>7205021.3711395701</v>
      </c>
      <c r="X280" s="131">
        <f t="shared" si="33"/>
        <v>0</v>
      </c>
      <c r="Y280" s="117">
        <f>VLOOKUP(K280,'BNK Org Sheet'!$F$2:$I$464,3,FALSE)*1000</f>
        <v>-7432164.9353298303</v>
      </c>
      <c r="Z280" s="118">
        <f>VLOOKUP(K280,'Power Summary by Day '!$AL$18:$AO$400,4,FALSE)</f>
        <v>-7432164.9353298303</v>
      </c>
      <c r="AA280" s="119">
        <f t="shared" si="34"/>
        <v>0</v>
      </c>
      <c r="AB280" s="117">
        <f>VLOOKUP(K280,'BNK Org Sheet'!$F$2:$I$464,4,FALSE)*1000</f>
        <v>-600000</v>
      </c>
      <c r="AC280" s="118">
        <f>VLOOKUP(K280,'NG Summary by Day'!$AG$20:$AJ$532,4,FALSE)</f>
        <v>-3130924.4421030199</v>
      </c>
      <c r="AD280" s="131">
        <f t="shared" si="35"/>
        <v>2530924.4421030199</v>
      </c>
    </row>
    <row r="281" spans="1:30" x14ac:dyDescent="0.2">
      <c r="A281" s="103">
        <v>36930</v>
      </c>
      <c r="B281" s="104">
        <v>75773</v>
      </c>
      <c r="C281" s="104">
        <v>36568</v>
      </c>
      <c r="D281" s="104">
        <v>98104</v>
      </c>
      <c r="E281" s="104"/>
      <c r="F281" s="104">
        <v>-29817.7951117415</v>
      </c>
      <c r="G281" s="104">
        <v>14158.0886532847</v>
      </c>
      <c r="H281" s="104">
        <v>-27790</v>
      </c>
      <c r="I281" s="104">
        <v>-53000</v>
      </c>
      <c r="J281" s="133">
        <v>36934</v>
      </c>
      <c r="K281" s="134">
        <v>36935</v>
      </c>
      <c r="L281" s="117">
        <f t="shared" si="36"/>
        <v>-68460000</v>
      </c>
      <c r="M281" s="118">
        <f>VLOOKUP(K281,'NG Summary by Day'!$L$21:$N$480,3,FALSE)</f>
        <v>-68460496.845262706</v>
      </c>
      <c r="N281" s="119">
        <f t="shared" si="37"/>
        <v>496.84526270627975</v>
      </c>
      <c r="O281" s="117">
        <f t="shared" si="30"/>
        <v>-36212000</v>
      </c>
      <c r="P281" s="118">
        <f>VLOOKUP(K281,'Power Summary by Day '!$AL$18:$AO$400,3,FALSE)</f>
        <v>-36212048.8180058</v>
      </c>
      <c r="Q281" s="119">
        <f t="shared" si="31"/>
        <v>48.818005800247192</v>
      </c>
      <c r="R281" s="117">
        <f>(VLOOKUP(K281,'BNK Org Sheet'!$A$2:$D$464,4,FALSE))*1000*-1</f>
        <v>-93414000</v>
      </c>
      <c r="S281" s="118">
        <f>VLOOKUP(K281,CORP!$A$14:$D4803,3,FALSE)</f>
        <v>-91719935.507503703</v>
      </c>
      <c r="T281" s="136">
        <f t="shared" si="32"/>
        <v>-1694064.4924962968</v>
      </c>
      <c r="V281" s="117">
        <f>(VLOOKUP(K281,'BNK Org Sheet'!$F$2:$I$464,2,FALSE))*1000</f>
        <v>65550458.063130602</v>
      </c>
      <c r="W281" s="118">
        <f>VLOOKUP(K281,'NG Summary by Day'!$T$20:$W$486,4,FALSE)</f>
        <v>65550458.063130602</v>
      </c>
      <c r="X281" s="131">
        <f t="shared" si="33"/>
        <v>0</v>
      </c>
      <c r="Y281" s="117">
        <f>VLOOKUP(K281,'BNK Org Sheet'!$F$2:$I$464,3,FALSE)*1000</f>
        <v>10329344.2793245</v>
      </c>
      <c r="Z281" s="118">
        <f>VLOOKUP(K281,'Power Summary by Day '!$AL$18:$AO$400,4,FALSE)</f>
        <v>10329344.2793245</v>
      </c>
      <c r="AA281" s="119">
        <f t="shared" si="34"/>
        <v>0</v>
      </c>
      <c r="AB281" s="117">
        <f>VLOOKUP(K281,'BNK Org Sheet'!$F$2:$I$464,4,FALSE)*1000</f>
        <v>65160000</v>
      </c>
      <c r="AC281" s="118">
        <f>VLOOKUP(K281,'NG Summary by Day'!$AG$20:$AJ$532,4,FALSE)</f>
        <v>65121520.1990484</v>
      </c>
      <c r="AD281" s="131">
        <f t="shared" si="35"/>
        <v>38479.800951600075</v>
      </c>
    </row>
    <row r="282" spans="1:30" x14ac:dyDescent="0.2">
      <c r="A282" s="103">
        <v>36931</v>
      </c>
      <c r="B282" s="104">
        <v>73331</v>
      </c>
      <c r="C282" s="104">
        <v>36366</v>
      </c>
      <c r="D282" s="104">
        <v>92270</v>
      </c>
      <c r="E282" s="104"/>
      <c r="F282" s="104">
        <v>3044.9626742904297</v>
      </c>
      <c r="G282" s="104">
        <v>6437.8896660984401</v>
      </c>
      <c r="H282" s="104">
        <v>6320</v>
      </c>
      <c r="I282" s="104">
        <v>13000</v>
      </c>
      <c r="J282" s="133">
        <v>36935</v>
      </c>
      <c r="K282" s="134">
        <v>36936</v>
      </c>
      <c r="L282" s="117">
        <f t="shared" si="36"/>
        <v>-59870000</v>
      </c>
      <c r="M282" s="118">
        <f>VLOOKUP(K282,'NG Summary by Day'!$L$21:$N$480,3,FALSE)</f>
        <v>-59869169.358649202</v>
      </c>
      <c r="N282" s="119">
        <f t="shared" si="37"/>
        <v>-830.64135079830885</v>
      </c>
      <c r="O282" s="117">
        <f t="shared" si="30"/>
        <v>-35516000</v>
      </c>
      <c r="P282" s="118">
        <f>VLOOKUP(K282,'Power Summary by Day '!$AL$18:$AO$400,3,FALSE)</f>
        <v>-35488980.603516102</v>
      </c>
      <c r="Q282" s="119">
        <f t="shared" si="31"/>
        <v>-27019.396483898163</v>
      </c>
      <c r="R282" s="117">
        <f>(VLOOKUP(K282,'BNK Org Sheet'!$A$2:$D$464,4,FALSE))*1000*-1</f>
        <v>-88034000</v>
      </c>
      <c r="S282" s="118">
        <f>VLOOKUP(K282,CORP!$A$14:$D4804,3,FALSE)</f>
        <v>-86135328.274380401</v>
      </c>
      <c r="T282" s="136">
        <f t="shared" si="32"/>
        <v>-1898671.7256195992</v>
      </c>
      <c r="V282" s="117">
        <f>(VLOOKUP(K282,'BNK Org Sheet'!$F$2:$I$464,2,FALSE))*1000</f>
        <v>-27584604.412934799</v>
      </c>
      <c r="W282" s="118">
        <f>VLOOKUP(K282,'NG Summary by Day'!$T$20:$W$486,4,FALSE)</f>
        <v>-27584604.412934799</v>
      </c>
      <c r="X282" s="131">
        <f t="shared" si="33"/>
        <v>0</v>
      </c>
      <c r="Y282" s="117">
        <f>VLOOKUP(K282,'BNK Org Sheet'!$F$2:$I$464,3,FALSE)*1000</f>
        <v>11215320.373826399</v>
      </c>
      <c r="Z282" s="118">
        <f>VLOOKUP(K282,'Power Summary by Day '!$AL$18:$AO$400,4,FALSE)</f>
        <v>11215320.373826399</v>
      </c>
      <c r="AA282" s="119">
        <f t="shared" si="34"/>
        <v>0</v>
      </c>
      <c r="AB282" s="117">
        <f>VLOOKUP(K282,'BNK Org Sheet'!$F$2:$I$464,4,FALSE)*1000</f>
        <v>-31070000</v>
      </c>
      <c r="AC282" s="118">
        <f>VLOOKUP(K282,'NG Summary by Day'!$AG$20:$AJ$532,4,FALSE)</f>
        <v>-22195020.295857999</v>
      </c>
      <c r="AD282" s="131">
        <f t="shared" si="35"/>
        <v>-8874979.7041420005</v>
      </c>
    </row>
    <row r="283" spans="1:30" x14ac:dyDescent="0.2">
      <c r="A283" s="103">
        <v>36934</v>
      </c>
      <c r="B283" s="104">
        <v>70528</v>
      </c>
      <c r="C283" s="104">
        <v>37989</v>
      </c>
      <c r="D283" s="104">
        <v>94057</v>
      </c>
      <c r="E283" s="104"/>
      <c r="F283" s="104">
        <v>7205.02137113957</v>
      </c>
      <c r="G283" s="104">
        <v>-7432.1649353298299</v>
      </c>
      <c r="H283" s="104">
        <v>-600</v>
      </c>
      <c r="I283" s="104">
        <v>10000</v>
      </c>
      <c r="J283" s="133">
        <v>36936</v>
      </c>
      <c r="K283" s="134">
        <v>36937</v>
      </c>
      <c r="L283" s="117">
        <f t="shared" si="36"/>
        <v>-54794000</v>
      </c>
      <c r="M283" s="118">
        <f>VLOOKUP(K283,'NG Summary by Day'!$L$21:$N$480,3,FALSE)</f>
        <v>-54793640.742570005</v>
      </c>
      <c r="N283" s="119">
        <f t="shared" si="37"/>
        <v>-359.25742999464273</v>
      </c>
      <c r="O283" s="117">
        <f t="shared" si="30"/>
        <v>-27893000</v>
      </c>
      <c r="P283" s="118">
        <f>VLOOKUP(K283,'Power Summary by Day '!$AL$18:$AO$400,3,FALSE)</f>
        <v>-27892811.756388303</v>
      </c>
      <c r="Q283" s="119">
        <f t="shared" si="31"/>
        <v>-188.24361169710755</v>
      </c>
      <c r="R283" s="117">
        <f>(VLOOKUP(K283,'BNK Org Sheet'!$A$2:$D$464,4,FALSE))*1000*-1</f>
        <v>-72944000</v>
      </c>
      <c r="S283" s="118">
        <f>VLOOKUP(K283,CORP!$A$14:$D4805,3,FALSE)</f>
        <v>-70926188.7985861</v>
      </c>
      <c r="T283" s="136">
        <f t="shared" si="32"/>
        <v>-2017811.2014138997</v>
      </c>
      <c r="V283" s="117">
        <f>(VLOOKUP(K283,'BNK Org Sheet'!$F$2:$I$464,2,FALSE))*1000</f>
        <v>13188743.040000901</v>
      </c>
      <c r="W283" s="118">
        <f>VLOOKUP(K283,'NG Summary by Day'!$T$20:$W$486,4,FALSE)</f>
        <v>13188743.040000901</v>
      </c>
      <c r="X283" s="131">
        <f t="shared" si="33"/>
        <v>0</v>
      </c>
      <c r="Y283" s="117">
        <f>VLOOKUP(K283,'BNK Org Sheet'!$F$2:$I$464,3,FALSE)*1000</f>
        <v>-9132139.6340970993</v>
      </c>
      <c r="Z283" s="118">
        <f>VLOOKUP(K283,'Power Summary by Day '!$AL$18:$AO$400,4,FALSE)</f>
        <v>-9132139.6340970993</v>
      </c>
      <c r="AA283" s="119">
        <f t="shared" si="34"/>
        <v>0</v>
      </c>
      <c r="AB283" s="117">
        <f>VLOOKUP(K283,'BNK Org Sheet'!$F$2:$I$464,4,FALSE)*1000</f>
        <v>25740000</v>
      </c>
      <c r="AC283" s="118">
        <f>VLOOKUP(K283,'NG Summary by Day'!$AG$20:$AJ$532,4,FALSE)</f>
        <v>725051.60947418504</v>
      </c>
      <c r="AD283" s="131">
        <f t="shared" si="35"/>
        <v>25014948.390525814</v>
      </c>
    </row>
    <row r="284" spans="1:30" x14ac:dyDescent="0.2">
      <c r="A284" s="103">
        <v>36935</v>
      </c>
      <c r="B284" s="104">
        <v>68460</v>
      </c>
      <c r="C284" s="104">
        <v>36212</v>
      </c>
      <c r="D284" s="104">
        <v>93414</v>
      </c>
      <c r="E284" s="104"/>
      <c r="F284" s="104">
        <v>65550.458063130602</v>
      </c>
      <c r="G284" s="104">
        <v>10329.344279324499</v>
      </c>
      <c r="H284" s="104">
        <v>65160</v>
      </c>
      <c r="I284" s="104">
        <v>69000</v>
      </c>
      <c r="J284" s="133">
        <v>36937</v>
      </c>
      <c r="K284" s="134">
        <v>36938</v>
      </c>
      <c r="L284" s="117">
        <f t="shared" si="36"/>
        <v>-51121000</v>
      </c>
      <c r="M284" s="118">
        <f>VLOOKUP(K284,'NG Summary by Day'!$L$21:$N$480,3,FALSE)</f>
        <v>-51120571.762465306</v>
      </c>
      <c r="N284" s="119">
        <f t="shared" si="37"/>
        <v>-428.23753469437361</v>
      </c>
      <c r="O284" s="117">
        <f t="shared" si="30"/>
        <v>-32054000</v>
      </c>
      <c r="P284" s="118">
        <f>VLOOKUP(K284,'Power Summary by Day '!$AL$18:$AO$400,3,FALSE)</f>
        <v>-32054034.531190198</v>
      </c>
      <c r="Q284" s="119">
        <f t="shared" si="31"/>
        <v>34.531190197914839</v>
      </c>
      <c r="R284" s="117">
        <f>(VLOOKUP(K284,'BNK Org Sheet'!$A$2:$D$464,4,FALSE))*1000*-1</f>
        <v>-72186000</v>
      </c>
      <c r="S284" s="118">
        <f>VLOOKUP(K284,CORP!$A$14:$D4806,3,FALSE)</f>
        <v>-70146994.3793533</v>
      </c>
      <c r="T284" s="136">
        <f t="shared" si="32"/>
        <v>-2039005.6206467003</v>
      </c>
      <c r="V284" s="117">
        <f>(VLOOKUP(K284,'BNK Org Sheet'!$F$2:$I$464,2,FALSE))*1000</f>
        <v>19314458.951766599</v>
      </c>
      <c r="W284" s="118">
        <f>VLOOKUP(K284,'NG Summary by Day'!$T$20:$W$486,4,FALSE)</f>
        <v>19314458.951766599</v>
      </c>
      <c r="X284" s="131">
        <f t="shared" si="33"/>
        <v>0</v>
      </c>
      <c r="Y284" s="117">
        <f>VLOOKUP(K284,'BNK Org Sheet'!$F$2:$I$464,3,FALSE)*1000</f>
        <v>5235892.66900972</v>
      </c>
      <c r="Z284" s="118">
        <f>VLOOKUP(K284,'Power Summary by Day '!$AL$18:$AO$400,4,FALSE)</f>
        <v>5235892.66900972</v>
      </c>
      <c r="AA284" s="119">
        <f t="shared" si="34"/>
        <v>0</v>
      </c>
      <c r="AB284" s="117">
        <f>VLOOKUP(K284,'BNK Org Sheet'!$F$2:$I$464,4,FALSE)*1000</f>
        <v>33530000</v>
      </c>
      <c r="AC284" s="118">
        <f>VLOOKUP(K284,'NG Summary by Day'!$AG$20:$AJ$532,4,FALSE)</f>
        <v>26351383.141021699</v>
      </c>
      <c r="AD284" s="131">
        <f t="shared" si="35"/>
        <v>7178616.8589783013</v>
      </c>
    </row>
    <row r="285" spans="1:30" x14ac:dyDescent="0.2">
      <c r="A285" s="103">
        <v>36936</v>
      </c>
      <c r="B285" s="104">
        <v>59870</v>
      </c>
      <c r="C285" s="104">
        <v>35516</v>
      </c>
      <c r="D285" s="104">
        <v>88034</v>
      </c>
      <c r="E285" s="104"/>
      <c r="F285" s="104">
        <v>-27584.604412934797</v>
      </c>
      <c r="G285" s="104">
        <v>11215.3203738264</v>
      </c>
      <c r="H285" s="104">
        <v>-31070</v>
      </c>
      <c r="I285" s="104">
        <v>-19000</v>
      </c>
      <c r="J285" s="133">
        <v>36938</v>
      </c>
      <c r="K285" s="134">
        <v>36942</v>
      </c>
      <c r="L285" s="117">
        <f t="shared" si="36"/>
        <v>-40034000</v>
      </c>
      <c r="M285" s="118">
        <f>VLOOKUP(K285,'NG Summary by Day'!$L$21:$N$480,3,FALSE)</f>
        <v>-40033959.959350497</v>
      </c>
      <c r="N285" s="119">
        <f t="shared" si="37"/>
        <v>-40.040649503469467</v>
      </c>
      <c r="O285" s="117">
        <f t="shared" si="30"/>
        <v>-32700000</v>
      </c>
      <c r="P285" s="118">
        <f>VLOOKUP(K285,'Power Summary by Day '!$AL$18:$AO$400,3,FALSE)</f>
        <v>-32699563.769177198</v>
      </c>
      <c r="Q285" s="119">
        <f t="shared" si="31"/>
        <v>-436.23082280158997</v>
      </c>
      <c r="R285" s="117">
        <f>(VLOOKUP(K285,'BNK Org Sheet'!$A$2:$D$464,4,FALSE))*1000*-1</f>
        <v>-62262000</v>
      </c>
      <c r="S285" s="118">
        <f>VLOOKUP(K285,CORP!$A$14:$D4807,3,FALSE)</f>
        <v>-60360814.0980113</v>
      </c>
      <c r="T285" s="136">
        <f t="shared" si="32"/>
        <v>-1901185.9019887</v>
      </c>
      <c r="V285" s="117">
        <f>(VLOOKUP(K285,'BNK Org Sheet'!$F$2:$I$464,2,FALSE))*1000</f>
        <v>-4943893.2891700696</v>
      </c>
      <c r="W285" s="118">
        <f>VLOOKUP(K285,'NG Summary by Day'!$T$20:$W$486,4,FALSE)</f>
        <v>-4943893.2891700696</v>
      </c>
      <c r="X285" s="131">
        <f t="shared" si="33"/>
        <v>0</v>
      </c>
      <c r="Y285" s="117">
        <f>VLOOKUP(K285,'BNK Org Sheet'!$F$2:$I$464,3,FALSE)*1000</f>
        <v>-20479746.934149399</v>
      </c>
      <c r="Z285" s="118">
        <f>VLOOKUP(K285,'Power Summary by Day '!$AL$18:$AO$400,4,FALSE)</f>
        <v>-20479746.934149399</v>
      </c>
      <c r="AA285" s="119">
        <f t="shared" si="34"/>
        <v>0</v>
      </c>
      <c r="AB285" s="117">
        <f>VLOOKUP(K285,'BNK Org Sheet'!$F$2:$I$464,4,FALSE)*1000</f>
        <v>-7330000</v>
      </c>
      <c r="AC285" s="118">
        <f>VLOOKUP(K285,'NG Summary by Day'!$AG$20:$AJ$532,4,FALSE)</f>
        <v>-34800260.551687896</v>
      </c>
      <c r="AD285" s="131">
        <f t="shared" si="35"/>
        <v>27470260.551687896</v>
      </c>
    </row>
    <row r="286" spans="1:30" x14ac:dyDescent="0.2">
      <c r="A286" s="103">
        <v>36937</v>
      </c>
      <c r="B286" s="104">
        <v>54794</v>
      </c>
      <c r="C286" s="104">
        <v>27893</v>
      </c>
      <c r="D286" s="104">
        <v>72944</v>
      </c>
      <c r="E286" s="104"/>
      <c r="F286" s="104">
        <v>13188.7430400009</v>
      </c>
      <c r="G286" s="104">
        <v>-9132.1396340970987</v>
      </c>
      <c r="H286" s="104">
        <v>25740</v>
      </c>
      <c r="I286" s="104">
        <v>8000</v>
      </c>
      <c r="J286" s="133">
        <v>36942</v>
      </c>
      <c r="K286" s="134">
        <v>36943</v>
      </c>
      <c r="L286" s="117">
        <f t="shared" si="36"/>
        <v>-25721000</v>
      </c>
      <c r="M286" s="118">
        <f>VLOOKUP(K286,'NG Summary by Day'!$L$21:$N$480,3,FALSE)</f>
        <v>-25721169.996673897</v>
      </c>
      <c r="N286" s="119">
        <f t="shared" si="37"/>
        <v>169.99667389690876</v>
      </c>
      <c r="O286" s="117">
        <f t="shared" si="30"/>
        <v>-25561000</v>
      </c>
      <c r="P286" s="118">
        <f>VLOOKUP(K286,'Power Summary by Day '!$AL$18:$AO$400,3,FALSE)</f>
        <v>-25647690.170510501</v>
      </c>
      <c r="Q286" s="119">
        <f t="shared" si="31"/>
        <v>86690.170510500669</v>
      </c>
      <c r="R286" s="117">
        <f>(VLOOKUP(K286,'BNK Org Sheet'!$A$2:$D$464,4,FALSE))*1000*-1</f>
        <v>-43590000</v>
      </c>
      <c r="S286" s="118">
        <f>VLOOKUP(K286,CORP!$A$14:$D4808,3,FALSE)</f>
        <v>-40684830.379036695</v>
      </c>
      <c r="T286" s="136">
        <f t="shared" si="32"/>
        <v>-2905169.6209633052</v>
      </c>
      <c r="V286" s="117">
        <f>(VLOOKUP(K286,'BNK Org Sheet'!$F$2:$I$464,2,FALSE))*1000</f>
        <v>12588314.920088699</v>
      </c>
      <c r="W286" s="118">
        <f>VLOOKUP(K286,'NG Summary by Day'!$T$20:$W$486,4,FALSE)</f>
        <v>12588314.920088699</v>
      </c>
      <c r="X286" s="131">
        <f t="shared" si="33"/>
        <v>0</v>
      </c>
      <c r="Y286" s="117">
        <f>VLOOKUP(K286,'BNK Org Sheet'!$F$2:$I$464,3,FALSE)*1000</f>
        <v>-6688990.1072611306</v>
      </c>
      <c r="Z286" s="118">
        <f>VLOOKUP(K286,'Power Summary by Day '!$AL$18:$AO$400,4,FALSE)</f>
        <v>-6688990.1072611306</v>
      </c>
      <c r="AA286" s="119">
        <f t="shared" si="34"/>
        <v>0</v>
      </c>
      <c r="AB286" s="117">
        <f>VLOOKUP(K286,'BNK Org Sheet'!$F$2:$I$464,4,FALSE)*1000</f>
        <v>3280000</v>
      </c>
      <c r="AC286" s="118">
        <f>VLOOKUP(K286,'NG Summary by Day'!$AG$20:$AJ$532,4,FALSE)</f>
        <v>4295534.4968334306</v>
      </c>
      <c r="AD286" s="131">
        <f t="shared" si="35"/>
        <v>-1015534.4968334306</v>
      </c>
    </row>
    <row r="287" spans="1:30" x14ac:dyDescent="0.2">
      <c r="A287" s="103">
        <v>36938</v>
      </c>
      <c r="B287" s="104">
        <v>51121</v>
      </c>
      <c r="C287" s="104">
        <v>32054</v>
      </c>
      <c r="D287" s="104">
        <v>72186</v>
      </c>
      <c r="E287" s="104"/>
      <c r="F287" s="104">
        <v>19314.458951766599</v>
      </c>
      <c r="G287" s="104">
        <v>5235.8926690097196</v>
      </c>
      <c r="H287" s="104">
        <v>33530</v>
      </c>
      <c r="I287" s="104">
        <v>13000</v>
      </c>
      <c r="J287" s="133">
        <v>36943</v>
      </c>
      <c r="K287" s="134">
        <v>36944</v>
      </c>
      <c r="L287" s="117">
        <f t="shared" si="36"/>
        <v>-21008000</v>
      </c>
      <c r="M287" s="118">
        <f>VLOOKUP(K287,'NG Summary by Day'!$L$21:$N$480,3,FALSE)</f>
        <v>-21008466.329914</v>
      </c>
      <c r="N287" s="119">
        <f t="shared" si="37"/>
        <v>466.32991399988532</v>
      </c>
      <c r="O287" s="117">
        <f t="shared" si="30"/>
        <v>-28397000</v>
      </c>
      <c r="P287" s="118">
        <f>VLOOKUP(K287,'Power Summary by Day '!$AL$18:$AO$400,3,FALSE)</f>
        <v>-28397400.920977999</v>
      </c>
      <c r="Q287" s="119">
        <f t="shared" si="31"/>
        <v>400.9209779985249</v>
      </c>
      <c r="R287" s="117">
        <f>(VLOOKUP(K287,'BNK Org Sheet'!$A$2:$D$464,4,FALSE))*1000*-1</f>
        <v>-42366000</v>
      </c>
      <c r="S287" s="118">
        <f>VLOOKUP(K287,CORP!$A$14:$D4809,3,FALSE)</f>
        <v>-38933310.298944302</v>
      </c>
      <c r="T287" s="136">
        <f t="shared" si="32"/>
        <v>-3432689.7010556981</v>
      </c>
      <c r="V287" s="117">
        <f>(VLOOKUP(K287,'BNK Org Sheet'!$F$2:$I$464,2,FALSE))*1000</f>
        <v>-41594835.692468598</v>
      </c>
      <c r="W287" s="118">
        <f>VLOOKUP(K287,'NG Summary by Day'!$T$20:$W$486,4,FALSE)</f>
        <v>-41594835.692468598</v>
      </c>
      <c r="X287" s="131">
        <f t="shared" si="33"/>
        <v>0</v>
      </c>
      <c r="Y287" s="117">
        <f>VLOOKUP(K287,'BNK Org Sheet'!$F$2:$I$464,3,FALSE)*1000</f>
        <v>-12054281.0687616</v>
      </c>
      <c r="Z287" s="118">
        <f>VLOOKUP(K287,'Power Summary by Day '!$AL$18:$AO$400,4,FALSE)</f>
        <v>-12054281.0687616</v>
      </c>
      <c r="AA287" s="119">
        <f t="shared" si="34"/>
        <v>0</v>
      </c>
      <c r="AB287" s="117">
        <f>VLOOKUP(K287,'BNK Org Sheet'!$F$2:$I$464,4,FALSE)*1000</f>
        <v>-58140000</v>
      </c>
      <c r="AC287" s="118">
        <f>VLOOKUP(K287,'NG Summary by Day'!$AG$20:$AJ$532,4,FALSE)</f>
        <v>-58356715.0881707</v>
      </c>
      <c r="AD287" s="131">
        <f t="shared" si="35"/>
        <v>216715.08817069978</v>
      </c>
    </row>
    <row r="288" spans="1:30" x14ac:dyDescent="0.2">
      <c r="A288" s="103">
        <v>36942</v>
      </c>
      <c r="B288" s="104">
        <v>40034</v>
      </c>
      <c r="C288" s="104">
        <v>32700</v>
      </c>
      <c r="D288" s="104">
        <v>62262</v>
      </c>
      <c r="E288" s="104"/>
      <c r="F288" s="104">
        <v>-4943.8932891700697</v>
      </c>
      <c r="G288" s="104">
        <v>-20479.7469341494</v>
      </c>
      <c r="H288" s="104">
        <v>-7330</v>
      </c>
      <c r="I288" s="104">
        <v>2000</v>
      </c>
      <c r="J288" s="133">
        <v>36944</v>
      </c>
      <c r="K288" s="134">
        <v>36945</v>
      </c>
      <c r="L288" s="117">
        <f t="shared" si="36"/>
        <v>-22042000</v>
      </c>
      <c r="M288" s="118">
        <f>VLOOKUP(K288,'NG Summary by Day'!$L$21:$N$480,3,FALSE)</f>
        <v>-22041985.706099097</v>
      </c>
      <c r="N288" s="119">
        <f t="shared" si="37"/>
        <v>-14.293900903314352</v>
      </c>
      <c r="O288" s="117">
        <f t="shared" si="30"/>
        <v>-30569000</v>
      </c>
      <c r="P288" s="118">
        <f>VLOOKUP(K288,'Power Summary by Day '!$AL$18:$AO$400,3,FALSE)</f>
        <v>-27875399.563679598</v>
      </c>
      <c r="Q288" s="119">
        <f t="shared" si="31"/>
        <v>-2693600.4363204017</v>
      </c>
      <c r="R288" s="117">
        <f>(VLOOKUP(K288,'BNK Org Sheet'!$A$2:$D$464,4,FALSE))*1000*-1</f>
        <v>-43460000</v>
      </c>
      <c r="S288" s="118">
        <f>VLOOKUP(K288,CORP!$A$14:$D4810,3,FALSE)</f>
        <v>-37124600.380685896</v>
      </c>
      <c r="T288" s="136">
        <f t="shared" si="32"/>
        <v>-6335399.6193141043</v>
      </c>
      <c r="V288" s="117">
        <f>(VLOOKUP(K288,'BNK Org Sheet'!$F$2:$I$464,2,FALSE))*1000</f>
        <v>-10246267.782258701</v>
      </c>
      <c r="W288" s="118">
        <f>VLOOKUP(K288,'NG Summary by Day'!$T$20:$W$486,4,FALSE)</f>
        <v>-10246267.782258701</v>
      </c>
      <c r="X288" s="131">
        <f t="shared" si="33"/>
        <v>0</v>
      </c>
      <c r="Y288" s="117">
        <f>VLOOKUP(K288,'BNK Org Sheet'!$F$2:$I$464,3,FALSE)*1000</f>
        <v>5476651.4397157598</v>
      </c>
      <c r="Z288" s="118">
        <f>VLOOKUP(K288,'Power Summary by Day '!$AL$18:$AO$400,4,FALSE)</f>
        <v>5476651.4397157598</v>
      </c>
      <c r="AA288" s="119">
        <f t="shared" si="34"/>
        <v>0</v>
      </c>
      <c r="AB288" s="117">
        <f>VLOOKUP(K288,'BNK Org Sheet'!$F$2:$I$464,4,FALSE)*1000</f>
        <v>-5340000</v>
      </c>
      <c r="AC288" s="118">
        <f>VLOOKUP(K288,'NG Summary by Day'!$AG$20:$AJ$532,4,FALSE)</f>
        <v>-12372469.4723316</v>
      </c>
      <c r="AD288" s="131">
        <f t="shared" si="35"/>
        <v>7032469.4723316003</v>
      </c>
    </row>
    <row r="289" spans="1:30" x14ac:dyDescent="0.2">
      <c r="A289" s="103">
        <v>36943</v>
      </c>
      <c r="B289" s="104">
        <v>25721</v>
      </c>
      <c r="C289" s="104">
        <v>25561</v>
      </c>
      <c r="D289" s="104">
        <v>43590</v>
      </c>
      <c r="E289" s="104"/>
      <c r="F289" s="104">
        <v>12588.314920088698</v>
      </c>
      <c r="G289" s="104">
        <v>-6688.990107261131</v>
      </c>
      <c r="H289" s="104">
        <v>3280</v>
      </c>
      <c r="I289" s="104">
        <v>4000</v>
      </c>
      <c r="J289" s="133">
        <v>36945</v>
      </c>
      <c r="K289" s="134">
        <v>36948</v>
      </c>
      <c r="L289" s="117">
        <f t="shared" si="36"/>
        <v>-21997000</v>
      </c>
      <c r="M289" s="118">
        <f>VLOOKUP(K289,'NG Summary by Day'!$L$21:$N$480,3,FALSE)</f>
        <v>-21997329.066702597</v>
      </c>
      <c r="N289" s="119">
        <f t="shared" si="37"/>
        <v>329.06670259684324</v>
      </c>
      <c r="O289" s="117">
        <f t="shared" si="30"/>
        <v>-27693000</v>
      </c>
      <c r="P289" s="118">
        <f>VLOOKUP(K289,'Power Summary by Day '!$AL$18:$AO$400,3,FALSE)</f>
        <v>-27692581.355603099</v>
      </c>
      <c r="Q289" s="119">
        <f t="shared" si="31"/>
        <v>-418.64439690113068</v>
      </c>
      <c r="R289" s="117">
        <f>(VLOOKUP(K289,'BNK Org Sheet'!$A$2:$D$464,4,FALSE))*1000*-1</f>
        <v>-44766000</v>
      </c>
      <c r="S289" s="118">
        <f>VLOOKUP(K289,CORP!$A$14:$D4811,3,FALSE)</f>
        <v>-41310678.482044697</v>
      </c>
      <c r="T289" s="136">
        <f t="shared" si="32"/>
        <v>-3455321.5179553032</v>
      </c>
      <c r="V289" s="117">
        <f>(VLOOKUP(K289,'BNK Org Sheet'!$F$2:$I$464,2,FALSE))*1000</f>
        <v>-8505792.5990791991</v>
      </c>
      <c r="W289" s="118">
        <f>VLOOKUP(K289,'NG Summary by Day'!$T$20:$W$486,4,FALSE)</f>
        <v>-8505792.5990791991</v>
      </c>
      <c r="X289" s="131">
        <f t="shared" si="33"/>
        <v>0</v>
      </c>
      <c r="Y289" s="117">
        <f>VLOOKUP(K289,'BNK Org Sheet'!$F$2:$I$464,3,FALSE)*1000</f>
        <v>-10573846.828256801</v>
      </c>
      <c r="Z289" s="118">
        <f>VLOOKUP(K289,'Power Summary by Day '!$AL$18:$AO$400,4,FALSE)</f>
        <v>-10573846.828256801</v>
      </c>
      <c r="AA289" s="119">
        <f t="shared" si="34"/>
        <v>0</v>
      </c>
      <c r="AB289" s="117">
        <f>VLOOKUP(K289,'BNK Org Sheet'!$F$2:$I$464,4,FALSE)*1000</f>
        <v>-30040000</v>
      </c>
      <c r="AC289" s="118">
        <f>VLOOKUP(K289,'NG Summary by Day'!$AG$20:$AJ$532,4,FALSE)</f>
        <v>-31886925.886821102</v>
      </c>
      <c r="AD289" s="131">
        <f t="shared" si="35"/>
        <v>1846925.8868211024</v>
      </c>
    </row>
    <row r="290" spans="1:30" x14ac:dyDescent="0.2">
      <c r="A290" s="103">
        <v>36944</v>
      </c>
      <c r="B290" s="104">
        <v>21008</v>
      </c>
      <c r="C290" s="104">
        <v>28397</v>
      </c>
      <c r="D290" s="104">
        <v>42366</v>
      </c>
      <c r="E290" s="104"/>
      <c r="F290" s="104">
        <v>-41594.835692468601</v>
      </c>
      <c r="G290" s="104">
        <v>-12054.2810687616</v>
      </c>
      <c r="H290" s="104">
        <v>-58140</v>
      </c>
      <c r="I290" s="104">
        <v>-45000</v>
      </c>
      <c r="J290" s="133">
        <v>36948</v>
      </c>
      <c r="K290" s="134">
        <v>36949</v>
      </c>
      <c r="L290" s="117">
        <f t="shared" si="36"/>
        <v>-29852000</v>
      </c>
      <c r="M290" s="118">
        <f>VLOOKUP(K290,'NG Summary by Day'!$L$21:$N$480,3,FALSE)</f>
        <v>-29851959.117281798</v>
      </c>
      <c r="N290" s="119">
        <f t="shared" si="37"/>
        <v>-40.882718201726675</v>
      </c>
      <c r="O290" s="117">
        <f t="shared" si="30"/>
        <v>-29508000</v>
      </c>
      <c r="P290" s="118">
        <f>VLOOKUP(K290,'Power Summary by Day '!$AL$18:$AO$400,3,FALSE)</f>
        <v>-29507879.944137998</v>
      </c>
      <c r="Q290" s="119">
        <f t="shared" si="31"/>
        <v>-120.05586200207472</v>
      </c>
      <c r="R290" s="117">
        <f>(VLOOKUP(K290,'BNK Org Sheet'!$A$2:$D$464,4,FALSE))*1000*-1</f>
        <v>-51292000</v>
      </c>
      <c r="S290" s="118">
        <f>VLOOKUP(K290,CORP!$A$14:$D4812,3,FALSE)</f>
        <v>-48398790.852564901</v>
      </c>
      <c r="T290" s="136">
        <f t="shared" si="32"/>
        <v>-2893209.1474350989</v>
      </c>
      <c r="V290" s="117">
        <f>(VLOOKUP(K290,'BNK Org Sheet'!$F$2:$I$464,2,FALSE))*1000</f>
        <v>1882118.0310583501</v>
      </c>
      <c r="W290" s="118">
        <f>VLOOKUP(K290,'NG Summary by Day'!$T$20:$W$486,4,FALSE)</f>
        <v>1882118.0310583501</v>
      </c>
      <c r="X290" s="131">
        <f t="shared" si="33"/>
        <v>0</v>
      </c>
      <c r="Y290" s="117">
        <f>VLOOKUP(K290,'BNK Org Sheet'!$F$2:$I$464,3,FALSE)*1000</f>
        <v>4088782.3222298701</v>
      </c>
      <c r="Z290" s="118">
        <f>VLOOKUP(K290,'Power Summary by Day '!$AL$18:$AO$400,4,FALSE)</f>
        <v>4088782.3222298701</v>
      </c>
      <c r="AA290" s="119">
        <f t="shared" si="34"/>
        <v>0</v>
      </c>
      <c r="AB290" s="117">
        <f>VLOOKUP(K290,'BNK Org Sheet'!$F$2:$I$464,4,FALSE)*1000</f>
        <v>7560000</v>
      </c>
      <c r="AC290" s="118">
        <f>VLOOKUP(K290,'NG Summary by Day'!$AG$20:$AJ$532,4,FALSE)</f>
        <v>4380694.6462024301</v>
      </c>
      <c r="AD290" s="131">
        <f t="shared" si="35"/>
        <v>3179305.3537975699</v>
      </c>
    </row>
    <row r="291" spans="1:30" x14ac:dyDescent="0.2">
      <c r="A291" s="103">
        <v>36945</v>
      </c>
      <c r="B291" s="104">
        <v>22042</v>
      </c>
      <c r="C291" s="104">
        <v>30569</v>
      </c>
      <c r="D291" s="104">
        <v>43460</v>
      </c>
      <c r="E291" s="104"/>
      <c r="F291" s="104">
        <v>-10246.267782258701</v>
      </c>
      <c r="G291" s="104">
        <v>5476.6514397157598</v>
      </c>
      <c r="H291" s="104">
        <v>-5340</v>
      </c>
      <c r="I291" s="104">
        <v>13000</v>
      </c>
      <c r="J291" s="133">
        <v>36949</v>
      </c>
      <c r="K291" s="134">
        <v>36950</v>
      </c>
      <c r="L291" s="117">
        <f t="shared" si="36"/>
        <v>-44708000</v>
      </c>
      <c r="M291" s="118">
        <f>VLOOKUP(K291,'NG Summary by Day'!$L$21:$N$480,3,FALSE)</f>
        <v>-44707559.947184294</v>
      </c>
      <c r="N291" s="119">
        <f t="shared" si="37"/>
        <v>-440.0528157055378</v>
      </c>
      <c r="O291" s="117">
        <f t="shared" si="30"/>
        <v>-32778000</v>
      </c>
      <c r="P291" s="118">
        <f>VLOOKUP(K291,'Power Summary by Day '!$AL$18:$AO$400,3,FALSE)</f>
        <v>-32777979.5537843</v>
      </c>
      <c r="Q291" s="119">
        <f t="shared" si="31"/>
        <v>-20.446215700358152</v>
      </c>
      <c r="R291" s="117">
        <f>(VLOOKUP(K291,'BNK Org Sheet'!$A$2:$D$464,4,FALSE))*1000*-1</f>
        <v>-64846000</v>
      </c>
      <c r="S291" s="118">
        <f>VLOOKUP(K291,CORP!$A$14:$D4813,3,FALSE)</f>
        <v>-62618749.477974601</v>
      </c>
      <c r="T291" s="136">
        <f t="shared" si="32"/>
        <v>-2227250.5220253989</v>
      </c>
      <c r="V291" s="117">
        <f>(VLOOKUP(K291,'BNK Org Sheet'!$F$2:$I$464,2,FALSE))*1000</f>
        <v>-29598321.147438798</v>
      </c>
      <c r="W291" s="118">
        <f>VLOOKUP(K291,'NG Summary by Day'!$T$20:$W$486,4,FALSE)</f>
        <v>-29598321.147438798</v>
      </c>
      <c r="X291" s="131">
        <f t="shared" si="33"/>
        <v>0</v>
      </c>
      <c r="Y291" s="117">
        <f>VLOOKUP(K291,'BNK Org Sheet'!$F$2:$I$464,3,FALSE)*1000</f>
        <v>-2327208.4255089499</v>
      </c>
      <c r="Z291" s="118">
        <f>VLOOKUP(K291,'Power Summary by Day '!$AL$18:$AO$400,4,FALSE)</f>
        <v>-2327208.4255089499</v>
      </c>
      <c r="AA291" s="119">
        <f t="shared" si="34"/>
        <v>0</v>
      </c>
      <c r="AB291" s="117">
        <f>VLOOKUP(K291,'BNK Org Sheet'!$F$2:$I$464,4,FALSE)*1000</f>
        <v>-36100000</v>
      </c>
      <c r="AC291" s="118">
        <f>VLOOKUP(K291,'NG Summary by Day'!$AG$20:$AJ$532,4,FALSE)</f>
        <v>-41922309.376996405</v>
      </c>
      <c r="AD291" s="131">
        <f t="shared" si="35"/>
        <v>5822309.3769964054</v>
      </c>
    </row>
    <row r="292" spans="1:30" x14ac:dyDescent="0.2">
      <c r="A292" s="103">
        <v>36948</v>
      </c>
      <c r="B292" s="104">
        <v>21997</v>
      </c>
      <c r="C292" s="104">
        <v>27693</v>
      </c>
      <c r="D292" s="104">
        <v>44766</v>
      </c>
      <c r="E292" s="104"/>
      <c r="F292" s="104">
        <v>-8505.7925990791991</v>
      </c>
      <c r="G292" s="104">
        <v>-10573.846828256801</v>
      </c>
      <c r="H292" s="104">
        <v>-30040</v>
      </c>
      <c r="I292" s="104">
        <v>13000</v>
      </c>
      <c r="J292" s="133">
        <v>36950</v>
      </c>
      <c r="K292" s="134">
        <v>36951</v>
      </c>
      <c r="L292" s="117">
        <f t="shared" si="36"/>
        <v>-44082000</v>
      </c>
      <c r="M292" s="118">
        <f>VLOOKUP(K292,'NG Summary by Day'!$L$21:$N$480,3,FALSE)</f>
        <v>-44082403.677623294</v>
      </c>
      <c r="N292" s="119">
        <f t="shared" si="37"/>
        <v>403.67762329429388</v>
      </c>
      <c r="O292" s="117">
        <f t="shared" si="30"/>
        <v>-30922000</v>
      </c>
      <c r="P292" s="118">
        <f>VLOOKUP(K292,'Power Summary by Day '!$AL$18:$AO$400,3,FALSE)</f>
        <v>-30922188.956108898</v>
      </c>
      <c r="Q292" s="119">
        <f t="shared" si="31"/>
        <v>188.95610889792442</v>
      </c>
      <c r="R292" s="117">
        <f>(VLOOKUP(K292,'BNK Org Sheet'!$A$2:$D$464,4,FALSE))*1000*-1</f>
        <v>-60077000</v>
      </c>
      <c r="S292" s="118">
        <f>VLOOKUP(K292,CORP!$A$14:$D4814,3,FALSE)</f>
        <v>-57671916.721720695</v>
      </c>
      <c r="T292" s="136">
        <f t="shared" si="32"/>
        <v>-2405083.2782793045</v>
      </c>
      <c r="V292" s="117">
        <f>(VLOOKUP(K292,'BNK Org Sheet'!$F$2:$I$464,2,FALSE))*1000</f>
        <v>-16981012.5256336</v>
      </c>
      <c r="W292" s="118">
        <f>VLOOKUP(K292,'NG Summary by Day'!$T$20:$W$486,4,FALSE)</f>
        <v>-16981012.5256336</v>
      </c>
      <c r="X292" s="131">
        <f t="shared" si="33"/>
        <v>0</v>
      </c>
      <c r="Y292" s="117">
        <f>VLOOKUP(K292,'BNK Org Sheet'!$F$2:$I$464,3,FALSE)*1000</f>
        <v>14373585.264660301</v>
      </c>
      <c r="Z292" s="118">
        <f>VLOOKUP(K292,'Power Summary by Day '!$AL$18:$AO$400,4,FALSE)</f>
        <v>14373585.264660301</v>
      </c>
      <c r="AA292" s="119">
        <f t="shared" si="34"/>
        <v>0</v>
      </c>
      <c r="AB292" s="117">
        <f>VLOOKUP(K292,'BNK Org Sheet'!$F$2:$I$464,4,FALSE)*1000</f>
        <v>3820000</v>
      </c>
      <c r="AC292" s="118">
        <f>VLOOKUP(K292,'NG Summary by Day'!$AG$20:$AJ$532,4,FALSE)</f>
        <v>5751694.0768824602</v>
      </c>
      <c r="AD292" s="131">
        <f t="shared" si="35"/>
        <v>-1931694.0768824602</v>
      </c>
    </row>
    <row r="293" spans="1:30" x14ac:dyDescent="0.2">
      <c r="A293" s="103">
        <v>36949</v>
      </c>
      <c r="B293" s="104">
        <v>29852</v>
      </c>
      <c r="C293" s="104">
        <v>29508</v>
      </c>
      <c r="D293" s="104">
        <v>51292</v>
      </c>
      <c r="E293" s="104"/>
      <c r="F293" s="104">
        <v>1882.1180310583502</v>
      </c>
      <c r="G293" s="104">
        <v>4088.7823222298703</v>
      </c>
      <c r="H293" s="104">
        <v>7560</v>
      </c>
      <c r="I293" s="104">
        <v>14000</v>
      </c>
      <c r="J293" s="133">
        <v>36951</v>
      </c>
      <c r="K293" s="134">
        <v>36952</v>
      </c>
      <c r="L293" s="117">
        <f t="shared" si="36"/>
        <v>-41597000</v>
      </c>
      <c r="M293" s="118">
        <f>VLOOKUP(K293,'NG Summary by Day'!$L$21:$N$480,3,FALSE)</f>
        <v>-41597005.168288499</v>
      </c>
      <c r="N293" s="119">
        <f t="shared" si="37"/>
        <v>5.1682884991168976</v>
      </c>
      <c r="O293" s="117">
        <f t="shared" si="30"/>
        <v>-29257000</v>
      </c>
      <c r="P293" s="118">
        <f>VLOOKUP(K293,'Power Summary by Day '!$AL$18:$AO$400,3,FALSE)</f>
        <v>-29256761.386097498</v>
      </c>
      <c r="Q293" s="119">
        <f t="shared" si="31"/>
        <v>-238.61390250176191</v>
      </c>
      <c r="R293" s="117">
        <f>(VLOOKUP(K293,'BNK Org Sheet'!$A$2:$D$464,4,FALSE))*1000*-1</f>
        <v>-58564000</v>
      </c>
      <c r="S293" s="118">
        <f>VLOOKUP(K293,CORP!$A$14:$D4815,3,FALSE)</f>
        <v>-56030783.9055226</v>
      </c>
      <c r="T293" s="136">
        <f t="shared" si="32"/>
        <v>-2533216.0944774002</v>
      </c>
      <c r="V293" s="117">
        <f>(VLOOKUP(K293,'BNK Org Sheet'!$F$2:$I$464,2,FALSE))*1000</f>
        <v>8063938.0485876398</v>
      </c>
      <c r="W293" s="118">
        <f>VLOOKUP(K293,'NG Summary by Day'!$T$20:$W$486,4,FALSE)</f>
        <v>8063938.0485876398</v>
      </c>
      <c r="X293" s="131">
        <f t="shared" si="33"/>
        <v>0</v>
      </c>
      <c r="Y293" s="117">
        <f>VLOOKUP(K293,'BNK Org Sheet'!$F$2:$I$464,3,FALSE)*1000</f>
        <v>6154657.6529397303</v>
      </c>
      <c r="Z293" s="118">
        <f>VLOOKUP(K293,'Power Summary by Day '!$AL$18:$AO$400,4,FALSE)</f>
        <v>6154657.6529397303</v>
      </c>
      <c r="AA293" s="119">
        <f t="shared" si="34"/>
        <v>0</v>
      </c>
      <c r="AB293" s="117">
        <f>VLOOKUP(K293,'BNK Org Sheet'!$F$2:$I$464,4,FALSE)*1000</f>
        <v>16400000</v>
      </c>
      <c r="AC293" s="118">
        <f>VLOOKUP(K293,'NG Summary by Day'!$AG$20:$AJ$532,4,FALSE)</f>
        <v>14836452.9406731</v>
      </c>
      <c r="AD293" s="131">
        <f t="shared" si="35"/>
        <v>1563547.0593269002</v>
      </c>
    </row>
    <row r="294" spans="1:30" x14ac:dyDescent="0.2">
      <c r="A294" s="103">
        <v>36950</v>
      </c>
      <c r="B294" s="104">
        <v>44708</v>
      </c>
      <c r="C294" s="104">
        <v>32778</v>
      </c>
      <c r="D294" s="104">
        <v>64846</v>
      </c>
      <c r="E294" s="104"/>
      <c r="F294" s="104">
        <v>-29598.321147438797</v>
      </c>
      <c r="G294" s="104">
        <v>-2327.2084255089499</v>
      </c>
      <c r="H294" s="104">
        <v>-36100</v>
      </c>
      <c r="I294" s="104">
        <v>-13000</v>
      </c>
      <c r="J294" s="133">
        <v>36952</v>
      </c>
      <c r="K294" s="134">
        <v>36955</v>
      </c>
      <c r="L294" s="117">
        <f t="shared" si="36"/>
        <v>-45206000</v>
      </c>
      <c r="M294" s="118">
        <f>VLOOKUP(K294,'NG Summary by Day'!$L$21:$N$480,3,FALSE)</f>
        <v>-45206138.106366299</v>
      </c>
      <c r="N294" s="119">
        <f t="shared" si="37"/>
        <v>138.10636629909277</v>
      </c>
      <c r="O294" s="117">
        <f t="shared" si="30"/>
        <v>-27024000</v>
      </c>
      <c r="P294" s="118">
        <f>VLOOKUP(K294,'Power Summary by Day '!$AL$18:$AO$400,3,FALSE)</f>
        <v>-27023814.137753099</v>
      </c>
      <c r="Q294" s="119">
        <f t="shared" si="31"/>
        <v>-185.86224690079689</v>
      </c>
      <c r="R294" s="117">
        <f>(VLOOKUP(K294,'BNK Org Sheet'!$A$2:$D$464,4,FALSE))*1000*-1</f>
        <v>-59612000</v>
      </c>
      <c r="S294" s="118">
        <f>VLOOKUP(K294,CORP!$A$14:$D4816,3,FALSE)</f>
        <v>-57126287.621763803</v>
      </c>
      <c r="T294" s="136">
        <f t="shared" si="32"/>
        <v>-2485712.3782361969</v>
      </c>
      <c r="V294" s="117">
        <f>(VLOOKUP(K294,'BNK Org Sheet'!$F$2:$I$464,2,FALSE))*1000</f>
        <v>17080299.576035701</v>
      </c>
      <c r="W294" s="118">
        <f>VLOOKUP(K294,'NG Summary by Day'!$T$20:$W$486,4,FALSE)</f>
        <v>17080299.576035701</v>
      </c>
      <c r="X294" s="131">
        <f t="shared" si="33"/>
        <v>0</v>
      </c>
      <c r="Y294" s="117">
        <f>VLOOKUP(K294,'BNK Org Sheet'!$F$2:$I$464,3,FALSE)*1000</f>
        <v>41718391.088737696</v>
      </c>
      <c r="Z294" s="118">
        <f>VLOOKUP(K294,'Power Summary by Day '!$AL$18:$AO$400,4,FALSE)</f>
        <v>41718391.088737696</v>
      </c>
      <c r="AA294" s="119">
        <f t="shared" si="34"/>
        <v>0</v>
      </c>
      <c r="AB294" s="117">
        <f>VLOOKUP(K294,'BNK Org Sheet'!$F$2:$I$464,4,FALSE)*1000</f>
        <v>56290000</v>
      </c>
      <c r="AC294" s="118">
        <f>VLOOKUP(K294,'NG Summary by Day'!$AG$20:$AJ$532,4,FALSE)</f>
        <v>60608649.882675901</v>
      </c>
      <c r="AD294" s="131">
        <f t="shared" si="35"/>
        <v>-4318649.8826759011</v>
      </c>
    </row>
    <row r="295" spans="1:30" x14ac:dyDescent="0.2">
      <c r="A295" s="103">
        <v>36951</v>
      </c>
      <c r="B295" s="104">
        <v>44082</v>
      </c>
      <c r="C295" s="104">
        <v>30922</v>
      </c>
      <c r="D295" s="104">
        <v>60077</v>
      </c>
      <c r="E295" s="104"/>
      <c r="F295" s="104">
        <v>-16981.0125256336</v>
      </c>
      <c r="G295" s="104">
        <v>14373.5852646603</v>
      </c>
      <c r="H295" s="104">
        <v>3820</v>
      </c>
      <c r="I295" s="104">
        <v>-14000</v>
      </c>
      <c r="J295" s="133">
        <v>36955</v>
      </c>
      <c r="K295" s="134">
        <v>36956</v>
      </c>
      <c r="L295" s="117">
        <f t="shared" si="36"/>
        <v>-40433000</v>
      </c>
      <c r="M295" s="118">
        <f>VLOOKUP(K295,'NG Summary by Day'!$L$21:$N$480,3,FALSE)</f>
        <v>-40433470.769998305</v>
      </c>
      <c r="N295" s="119">
        <f t="shared" si="37"/>
        <v>470.76999830454588</v>
      </c>
      <c r="O295" s="117">
        <f t="shared" si="30"/>
        <v>-28299000</v>
      </c>
      <c r="P295" s="118">
        <f>VLOOKUP(K295,'Power Summary by Day '!$AL$18:$AO$400,3,FALSE)</f>
        <v>-28299178.470614698</v>
      </c>
      <c r="Q295" s="119">
        <f t="shared" si="31"/>
        <v>178.47061469778419</v>
      </c>
      <c r="R295" s="117">
        <f>(VLOOKUP(K295,'BNK Org Sheet'!$A$2:$D$464,4,FALSE))*1000*-1</f>
        <v>-57280000</v>
      </c>
      <c r="S295" s="118">
        <f>VLOOKUP(K295,CORP!$A$14:$D4817,3,FALSE)</f>
        <v>-54711825.813708201</v>
      </c>
      <c r="T295" s="136">
        <f t="shared" si="32"/>
        <v>-2568174.1862917989</v>
      </c>
      <c r="V295" s="117">
        <f>(VLOOKUP(K295,'BNK Org Sheet'!$F$2:$I$464,2,FALSE))*1000</f>
        <v>-1097425.64778854</v>
      </c>
      <c r="W295" s="118">
        <f>VLOOKUP(K295,'NG Summary by Day'!$T$20:$W$486,4,FALSE)</f>
        <v>-1097425.64778854</v>
      </c>
      <c r="X295" s="131">
        <f t="shared" si="33"/>
        <v>0</v>
      </c>
      <c r="Y295" s="117">
        <f>VLOOKUP(K295,'BNK Org Sheet'!$F$2:$I$464,3,FALSE)*1000</f>
        <v>-2427459.4961902797</v>
      </c>
      <c r="Z295" s="118">
        <f>VLOOKUP(K295,'Power Summary by Day '!$AL$18:$AO$400,4,FALSE)</f>
        <v>-2427459.4961902797</v>
      </c>
      <c r="AA295" s="119">
        <f t="shared" si="34"/>
        <v>0</v>
      </c>
      <c r="AB295" s="117">
        <f>VLOOKUP(K295,'BNK Org Sheet'!$F$2:$I$464,4,FALSE)*1000</f>
        <v>-3210000</v>
      </c>
      <c r="AC295" s="118">
        <f>VLOOKUP(K295,'NG Summary by Day'!$AG$20:$AJ$532,4,FALSE)</f>
        <v>-14301902.318505399</v>
      </c>
      <c r="AD295" s="131">
        <f t="shared" si="35"/>
        <v>11091902.318505399</v>
      </c>
    </row>
    <row r="296" spans="1:30" x14ac:dyDescent="0.2">
      <c r="A296" s="103">
        <v>36952</v>
      </c>
      <c r="B296" s="104">
        <v>41597</v>
      </c>
      <c r="C296" s="104">
        <v>29257</v>
      </c>
      <c r="D296" s="104">
        <v>58564</v>
      </c>
      <c r="E296" s="104"/>
      <c r="F296" s="104">
        <v>8063.93804858764</v>
      </c>
      <c r="G296" s="104">
        <v>6154.6576529397307</v>
      </c>
      <c r="H296" s="104">
        <v>16400</v>
      </c>
      <c r="I296" s="104">
        <v>8000</v>
      </c>
      <c r="J296" s="133">
        <v>36956</v>
      </c>
      <c r="K296" s="134">
        <v>36957</v>
      </c>
      <c r="L296" s="117">
        <f t="shared" si="36"/>
        <v>-38278000</v>
      </c>
      <c r="M296" s="118">
        <f>VLOOKUP(K296,'NG Summary by Day'!$L$21:$N$480,3,FALSE)</f>
        <v>-38277562.819947399</v>
      </c>
      <c r="N296" s="119">
        <f t="shared" si="37"/>
        <v>-437.18005260080099</v>
      </c>
      <c r="O296" s="117">
        <f t="shared" si="30"/>
        <v>-31626000</v>
      </c>
      <c r="P296" s="118">
        <f>VLOOKUP(K296,'Power Summary by Day '!$AL$18:$AO$400,3,FALSE)</f>
        <v>-31625515.907047998</v>
      </c>
      <c r="Q296" s="119">
        <f t="shared" si="31"/>
        <v>-484.09295200183988</v>
      </c>
      <c r="R296" s="117">
        <f>(VLOOKUP(K296,'BNK Org Sheet'!$A$2:$D$464,4,FALSE))*1000*-1</f>
        <v>-57562000</v>
      </c>
      <c r="S296" s="118">
        <f>VLOOKUP(K296,CORP!$A$14:$D4818,3,FALSE)</f>
        <v>-55048008.226126902</v>
      </c>
      <c r="T296" s="136">
        <f t="shared" si="32"/>
        <v>-2513991.7738730982</v>
      </c>
      <c r="V296" s="117">
        <f>(VLOOKUP(K296,'BNK Org Sheet'!$F$2:$I$464,2,FALSE))*1000</f>
        <v>3008797.07697532</v>
      </c>
      <c r="W296" s="118">
        <f>VLOOKUP(K296,'NG Summary by Day'!$T$20:$W$486,4,FALSE)</f>
        <v>3008797.07697532</v>
      </c>
      <c r="X296" s="131">
        <f t="shared" si="33"/>
        <v>0</v>
      </c>
      <c r="Y296" s="117">
        <f>VLOOKUP(K296,'BNK Org Sheet'!$F$2:$I$464,3,FALSE)*1000</f>
        <v>-5791607.4632068304</v>
      </c>
      <c r="Z296" s="118">
        <f>VLOOKUP(K296,'Power Summary by Day '!$AL$18:$AO$400,4,FALSE)</f>
        <v>-5791607.4632068304</v>
      </c>
      <c r="AA296" s="119">
        <f t="shared" si="34"/>
        <v>0</v>
      </c>
      <c r="AB296" s="117">
        <f>VLOOKUP(K296,'BNK Org Sheet'!$F$2:$I$464,4,FALSE)*1000</f>
        <v>-9760000</v>
      </c>
      <c r="AC296" s="118">
        <f>VLOOKUP(K296,'NG Summary by Day'!$AG$20:$AJ$532,4,FALSE)</f>
        <v>-4839820.7114361301</v>
      </c>
      <c r="AD296" s="131">
        <f t="shared" si="35"/>
        <v>-4920179.2885638699</v>
      </c>
    </row>
    <row r="297" spans="1:30" x14ac:dyDescent="0.2">
      <c r="A297" s="103">
        <v>36955</v>
      </c>
      <c r="B297" s="104">
        <v>45206</v>
      </c>
      <c r="C297" s="104">
        <v>27024</v>
      </c>
      <c r="D297" s="104">
        <v>59612</v>
      </c>
      <c r="E297" s="104"/>
      <c r="F297" s="104">
        <v>17080.299576035701</v>
      </c>
      <c r="G297" s="104">
        <v>41718.391088737699</v>
      </c>
      <c r="H297" s="104">
        <v>56290</v>
      </c>
      <c r="I297" s="104">
        <v>14000</v>
      </c>
      <c r="J297" s="133">
        <v>36957</v>
      </c>
      <c r="K297" s="134">
        <v>36958</v>
      </c>
      <c r="L297" s="117">
        <f t="shared" si="36"/>
        <v>-26853000</v>
      </c>
      <c r="M297" s="118">
        <f>VLOOKUP(K297,'NG Summary by Day'!$L$21:$N$480,3,FALSE)</f>
        <v>-26853074.911140099</v>
      </c>
      <c r="N297" s="119">
        <f t="shared" si="37"/>
        <v>74.911140099167824</v>
      </c>
      <c r="O297" s="117">
        <f t="shared" si="30"/>
        <v>-28400000</v>
      </c>
      <c r="P297" s="118">
        <f>VLOOKUP(K297,'Power Summary by Day '!$AL$18:$AO$400,3,FALSE)</f>
        <v>-28400394.9327095</v>
      </c>
      <c r="Q297" s="119">
        <f t="shared" si="31"/>
        <v>394.9327095001936</v>
      </c>
      <c r="R297" s="117">
        <f>(VLOOKUP(K297,'BNK Org Sheet'!$A$2:$D$464,4,FALSE))*1000*-1</f>
        <v>-47245000</v>
      </c>
      <c r="S297" s="118">
        <f>VLOOKUP(K297,CORP!$A$14:$D4819,3,FALSE)</f>
        <v>-44174393.117298</v>
      </c>
      <c r="T297" s="136">
        <f t="shared" si="32"/>
        <v>-3070606.8827020004</v>
      </c>
      <c r="V297" s="117">
        <f>(VLOOKUP(K297,'BNK Org Sheet'!$F$2:$I$464,2,FALSE))*1000</f>
        <v>-13090209.431407802</v>
      </c>
      <c r="W297" s="118">
        <f>VLOOKUP(K297,'NG Summary by Day'!$T$20:$W$486,4,FALSE)</f>
        <v>-13090209.431407802</v>
      </c>
      <c r="X297" s="131">
        <f t="shared" si="33"/>
        <v>0</v>
      </c>
      <c r="Y297" s="117">
        <f>VLOOKUP(K297,'BNK Org Sheet'!$F$2:$I$464,3,FALSE)*1000</f>
        <v>-1646338.54278634</v>
      </c>
      <c r="Z297" s="118">
        <f>VLOOKUP(K297,'Power Summary by Day '!$AL$18:$AO$400,4,FALSE)</f>
        <v>-1646338.54278634</v>
      </c>
      <c r="AA297" s="119">
        <f t="shared" si="34"/>
        <v>0</v>
      </c>
      <c r="AB297" s="117">
        <f>VLOOKUP(K297,'BNK Org Sheet'!$F$2:$I$464,4,FALSE)*1000</f>
        <v>-31310000</v>
      </c>
      <c r="AC297" s="118">
        <f>VLOOKUP(K297,'NG Summary by Day'!$AG$20:$AJ$532,4,FALSE)</f>
        <v>-25471292.599692099</v>
      </c>
      <c r="AD297" s="131">
        <f t="shared" si="35"/>
        <v>-5838707.4003079012</v>
      </c>
    </row>
    <row r="298" spans="1:30" x14ac:dyDescent="0.2">
      <c r="A298" s="103">
        <v>36956</v>
      </c>
      <c r="B298" s="104">
        <v>40433</v>
      </c>
      <c r="C298" s="104">
        <v>28299</v>
      </c>
      <c r="D298" s="104">
        <v>57280</v>
      </c>
      <c r="E298" s="104"/>
      <c r="F298" s="104">
        <v>-1097.4256477885399</v>
      </c>
      <c r="G298" s="104">
        <v>-2427.4594961902799</v>
      </c>
      <c r="H298" s="104">
        <v>-3210</v>
      </c>
      <c r="I298" s="104">
        <v>-23000</v>
      </c>
      <c r="J298" s="133">
        <v>36958</v>
      </c>
      <c r="K298" s="134">
        <v>36959</v>
      </c>
      <c r="L298" s="117">
        <f t="shared" si="36"/>
        <v>-35732000</v>
      </c>
      <c r="M298" s="118">
        <f>VLOOKUP(K298,'NG Summary by Day'!$L$21:$N$480,3,FALSE)</f>
        <v>-35731519.1298296</v>
      </c>
      <c r="N298" s="119">
        <f t="shared" si="37"/>
        <v>-480.87017039954662</v>
      </c>
      <c r="O298" s="117">
        <f t="shared" si="30"/>
        <v>-24548000</v>
      </c>
      <c r="P298" s="118">
        <f>VLOOKUP(K298,'Power Summary by Day '!$AL$18:$AO$400,3,FALSE)</f>
        <v>-24548459.217625</v>
      </c>
      <c r="Q298" s="119">
        <f t="shared" si="31"/>
        <v>459.21762499958277</v>
      </c>
      <c r="R298" s="117">
        <f>(VLOOKUP(K298,'BNK Org Sheet'!$A$2:$D$464,4,FALSE))*1000*-1</f>
        <v>-49112000</v>
      </c>
      <c r="S298" s="118">
        <f>VLOOKUP(K298,CORP!$A$14:$D4820,3,FALSE)</f>
        <v>-46175321.182046495</v>
      </c>
      <c r="T298" s="136">
        <f t="shared" si="32"/>
        <v>-2936678.8179535046</v>
      </c>
      <c r="V298" s="117">
        <f>(VLOOKUP(K298,'BNK Org Sheet'!$F$2:$I$464,2,FALSE))*1000</f>
        <v>26827021.226787902</v>
      </c>
      <c r="W298" s="118">
        <f>VLOOKUP(K298,'NG Summary by Day'!$T$20:$W$486,4,FALSE)</f>
        <v>26827021.226787902</v>
      </c>
      <c r="X298" s="131">
        <f t="shared" si="33"/>
        <v>0</v>
      </c>
      <c r="Y298" s="117">
        <f>VLOOKUP(K298,'BNK Org Sheet'!$F$2:$I$464,3,FALSE)*1000</f>
        <v>-8565789.8180561196</v>
      </c>
      <c r="Z298" s="118">
        <f>VLOOKUP(K298,'Power Summary by Day '!$AL$18:$AO$400,4,FALSE)</f>
        <v>-8565789.8180561196</v>
      </c>
      <c r="AA298" s="119">
        <f t="shared" si="34"/>
        <v>0</v>
      </c>
      <c r="AB298" s="117">
        <f>VLOOKUP(K298,'BNK Org Sheet'!$F$2:$I$464,4,FALSE)*1000</f>
        <v>2580000</v>
      </c>
      <c r="AC298" s="118">
        <f>VLOOKUP(K298,'NG Summary by Day'!$AG$20:$AJ$532,4,FALSE)</f>
        <v>26337669.588439099</v>
      </c>
      <c r="AD298" s="131">
        <f t="shared" si="35"/>
        <v>-23757669.588439099</v>
      </c>
    </row>
    <row r="299" spans="1:30" x14ac:dyDescent="0.2">
      <c r="A299" s="103">
        <v>36957</v>
      </c>
      <c r="B299" s="104">
        <v>38278</v>
      </c>
      <c r="C299" s="104">
        <v>31626</v>
      </c>
      <c r="D299" s="104">
        <v>57562</v>
      </c>
      <c r="E299" s="104"/>
      <c r="F299" s="104">
        <v>3008.7970769753201</v>
      </c>
      <c r="G299" s="104">
        <v>-5791.6074632068303</v>
      </c>
      <c r="H299" s="104">
        <v>-9760</v>
      </c>
      <c r="I299" s="104">
        <v>24000</v>
      </c>
      <c r="J299" s="133">
        <v>36959</v>
      </c>
      <c r="K299" s="134">
        <v>36962</v>
      </c>
      <c r="L299" s="117">
        <f t="shared" si="36"/>
        <v>-36581000</v>
      </c>
      <c r="M299" s="118">
        <f>VLOOKUP(K299,'NG Summary by Day'!$L$21:$N$480,3,FALSE)</f>
        <v>-36580754.995358698</v>
      </c>
      <c r="N299" s="119">
        <f t="shared" si="37"/>
        <v>-245.00464130192995</v>
      </c>
      <c r="O299" s="117">
        <f t="shared" si="30"/>
        <v>-24574000</v>
      </c>
      <c r="P299" s="118">
        <f>VLOOKUP(K299,'Power Summary by Day '!$AL$18:$AO$400,3,FALSE)</f>
        <v>-24574162.195057999</v>
      </c>
      <c r="Q299" s="119">
        <f t="shared" si="31"/>
        <v>162.19505799934268</v>
      </c>
      <c r="R299" s="117">
        <f>(VLOOKUP(K299,'BNK Org Sheet'!$A$2:$D$464,4,FALSE))*1000*-1</f>
        <v>-47784000</v>
      </c>
      <c r="S299" s="118">
        <f>VLOOKUP(K299,CORP!$A$14:$D4821,3,FALSE)</f>
        <v>-44756791.982529297</v>
      </c>
      <c r="T299" s="136">
        <f t="shared" si="32"/>
        <v>-3027208.0174707025</v>
      </c>
      <c r="V299" s="117">
        <f>(VLOOKUP(K299,'BNK Org Sheet'!$F$2:$I$464,2,FALSE))*1000</f>
        <v>32005841.792796399</v>
      </c>
      <c r="W299" s="118">
        <f>VLOOKUP(K299,'NG Summary by Day'!$T$20:$W$486,4,FALSE)</f>
        <v>32005841.792796399</v>
      </c>
      <c r="X299" s="131">
        <f t="shared" si="33"/>
        <v>0</v>
      </c>
      <c r="Y299" s="117">
        <f>VLOOKUP(K299,'BNK Org Sheet'!$F$2:$I$464,3,FALSE)*1000</f>
        <v>-22160506.558307998</v>
      </c>
      <c r="Z299" s="118">
        <f>VLOOKUP(K299,'Power Summary by Day '!$AL$18:$AO$400,4,FALSE)</f>
        <v>-22160506.558307998</v>
      </c>
      <c r="AA299" s="119">
        <f t="shared" si="34"/>
        <v>0</v>
      </c>
      <c r="AB299" s="117">
        <f>VLOOKUP(K299,'BNK Org Sheet'!$F$2:$I$464,4,FALSE)*1000</f>
        <v>3540000</v>
      </c>
      <c r="AC299" s="118">
        <f>VLOOKUP(K299,'NG Summary by Day'!$AG$20:$AJ$532,4,FALSE)</f>
        <v>3561563.82142918</v>
      </c>
      <c r="AD299" s="131">
        <f t="shared" si="35"/>
        <v>-21563.821429179981</v>
      </c>
    </row>
    <row r="300" spans="1:30" x14ac:dyDescent="0.2">
      <c r="A300" s="103">
        <v>36958</v>
      </c>
      <c r="B300" s="104">
        <v>26853</v>
      </c>
      <c r="C300" s="104">
        <v>28400</v>
      </c>
      <c r="D300" s="104">
        <v>47245</v>
      </c>
      <c r="E300" s="104"/>
      <c r="F300" s="104">
        <v>-13090.209431407802</v>
      </c>
      <c r="G300" s="104">
        <v>-1646.33854278634</v>
      </c>
      <c r="H300" s="104">
        <v>-31310</v>
      </c>
      <c r="I300" s="104">
        <v>7000</v>
      </c>
      <c r="J300" s="133">
        <v>36962</v>
      </c>
      <c r="K300" s="134">
        <v>36963</v>
      </c>
      <c r="L300" s="117">
        <f t="shared" si="36"/>
        <v>-37160000</v>
      </c>
      <c r="M300" s="118">
        <f>VLOOKUP(K300,'NG Summary by Day'!$L$21:$N$480,3,FALSE)</f>
        <v>-37160030.909413494</v>
      </c>
      <c r="N300" s="119">
        <f t="shared" si="37"/>
        <v>30.909413494169712</v>
      </c>
      <c r="O300" s="117">
        <f t="shared" si="30"/>
        <v>-26387000</v>
      </c>
      <c r="P300" s="118">
        <f>VLOOKUP(K300,'Power Summary by Day '!$AL$18:$AO$400,3,FALSE)</f>
        <v>-26387340.9188186</v>
      </c>
      <c r="Q300" s="119">
        <f t="shared" si="31"/>
        <v>340.91881860047579</v>
      </c>
      <c r="R300" s="117">
        <f>(VLOOKUP(K300,'BNK Org Sheet'!$A$2:$D$464,4,FALSE))*1000*-1</f>
        <v>-48378000</v>
      </c>
      <c r="S300" s="118">
        <f>VLOOKUP(K300,CORP!$A$14:$D4822,3,FALSE)</f>
        <v>-45383244.838611305</v>
      </c>
      <c r="T300" s="136">
        <f t="shared" si="32"/>
        <v>-2994755.1613886952</v>
      </c>
      <c r="V300" s="117">
        <f>(VLOOKUP(K300,'BNK Org Sheet'!$F$2:$I$464,2,FALSE))*1000</f>
        <v>-6818618.5743373297</v>
      </c>
      <c r="W300" s="118">
        <f>VLOOKUP(K300,'NG Summary by Day'!$T$20:$W$486,4,FALSE)</f>
        <v>-6818618.5743373297</v>
      </c>
      <c r="X300" s="131">
        <f t="shared" si="33"/>
        <v>0</v>
      </c>
      <c r="Y300" s="117">
        <f>VLOOKUP(K300,'BNK Org Sheet'!$F$2:$I$464,3,FALSE)*1000</f>
        <v>-20513994.9688804</v>
      </c>
      <c r="Z300" s="118">
        <f>VLOOKUP(K300,'Power Summary by Day '!$AL$18:$AO$400,4,FALSE)</f>
        <v>-20513994.9688804</v>
      </c>
      <c r="AA300" s="119">
        <f t="shared" si="34"/>
        <v>0</v>
      </c>
      <c r="AB300" s="117">
        <f>VLOOKUP(K300,'BNK Org Sheet'!$F$2:$I$464,4,FALSE)*1000</f>
        <v>-34930000</v>
      </c>
      <c r="AC300" s="118">
        <f>VLOOKUP(K300,'NG Summary by Day'!$AG$20:$AJ$532,4,FALSE)</f>
        <v>-31508519.1079982</v>
      </c>
      <c r="AD300" s="131">
        <f t="shared" si="35"/>
        <v>-3421480.8920018002</v>
      </c>
    </row>
    <row r="301" spans="1:30" x14ac:dyDescent="0.2">
      <c r="A301" s="103">
        <v>36959</v>
      </c>
      <c r="B301" s="104">
        <v>35732</v>
      </c>
      <c r="C301" s="104">
        <v>24548</v>
      </c>
      <c r="D301" s="104">
        <v>49112</v>
      </c>
      <c r="E301" s="104"/>
      <c r="F301" s="104">
        <v>26827.021226787903</v>
      </c>
      <c r="G301" s="104">
        <v>-8565.7898180561187</v>
      </c>
      <c r="H301" s="104">
        <v>2580</v>
      </c>
      <c r="I301" s="104">
        <v>41000</v>
      </c>
      <c r="J301" s="133">
        <v>36963</v>
      </c>
      <c r="K301" s="134">
        <v>36964</v>
      </c>
      <c r="L301" s="117">
        <f t="shared" si="36"/>
        <v>-37968000</v>
      </c>
      <c r="M301" s="118">
        <f>VLOOKUP(K301,'NG Summary by Day'!$L$21:$N$480,3,FALSE)</f>
        <v>-37968367.342070602</v>
      </c>
      <c r="N301" s="119">
        <f t="shared" si="37"/>
        <v>367.34207060188055</v>
      </c>
      <c r="O301" s="117">
        <f t="shared" si="30"/>
        <v>-24393000</v>
      </c>
      <c r="P301" s="118">
        <f>VLOOKUP(K301,'Power Summary by Day '!$AL$18:$AO$400,3,FALSE)</f>
        <v>-24393392.598726202</v>
      </c>
      <c r="Q301" s="119">
        <f t="shared" si="31"/>
        <v>392.59872620180249</v>
      </c>
      <c r="R301" s="117">
        <f>(VLOOKUP(K301,'BNK Org Sheet'!$A$2:$D$464,4,FALSE))*1000*-1</f>
        <v>-47948000</v>
      </c>
      <c r="S301" s="118">
        <f>VLOOKUP(K301,CORP!$A$14:$D4823,3,FALSE)</f>
        <v>-44921178.210536703</v>
      </c>
      <c r="T301" s="136">
        <f t="shared" si="32"/>
        <v>-3026821.7894632965</v>
      </c>
      <c r="V301" s="117">
        <f>(VLOOKUP(K301,'BNK Org Sheet'!$F$2:$I$464,2,FALSE))*1000</f>
        <v>-7075337.1356694503</v>
      </c>
      <c r="W301" s="118">
        <f>VLOOKUP(K301,'NG Summary by Day'!$T$20:$W$486,4,FALSE)</f>
        <v>-7075337.1356694503</v>
      </c>
      <c r="X301" s="131">
        <f t="shared" si="33"/>
        <v>0</v>
      </c>
      <c r="Y301" s="117">
        <f>VLOOKUP(K301,'BNK Org Sheet'!$F$2:$I$464,3,FALSE)*1000</f>
        <v>-9264905.1082923897</v>
      </c>
      <c r="Z301" s="118">
        <f>VLOOKUP(K301,'Power Summary by Day '!$AL$18:$AO$400,4,FALSE)</f>
        <v>-9264905.1082923897</v>
      </c>
      <c r="AA301" s="119">
        <f t="shared" si="34"/>
        <v>0</v>
      </c>
      <c r="AB301" s="117">
        <f>VLOOKUP(K301,'BNK Org Sheet'!$F$2:$I$464,4,FALSE)*1000</f>
        <v>-18470000</v>
      </c>
      <c r="AC301" s="118">
        <f>VLOOKUP(K301,'NG Summary by Day'!$AG$20:$AJ$532,4,FALSE)</f>
        <v>-15503322.9484076</v>
      </c>
      <c r="AD301" s="131">
        <f t="shared" si="35"/>
        <v>-2966677.0515924003</v>
      </c>
    </row>
    <row r="302" spans="1:30" x14ac:dyDescent="0.2">
      <c r="A302" s="103">
        <v>36962</v>
      </c>
      <c r="B302" s="104">
        <v>36581</v>
      </c>
      <c r="C302" s="104">
        <v>24574</v>
      </c>
      <c r="D302" s="104">
        <v>47784</v>
      </c>
      <c r="E302" s="104"/>
      <c r="F302" s="104">
        <v>32005.8417927964</v>
      </c>
      <c r="G302" s="104">
        <v>-22160.506558308</v>
      </c>
      <c r="H302" s="104">
        <v>3540</v>
      </c>
      <c r="I302" s="104">
        <v>23000</v>
      </c>
      <c r="J302" s="133">
        <v>36964</v>
      </c>
      <c r="K302" s="134">
        <v>36965</v>
      </c>
      <c r="L302" s="117">
        <f t="shared" si="36"/>
        <v>-33911000</v>
      </c>
      <c r="M302" s="118">
        <f>VLOOKUP(K302,'NG Summary by Day'!$L$21:$N$480,3,FALSE)</f>
        <v>-33910985.879653595</v>
      </c>
      <c r="N302" s="119">
        <f t="shared" si="37"/>
        <v>-14.120346404612064</v>
      </c>
      <c r="O302" s="117">
        <f t="shared" si="30"/>
        <v>-29345000</v>
      </c>
      <c r="P302" s="118">
        <f>VLOOKUP(K302,'Power Summary by Day '!$AL$18:$AO$400,3,FALSE)</f>
        <v>-29345420.353370301</v>
      </c>
      <c r="Q302" s="119">
        <f t="shared" si="31"/>
        <v>420.35337030142546</v>
      </c>
      <c r="R302" s="117">
        <f>(VLOOKUP(K302,'BNK Org Sheet'!$A$2:$D$464,4,FALSE))*1000*-1</f>
        <v>-51767000</v>
      </c>
      <c r="S302" s="118">
        <f>VLOOKUP(K302,CORP!$A$14:$D4824,3,FALSE)</f>
        <v>-48971844.170791298</v>
      </c>
      <c r="T302" s="136">
        <f t="shared" si="32"/>
        <v>-2795155.8292087018</v>
      </c>
      <c r="V302" s="117">
        <f>(VLOOKUP(K302,'BNK Org Sheet'!$F$2:$I$464,2,FALSE))*1000</f>
        <v>-9795460.6633599699</v>
      </c>
      <c r="W302" s="118">
        <f>VLOOKUP(K302,'NG Summary by Day'!$T$20:$W$486,4,FALSE)</f>
        <v>-9795460.6633599699</v>
      </c>
      <c r="X302" s="131">
        <f t="shared" si="33"/>
        <v>0</v>
      </c>
      <c r="Y302" s="117">
        <f>VLOOKUP(K302,'BNK Org Sheet'!$F$2:$I$464,3,FALSE)*1000</f>
        <v>15412460.984142799</v>
      </c>
      <c r="Z302" s="118">
        <f>VLOOKUP(K302,'Power Summary by Day '!$AL$18:$AO$400,4,FALSE)</f>
        <v>15412460.984142799</v>
      </c>
      <c r="AA302" s="119">
        <f t="shared" si="34"/>
        <v>0</v>
      </c>
      <c r="AB302" s="117">
        <f>VLOOKUP(K302,'BNK Org Sheet'!$F$2:$I$464,4,FALSE)*1000</f>
        <v>16060000</v>
      </c>
      <c r="AC302" s="118">
        <f>VLOOKUP(K302,'NG Summary by Day'!$AG$20:$AJ$532,4,FALSE)</f>
        <v>1872691.8177400499</v>
      </c>
      <c r="AD302" s="131">
        <f t="shared" si="35"/>
        <v>14187308.182259951</v>
      </c>
    </row>
    <row r="303" spans="1:30" x14ac:dyDescent="0.2">
      <c r="A303" s="103">
        <v>36963</v>
      </c>
      <c r="B303" s="104">
        <v>37160</v>
      </c>
      <c r="C303" s="104">
        <v>26387</v>
      </c>
      <c r="D303" s="104">
        <v>48378</v>
      </c>
      <c r="E303" s="104"/>
      <c r="F303" s="104">
        <v>-6818.6185743373298</v>
      </c>
      <c r="G303" s="104">
        <v>-20513.994968880401</v>
      </c>
      <c r="H303" s="104">
        <v>-34930</v>
      </c>
      <c r="I303" s="104">
        <v>-16000</v>
      </c>
      <c r="J303" s="133">
        <v>36965</v>
      </c>
      <c r="K303" s="134">
        <v>36966</v>
      </c>
      <c r="L303" s="117">
        <f t="shared" si="36"/>
        <v>-29029000</v>
      </c>
      <c r="M303" s="118">
        <f>VLOOKUP(K303,'NG Summary by Day'!$L$21:$N$480,3,FALSE)</f>
        <v>-29028635.644545101</v>
      </c>
      <c r="N303" s="119">
        <f t="shared" si="37"/>
        <v>-364.35545489937067</v>
      </c>
      <c r="O303" s="117">
        <f t="shared" si="30"/>
        <v>-26044000</v>
      </c>
      <c r="P303" s="118">
        <f>VLOOKUP(K303,'Power Summary by Day '!$AL$18:$AO$400,3,FALSE)</f>
        <v>-26043840.590161301</v>
      </c>
      <c r="Q303" s="119">
        <f t="shared" si="31"/>
        <v>-159.40983869880438</v>
      </c>
      <c r="R303" s="117">
        <f>(VLOOKUP(K303,'BNK Org Sheet'!$A$2:$D$464,4,FALSE))*1000*-1</f>
        <v>-44213000</v>
      </c>
      <c r="S303" s="118">
        <f>VLOOKUP(K303,CORP!$A$14:$D4825,3,FALSE)</f>
        <v>-41064069.246372201</v>
      </c>
      <c r="T303" s="136">
        <f t="shared" si="32"/>
        <v>-3148930.7536277995</v>
      </c>
      <c r="V303" s="117">
        <f>(VLOOKUP(K303,'BNK Org Sheet'!$F$2:$I$464,2,FALSE))*1000</f>
        <v>5885154.2292027799</v>
      </c>
      <c r="W303" s="118">
        <f>VLOOKUP(K303,'NG Summary by Day'!$T$20:$W$486,4,FALSE)</f>
        <v>5885154.2292027799</v>
      </c>
      <c r="X303" s="131">
        <f t="shared" si="33"/>
        <v>0</v>
      </c>
      <c r="Y303" s="117">
        <f>VLOOKUP(K303,'BNK Org Sheet'!$F$2:$I$464,3,FALSE)*1000</f>
        <v>7696669.9269542899</v>
      </c>
      <c r="Z303" s="118">
        <f>VLOOKUP(K303,'Power Summary by Day '!$AL$18:$AO$400,4,FALSE)</f>
        <v>7696669.9269542899</v>
      </c>
      <c r="AA303" s="119">
        <f t="shared" si="34"/>
        <v>0</v>
      </c>
      <c r="AB303" s="117">
        <f>VLOOKUP(K303,'BNK Org Sheet'!$F$2:$I$464,4,FALSE)*1000</f>
        <v>84340000</v>
      </c>
      <c r="AC303" s="118">
        <f>VLOOKUP(K303,'NG Summary by Day'!$AG$20:$AJ$532,4,FALSE)</f>
        <v>50069250.431831099</v>
      </c>
      <c r="AD303" s="131">
        <f t="shared" si="35"/>
        <v>34270749.568168901</v>
      </c>
    </row>
    <row r="304" spans="1:30" x14ac:dyDescent="0.2">
      <c r="A304" s="103">
        <v>36964</v>
      </c>
      <c r="B304" s="104">
        <v>37968</v>
      </c>
      <c r="C304" s="104">
        <v>24393</v>
      </c>
      <c r="D304" s="104">
        <v>47948</v>
      </c>
      <c r="E304" s="104"/>
      <c r="F304" s="104">
        <v>-7075.3371356694506</v>
      </c>
      <c r="G304" s="104">
        <v>-9264.9051082923888</v>
      </c>
      <c r="H304" s="104">
        <v>-18470</v>
      </c>
      <c r="I304" s="104">
        <v>-10000</v>
      </c>
      <c r="J304" s="133">
        <v>36966</v>
      </c>
      <c r="K304" s="134">
        <v>36969</v>
      </c>
      <c r="L304" s="117">
        <f t="shared" si="36"/>
        <v>-25426000</v>
      </c>
      <c r="M304" s="118">
        <f>VLOOKUP(K304,'NG Summary by Day'!$L$21:$N$480,3,FALSE)</f>
        <v>-25425736.382376898</v>
      </c>
      <c r="N304" s="119">
        <f t="shared" si="37"/>
        <v>-263.61762310191989</v>
      </c>
      <c r="O304" s="117">
        <f t="shared" si="30"/>
        <v>-23968000</v>
      </c>
      <c r="P304" s="118">
        <f>VLOOKUP(K304,'Power Summary by Day '!$AL$18:$AO$400,3,FALSE)</f>
        <v>-23967661.972293798</v>
      </c>
      <c r="Q304" s="119">
        <f t="shared" si="31"/>
        <v>-338.02770620211959</v>
      </c>
      <c r="R304" s="117">
        <f>(VLOOKUP(K304,'BNK Org Sheet'!$A$2:$D$464,4,FALSE))*1000*-1</f>
        <v>-39933000</v>
      </c>
      <c r="S304" s="118">
        <f>VLOOKUP(K304,CORP!$A$14:$D4826,3,FALSE)</f>
        <v>-36004745.428527296</v>
      </c>
      <c r="T304" s="136">
        <f t="shared" si="32"/>
        <v>-3928254.5714727044</v>
      </c>
      <c r="V304" s="117">
        <f>(VLOOKUP(K304,'BNK Org Sheet'!$F$2:$I$464,2,FALSE))*1000</f>
        <v>24042455.1659921</v>
      </c>
      <c r="W304" s="118">
        <f>VLOOKUP(K304,'NG Summary by Day'!$T$20:$W$486,4,FALSE)</f>
        <v>24042455.1659921</v>
      </c>
      <c r="X304" s="131">
        <f t="shared" si="33"/>
        <v>0</v>
      </c>
      <c r="Y304" s="117">
        <f>VLOOKUP(K304,'BNK Org Sheet'!$F$2:$I$464,3,FALSE)*1000</f>
        <v>26095884.089901201</v>
      </c>
      <c r="Z304" s="118">
        <f>VLOOKUP(K304,'Power Summary by Day '!$AL$18:$AO$400,4,FALSE)</f>
        <v>26095884.089901201</v>
      </c>
      <c r="AA304" s="119">
        <f t="shared" si="34"/>
        <v>0</v>
      </c>
      <c r="AB304" s="117">
        <f>VLOOKUP(K304,'BNK Org Sheet'!$F$2:$I$464,4,FALSE)*1000</f>
        <v>62020000</v>
      </c>
      <c r="AC304" s="118">
        <f>VLOOKUP(K304,'NG Summary by Day'!$AG$20:$AJ$532,4,FALSE)</f>
        <v>41503089.926118501</v>
      </c>
      <c r="AD304" s="131">
        <f t="shared" si="35"/>
        <v>20516910.073881499</v>
      </c>
    </row>
    <row r="305" spans="1:30" x14ac:dyDescent="0.2">
      <c r="A305" s="103">
        <v>36965</v>
      </c>
      <c r="B305" s="104">
        <v>33911</v>
      </c>
      <c r="C305" s="104">
        <v>29345</v>
      </c>
      <c r="D305" s="104">
        <v>51767</v>
      </c>
      <c r="E305" s="104"/>
      <c r="F305" s="104">
        <v>-9795.4606633599706</v>
      </c>
      <c r="G305" s="104">
        <v>15412.460984142799</v>
      </c>
      <c r="H305" s="104">
        <v>16060</v>
      </c>
      <c r="I305" s="104">
        <v>10000</v>
      </c>
      <c r="J305" s="133">
        <v>36969</v>
      </c>
      <c r="K305" s="134">
        <v>36970</v>
      </c>
      <c r="L305" s="117">
        <f t="shared" si="36"/>
        <v>-14346000</v>
      </c>
      <c r="M305" s="118">
        <f>VLOOKUP(K305,'NG Summary by Day'!$L$21:$N$480,3,FALSE)</f>
        <v>-14345833.051005701</v>
      </c>
      <c r="N305" s="119">
        <f t="shared" si="37"/>
        <v>-166.94899429939687</v>
      </c>
      <c r="O305" s="117">
        <f t="shared" si="30"/>
        <v>-28567000</v>
      </c>
      <c r="P305" s="118">
        <f>VLOOKUP(K305,'Power Summary by Day '!$AL$18:$AO$400,3,FALSE)</f>
        <v>-28567148.1473828</v>
      </c>
      <c r="Q305" s="119">
        <f t="shared" si="31"/>
        <v>148.14738279953599</v>
      </c>
      <c r="R305" s="117">
        <f>(VLOOKUP(K305,'BNK Org Sheet'!$A$2:$D$464,4,FALSE))*1000*-1</f>
        <v>-36632000</v>
      </c>
      <c r="S305" s="118">
        <f>VLOOKUP(K305,CORP!$A$14:$D4827,3,FALSE)</f>
        <v>-32560412.0795554</v>
      </c>
      <c r="T305" s="136">
        <f t="shared" si="32"/>
        <v>-4071587.9204446003</v>
      </c>
      <c r="V305" s="117">
        <f>(VLOOKUP(K305,'BNK Org Sheet'!$F$2:$I$464,2,FALSE))*1000</f>
        <v>53196425.901375301</v>
      </c>
      <c r="W305" s="118">
        <f>VLOOKUP(K305,'NG Summary by Day'!$T$20:$W$486,4,FALSE)</f>
        <v>53196425.901375301</v>
      </c>
      <c r="X305" s="131">
        <f t="shared" si="33"/>
        <v>0</v>
      </c>
      <c r="Y305" s="117">
        <f>VLOOKUP(K305,'BNK Org Sheet'!$F$2:$I$464,3,FALSE)*1000</f>
        <v>-3181951.7157202596</v>
      </c>
      <c r="Z305" s="118">
        <f>VLOOKUP(K305,'Power Summary by Day '!$AL$18:$AO$400,4,FALSE)</f>
        <v>-3181951.7157202596</v>
      </c>
      <c r="AA305" s="119">
        <f t="shared" si="34"/>
        <v>0</v>
      </c>
      <c r="AB305" s="117">
        <f>VLOOKUP(K305,'BNK Org Sheet'!$F$2:$I$464,4,FALSE)*1000</f>
        <v>48990000</v>
      </c>
      <c r="AC305" s="118">
        <f>VLOOKUP(K305,'NG Summary by Day'!$AG$20:$AJ$532,4,FALSE)</f>
        <v>53498303.442508005</v>
      </c>
      <c r="AD305" s="131">
        <f t="shared" si="35"/>
        <v>-4508303.4425080046</v>
      </c>
    </row>
    <row r="306" spans="1:30" x14ac:dyDescent="0.2">
      <c r="A306" s="103">
        <v>36966</v>
      </c>
      <c r="B306" s="104">
        <v>29029</v>
      </c>
      <c r="C306" s="104">
        <v>26044</v>
      </c>
      <c r="D306" s="104">
        <v>44213</v>
      </c>
      <c r="E306" s="104"/>
      <c r="F306" s="104">
        <v>5885.1542292027798</v>
      </c>
      <c r="G306" s="104">
        <v>7696.6699269542896</v>
      </c>
      <c r="H306" s="104">
        <v>84340</v>
      </c>
      <c r="I306" s="104">
        <v>11000</v>
      </c>
      <c r="J306" s="133">
        <v>36970</v>
      </c>
      <c r="K306" s="134">
        <v>36971</v>
      </c>
      <c r="L306" s="117">
        <f t="shared" si="36"/>
        <v>-21302000</v>
      </c>
      <c r="M306" s="118">
        <f>VLOOKUP(K306,'NG Summary by Day'!$L$21:$N$480,3,FALSE)</f>
        <v>-21302018.281357799</v>
      </c>
      <c r="N306" s="119">
        <f t="shared" si="37"/>
        <v>18.281357798725367</v>
      </c>
      <c r="O306" s="117">
        <f t="shared" si="30"/>
        <v>-31801000</v>
      </c>
      <c r="P306" s="118">
        <f>VLOOKUP(K306,'Power Summary by Day '!$AL$18:$AO$400,3,FALSE)</f>
        <v>-31800583.383353602</v>
      </c>
      <c r="Q306" s="119">
        <f t="shared" si="31"/>
        <v>-416.61664639785886</v>
      </c>
      <c r="R306" s="117">
        <f>(VLOOKUP(K306,'BNK Org Sheet'!$A$2:$D$464,4,FALSE))*1000*-1</f>
        <v>-41339000</v>
      </c>
      <c r="S306" s="118">
        <f>VLOOKUP(K306,CORP!$A$14:$D4828,3,FALSE)</f>
        <v>-37676949.230925694</v>
      </c>
      <c r="T306" s="136">
        <f t="shared" si="32"/>
        <v>-3662050.7690743059</v>
      </c>
      <c r="V306" s="117">
        <f>(VLOOKUP(K306,'BNK Org Sheet'!$F$2:$I$464,2,FALSE))*1000</f>
        <v>42381875.077649198</v>
      </c>
      <c r="W306" s="118">
        <f>VLOOKUP(K306,'NG Summary by Day'!$T$20:$W$486,4,FALSE)</f>
        <v>42381875.077649198</v>
      </c>
      <c r="X306" s="131">
        <f t="shared" si="33"/>
        <v>0</v>
      </c>
      <c r="Y306" s="117">
        <f>VLOOKUP(K306,'BNK Org Sheet'!$F$2:$I$464,3,FALSE)*1000</f>
        <v>-2207398.4395116298</v>
      </c>
      <c r="Z306" s="118">
        <f>VLOOKUP(K306,'Power Summary by Day '!$AL$18:$AO$400,4,FALSE)</f>
        <v>-2207398.4395116298</v>
      </c>
      <c r="AA306" s="119">
        <f t="shared" si="34"/>
        <v>0</v>
      </c>
      <c r="AB306" s="117">
        <f>VLOOKUP(K306,'BNK Org Sheet'!$F$2:$I$464,4,FALSE)*1000</f>
        <v>32860000</v>
      </c>
      <c r="AC306" s="118">
        <f>VLOOKUP(K306,'NG Summary by Day'!$AG$20:$AJ$532,4,FALSE)</f>
        <v>38447620.230388597</v>
      </c>
      <c r="AD306" s="131">
        <f t="shared" si="35"/>
        <v>-5587620.2303885967</v>
      </c>
    </row>
    <row r="307" spans="1:30" x14ac:dyDescent="0.2">
      <c r="A307" s="103">
        <v>36969</v>
      </c>
      <c r="B307" s="104">
        <v>25426</v>
      </c>
      <c r="C307" s="104">
        <v>23968</v>
      </c>
      <c r="D307" s="104">
        <v>39933</v>
      </c>
      <c r="E307" s="104"/>
      <c r="F307" s="104">
        <v>24042.455165992098</v>
      </c>
      <c r="G307" s="104">
        <v>26095.884089901203</v>
      </c>
      <c r="H307" s="104">
        <v>62020</v>
      </c>
      <c r="I307" s="104">
        <v>38000</v>
      </c>
      <c r="J307" s="133">
        <v>36971</v>
      </c>
      <c r="K307" s="134">
        <v>36972</v>
      </c>
      <c r="L307" s="117">
        <f t="shared" si="36"/>
        <v>-25269000</v>
      </c>
      <c r="M307" s="118">
        <f>VLOOKUP(K307,'NG Summary by Day'!$L$21:$N$480,3,FALSE)</f>
        <v>-25268857.791634098</v>
      </c>
      <c r="N307" s="119">
        <f t="shared" si="37"/>
        <v>-142.20836590230465</v>
      </c>
      <c r="O307" s="117">
        <f t="shared" si="30"/>
        <v>-28424000</v>
      </c>
      <c r="P307" s="118">
        <f>VLOOKUP(K307,'Power Summary by Day '!$AL$18:$AO$400,3,FALSE)</f>
        <v>-28424164.880650498</v>
      </c>
      <c r="Q307" s="119">
        <f t="shared" si="31"/>
        <v>164.88065049797297</v>
      </c>
      <c r="R307" s="117">
        <f>(VLOOKUP(K307,'BNK Org Sheet'!$A$2:$D$464,4,FALSE))*1000*-1</f>
        <v>-43079000</v>
      </c>
      <c r="S307" s="118">
        <f>VLOOKUP(K307,CORP!$A$14:$D4829,3,FALSE)</f>
        <v>-39574829.788670599</v>
      </c>
      <c r="T307" s="136">
        <f t="shared" si="32"/>
        <v>-3504170.2113294005</v>
      </c>
      <c r="V307" s="117">
        <f>(VLOOKUP(K307,'BNK Org Sheet'!$F$2:$I$464,2,FALSE))*1000</f>
        <v>-7952203.4733832907</v>
      </c>
      <c r="W307" s="118">
        <f>VLOOKUP(K307,'NG Summary by Day'!$T$20:$W$486,4,FALSE)</f>
        <v>-7952203.4733832907</v>
      </c>
      <c r="X307" s="131">
        <f t="shared" si="33"/>
        <v>0</v>
      </c>
      <c r="Y307" s="117">
        <f>VLOOKUP(K307,'BNK Org Sheet'!$F$2:$I$464,3,FALSE)*1000</f>
        <v>-6915395.9577767504</v>
      </c>
      <c r="Z307" s="118">
        <f>VLOOKUP(K307,'Power Summary by Day '!$AL$18:$AO$400,4,FALSE)</f>
        <v>-6915395.9577767504</v>
      </c>
      <c r="AA307" s="119">
        <f t="shared" si="34"/>
        <v>0</v>
      </c>
      <c r="AB307" s="117">
        <f>VLOOKUP(K307,'BNK Org Sheet'!$F$2:$I$464,4,FALSE)*1000</f>
        <v>-11380000</v>
      </c>
      <c r="AC307" s="118">
        <f>VLOOKUP(K307,'NG Summary by Day'!$AG$20:$AJ$532,4,FALSE)</f>
        <v>-19565056.669257998</v>
      </c>
      <c r="AD307" s="131">
        <f t="shared" si="35"/>
        <v>8185056.6692579985</v>
      </c>
    </row>
    <row r="308" spans="1:30" x14ac:dyDescent="0.2">
      <c r="A308" s="103">
        <v>36970</v>
      </c>
      <c r="B308" s="104">
        <v>14346</v>
      </c>
      <c r="C308" s="104">
        <v>28567</v>
      </c>
      <c r="D308" s="104">
        <v>36632</v>
      </c>
      <c r="E308" s="104"/>
      <c r="F308" s="104">
        <v>53196.425901375304</v>
      </c>
      <c r="G308" s="104">
        <v>-3181.9517157202595</v>
      </c>
      <c r="H308" s="104">
        <v>48990</v>
      </c>
      <c r="I308" s="104">
        <v>45000</v>
      </c>
      <c r="J308" s="133">
        <v>36972</v>
      </c>
      <c r="K308" s="134">
        <v>36973</v>
      </c>
      <c r="L308" s="117">
        <f t="shared" si="36"/>
        <v>-24983000</v>
      </c>
      <c r="M308" s="118">
        <f>VLOOKUP(K308,'NG Summary by Day'!$L$21:$N$480,3,FALSE)</f>
        <v>-24982929.629952401</v>
      </c>
      <c r="N308" s="119">
        <f t="shared" si="37"/>
        <v>-70.370047599077225</v>
      </c>
      <c r="O308" s="117">
        <f t="shared" si="30"/>
        <v>-31641000</v>
      </c>
      <c r="P308" s="118">
        <f>VLOOKUP(K308,'Power Summary by Day '!$AL$18:$AO$400,3,FALSE)</f>
        <v>-31641312.507242501</v>
      </c>
      <c r="Q308" s="119">
        <f t="shared" si="31"/>
        <v>312.50724250078201</v>
      </c>
      <c r="R308" s="117">
        <f>(VLOOKUP(K308,'BNK Org Sheet'!$A$2:$D$464,4,FALSE))*1000*-1</f>
        <v>-46181000</v>
      </c>
      <c r="S308" s="118">
        <f>VLOOKUP(K308,CORP!$A$14:$D4830,3,FALSE)</f>
        <v>-43021302.804446898</v>
      </c>
      <c r="T308" s="136">
        <f t="shared" si="32"/>
        <v>-3159697.1955531016</v>
      </c>
      <c r="V308" s="117">
        <f>(VLOOKUP(K308,'BNK Org Sheet'!$F$2:$I$464,2,FALSE))*1000</f>
        <v>8798167.7924496103</v>
      </c>
      <c r="W308" s="118">
        <f>VLOOKUP(K308,'NG Summary by Day'!$T$20:$W$486,4,FALSE)</f>
        <v>8798167.7924496103</v>
      </c>
      <c r="X308" s="131">
        <f t="shared" si="33"/>
        <v>0</v>
      </c>
      <c r="Y308" s="117">
        <f>VLOOKUP(K308,'BNK Org Sheet'!$F$2:$I$464,3,FALSE)*1000</f>
        <v>-1067832.75063223</v>
      </c>
      <c r="Z308" s="118">
        <f>VLOOKUP(K308,'Power Summary by Day '!$AL$18:$AO$400,4,FALSE)</f>
        <v>-1067832.75063223</v>
      </c>
      <c r="AA308" s="119">
        <f t="shared" si="34"/>
        <v>0</v>
      </c>
      <c r="AB308" s="117">
        <f>VLOOKUP(K308,'BNK Org Sheet'!$F$2:$I$464,4,FALSE)*1000</f>
        <v>10160000</v>
      </c>
      <c r="AC308" s="118">
        <f>VLOOKUP(K308,'NG Summary by Day'!$AG$20:$AJ$532,4,FALSE)</f>
        <v>7415973.0180807002</v>
      </c>
      <c r="AD308" s="131">
        <f t="shared" si="35"/>
        <v>2744026.9819192998</v>
      </c>
    </row>
    <row r="309" spans="1:30" x14ac:dyDescent="0.2">
      <c r="A309" s="103">
        <v>36971</v>
      </c>
      <c r="B309" s="104">
        <v>21302</v>
      </c>
      <c r="C309" s="104">
        <v>31801</v>
      </c>
      <c r="D309" s="104">
        <v>41339</v>
      </c>
      <c r="E309" s="104"/>
      <c r="F309" s="104">
        <v>42381.875077649202</v>
      </c>
      <c r="G309" s="104">
        <v>-2207.3984395116299</v>
      </c>
      <c r="H309" s="104">
        <v>32860</v>
      </c>
      <c r="I309" s="104">
        <v>12000</v>
      </c>
      <c r="J309" s="133">
        <v>36973</v>
      </c>
      <c r="K309" s="134">
        <v>36976</v>
      </c>
      <c r="L309" s="117">
        <f t="shared" si="36"/>
        <v>-33866000</v>
      </c>
      <c r="M309" s="118">
        <f>VLOOKUP(K309,'NG Summary by Day'!$L$21:$N$480,3,FALSE)</f>
        <v>-33865915.943518795</v>
      </c>
      <c r="N309" s="119">
        <f t="shared" si="37"/>
        <v>-84.056481204926968</v>
      </c>
      <c r="O309" s="117">
        <f t="shared" si="30"/>
        <v>-30848000</v>
      </c>
      <c r="P309" s="118">
        <f>VLOOKUP(K309,'Power Summary by Day '!$AL$18:$AO$400,3,FALSE)</f>
        <v>-30847645.891596202</v>
      </c>
      <c r="Q309" s="119">
        <f t="shared" si="31"/>
        <v>-354.10840379819274</v>
      </c>
      <c r="R309" s="117">
        <f>(VLOOKUP(K309,'BNK Org Sheet'!$A$2:$D$464,4,FALSE))*1000*-1</f>
        <v>-53398000</v>
      </c>
      <c r="S309" s="118">
        <f>VLOOKUP(K309,CORP!$A$14:$D4831,3,FALSE)</f>
        <v>-50689307.263540298</v>
      </c>
      <c r="T309" s="136">
        <f t="shared" si="32"/>
        <v>-2708692.7364597023</v>
      </c>
      <c r="V309" s="117">
        <f>(VLOOKUP(K309,'BNK Org Sheet'!$F$2:$I$464,2,FALSE))*1000</f>
        <v>28773006.576117702</v>
      </c>
      <c r="W309" s="118">
        <f>VLOOKUP(K309,'NG Summary by Day'!$T$20:$W$486,4,FALSE)</f>
        <v>28773006.576117702</v>
      </c>
      <c r="X309" s="131">
        <f t="shared" si="33"/>
        <v>0</v>
      </c>
      <c r="Y309" s="117">
        <f>VLOOKUP(K309,'BNK Org Sheet'!$F$2:$I$464,3,FALSE)*1000</f>
        <v>-3921774.09723023</v>
      </c>
      <c r="Z309" s="118">
        <f>VLOOKUP(K309,'Power Summary by Day '!$AL$18:$AO$400,4,FALSE)</f>
        <v>-3921774.09723023</v>
      </c>
      <c r="AA309" s="119">
        <f t="shared" si="34"/>
        <v>0</v>
      </c>
      <c r="AB309" s="117">
        <f>VLOOKUP(K309,'BNK Org Sheet'!$F$2:$I$464,4,FALSE)*1000</f>
        <v>27280000</v>
      </c>
      <c r="AC309" s="118">
        <f>VLOOKUP(K309,'NG Summary by Day'!$AG$20:$AJ$532,4,FALSE)</f>
        <v>31083058.3705515</v>
      </c>
      <c r="AD309" s="131">
        <f t="shared" si="35"/>
        <v>-3803058.3705515005</v>
      </c>
    </row>
    <row r="310" spans="1:30" x14ac:dyDescent="0.2">
      <c r="A310" s="103">
        <v>36972</v>
      </c>
      <c r="B310" s="104">
        <v>25269</v>
      </c>
      <c r="C310" s="104">
        <v>28424</v>
      </c>
      <c r="D310" s="104">
        <v>43079</v>
      </c>
      <c r="E310" s="104"/>
      <c r="F310" s="104">
        <v>-7952.2034733832907</v>
      </c>
      <c r="G310" s="104">
        <v>-6915.39595777675</v>
      </c>
      <c r="H310" s="104">
        <v>-11380</v>
      </c>
      <c r="I310" s="104">
        <v>-10000</v>
      </c>
      <c r="J310" s="133">
        <v>36976</v>
      </c>
      <c r="K310" s="134">
        <v>36977</v>
      </c>
      <c r="L310" s="117">
        <f t="shared" si="36"/>
        <v>-33266000</v>
      </c>
      <c r="M310" s="118">
        <f>VLOOKUP(K310,'NG Summary by Day'!$L$21:$N$480,3,FALSE)</f>
        <v>-33265810.737756699</v>
      </c>
      <c r="N310" s="119">
        <f t="shared" si="37"/>
        <v>-189.26224330067635</v>
      </c>
      <c r="O310" s="117">
        <f t="shared" si="30"/>
        <v>-30356000</v>
      </c>
      <c r="P310" s="118">
        <f>VLOOKUP(K310,'Power Summary by Day '!$AL$18:$AO$400,3,FALSE)</f>
        <v>-30356339.371548299</v>
      </c>
      <c r="Q310" s="119">
        <f t="shared" si="31"/>
        <v>339.37154829874635</v>
      </c>
      <c r="R310" s="117">
        <f>(VLOOKUP(K310,'BNK Org Sheet'!$A$2:$D$464,4,FALSE))*1000*-1</f>
        <v>-51547000</v>
      </c>
      <c r="S310" s="118">
        <f>VLOOKUP(K310,CORP!$A$14:$D4832,3,FALSE)</f>
        <v>-48736335.288937598</v>
      </c>
      <c r="T310" s="136">
        <f t="shared" si="32"/>
        <v>-2810664.7110624015</v>
      </c>
      <c r="V310" s="117">
        <f>(VLOOKUP(K310,'BNK Org Sheet'!$F$2:$I$464,2,FALSE))*1000</f>
        <v>-85193497.306942895</v>
      </c>
      <c r="W310" s="118">
        <f>VLOOKUP(K310,'NG Summary by Day'!$T$20:$W$486,4,FALSE)</f>
        <v>-85193497.306942895</v>
      </c>
      <c r="X310" s="131">
        <f t="shared" si="33"/>
        <v>0</v>
      </c>
      <c r="Y310" s="117">
        <f>VLOOKUP(K310,'BNK Org Sheet'!$F$2:$I$464,3,FALSE)*1000</f>
        <v>9742999.6035806201</v>
      </c>
      <c r="Z310" s="118">
        <f>VLOOKUP(K310,'Power Summary by Day '!$AL$18:$AO$400,4,FALSE)</f>
        <v>9742999.6035806201</v>
      </c>
      <c r="AA310" s="119">
        <f t="shared" si="34"/>
        <v>0</v>
      </c>
      <c r="AB310" s="117">
        <f>VLOOKUP(K310,'BNK Org Sheet'!$F$2:$I$464,4,FALSE)*1000</f>
        <v>-27130000</v>
      </c>
      <c r="AC310" s="118">
        <f>VLOOKUP(K310,'NG Summary by Day'!$AG$20:$AJ$532,4,FALSE)</f>
        <v>-60565043.5138404</v>
      </c>
      <c r="AD310" s="131">
        <f t="shared" si="35"/>
        <v>33435043.5138404</v>
      </c>
    </row>
    <row r="311" spans="1:30" x14ac:dyDescent="0.2">
      <c r="A311" s="103">
        <v>36973</v>
      </c>
      <c r="B311" s="104">
        <v>24983</v>
      </c>
      <c r="C311" s="104">
        <v>31641</v>
      </c>
      <c r="D311" s="104">
        <v>46181</v>
      </c>
      <c r="E311" s="104"/>
      <c r="F311" s="104">
        <v>8798.1677924496107</v>
      </c>
      <c r="G311" s="104">
        <v>-1067.83275063223</v>
      </c>
      <c r="H311" s="104">
        <v>10160</v>
      </c>
      <c r="I311" s="104">
        <v>15000</v>
      </c>
      <c r="J311" s="133">
        <v>36977</v>
      </c>
      <c r="K311" s="134">
        <v>36978</v>
      </c>
      <c r="L311" s="117">
        <f t="shared" si="36"/>
        <v>-24077000</v>
      </c>
      <c r="M311" s="118">
        <f>VLOOKUP(K311,'NG Summary by Day'!$L$21:$N$480,3,FALSE)</f>
        <v>-24076564.5577977</v>
      </c>
      <c r="N311" s="119">
        <f t="shared" si="37"/>
        <v>-435.4422022998333</v>
      </c>
      <c r="O311" s="117">
        <f t="shared" si="30"/>
        <v>-29905000</v>
      </c>
      <c r="P311" s="118">
        <f>VLOOKUP(K311,'Power Summary by Day '!$AL$18:$AO$400,3,FALSE)</f>
        <v>-32504219.336408298</v>
      </c>
      <c r="Q311" s="119">
        <f t="shared" si="31"/>
        <v>2599219.3364082985</v>
      </c>
      <c r="R311" s="117">
        <f>(VLOOKUP(K311,'BNK Org Sheet'!$A$2:$D$464,4,FALSE))*1000*-1</f>
        <v>-43151000</v>
      </c>
      <c r="S311" s="118">
        <f>VLOOKUP(K311,CORP!$A$14:$D4833,3,FALSE)</f>
        <v>-41985860.219931401</v>
      </c>
      <c r="T311" s="136">
        <f t="shared" si="32"/>
        <v>-1165139.7800685987</v>
      </c>
      <c r="V311" s="117">
        <f>(VLOOKUP(K311,'BNK Org Sheet'!$F$2:$I$464,2,FALSE))*1000</f>
        <v>145864485.37510502</v>
      </c>
      <c r="W311" s="118">
        <f>VLOOKUP(K311,'NG Summary by Day'!$T$20:$W$486,4,FALSE)</f>
        <v>145864485.37510502</v>
      </c>
      <c r="X311" s="131">
        <f t="shared" si="33"/>
        <v>0</v>
      </c>
      <c r="Y311" s="117">
        <f>VLOOKUP(K311,'BNK Org Sheet'!$F$2:$I$464,3,FALSE)*1000</f>
        <v>-2065657.4560318301</v>
      </c>
      <c r="Z311" s="118">
        <f>VLOOKUP(K311,'Power Summary by Day '!$AL$18:$AO$400,4,FALSE)</f>
        <v>-2065657.4560318301</v>
      </c>
      <c r="AA311" s="119">
        <f t="shared" si="34"/>
        <v>0</v>
      </c>
      <c r="AB311" s="117">
        <f>VLOOKUP(K311,'BNK Org Sheet'!$F$2:$I$464,4,FALSE)*1000</f>
        <v>122160000</v>
      </c>
      <c r="AC311" s="118">
        <f>VLOOKUP(K311,'NG Summary by Day'!$AG$20:$AJ$532,4,FALSE)</f>
        <v>126098719.45249601</v>
      </c>
      <c r="AD311" s="131">
        <f t="shared" si="35"/>
        <v>-3938719.4524960071</v>
      </c>
    </row>
    <row r="312" spans="1:30" x14ac:dyDescent="0.2">
      <c r="A312" s="103">
        <v>36976</v>
      </c>
      <c r="B312" s="104">
        <v>33866</v>
      </c>
      <c r="C312" s="104">
        <v>30848</v>
      </c>
      <c r="D312" s="104">
        <v>53398</v>
      </c>
      <c r="E312" s="104"/>
      <c r="F312" s="104">
        <v>28773.006576117703</v>
      </c>
      <c r="G312" s="104">
        <v>-3921.7740972302299</v>
      </c>
      <c r="H312" s="104">
        <v>27280</v>
      </c>
      <c r="I312" s="104">
        <v>20000</v>
      </c>
      <c r="J312" s="133">
        <v>36978</v>
      </c>
      <c r="K312" s="134">
        <v>36979</v>
      </c>
      <c r="L312" s="117">
        <f t="shared" si="36"/>
        <v>-31732000</v>
      </c>
      <c r="M312" s="118">
        <f>VLOOKUP(K312,'NG Summary by Day'!$L$21:$N$480,3,FALSE)</f>
        <v>-31731762.936268002</v>
      </c>
      <c r="N312" s="119">
        <f t="shared" si="37"/>
        <v>-237.06373199820518</v>
      </c>
      <c r="O312" s="117">
        <f t="shared" si="30"/>
        <v>-32396000</v>
      </c>
      <c r="P312" s="118">
        <f>VLOOKUP(K312,'Power Summary by Day '!$AL$18:$AO$400,3,FALSE)</f>
        <v>-32396125.322546098</v>
      </c>
      <c r="Q312" s="119">
        <f t="shared" si="31"/>
        <v>125.32254609838128</v>
      </c>
      <c r="R312" s="117">
        <f>(VLOOKUP(K312,'BNK Org Sheet'!$A$2:$D$464,4,FALSE))*1000*-1</f>
        <v>-50080000</v>
      </c>
      <c r="S312" s="118">
        <f>VLOOKUP(K312,CORP!$A$14:$D4834,3,FALSE)</f>
        <v>-47763643.888797894</v>
      </c>
      <c r="T312" s="136">
        <f t="shared" si="32"/>
        <v>-2316356.1112021059</v>
      </c>
      <c r="V312" s="117">
        <f>(VLOOKUP(K312,'BNK Org Sheet'!$F$2:$I$464,2,FALSE))*1000</f>
        <v>21087394.705055702</v>
      </c>
      <c r="W312" s="118">
        <f>VLOOKUP(K312,'NG Summary by Day'!$T$20:$W$486,4,FALSE)</f>
        <v>21087394.705055702</v>
      </c>
      <c r="X312" s="131">
        <f t="shared" si="33"/>
        <v>0</v>
      </c>
      <c r="Y312" s="117">
        <f>VLOOKUP(K312,'BNK Org Sheet'!$F$2:$I$464,3,FALSE)*1000</f>
        <v>-7242202.91056138</v>
      </c>
      <c r="Z312" s="118">
        <f>VLOOKUP(K312,'Power Summary by Day '!$AL$18:$AO$400,4,FALSE)</f>
        <v>-7242202.91056138</v>
      </c>
      <c r="AA312" s="119">
        <f t="shared" si="34"/>
        <v>0</v>
      </c>
      <c r="AB312" s="117">
        <f>VLOOKUP(K312,'BNK Org Sheet'!$F$2:$I$464,4,FALSE)*1000</f>
        <v>38830000</v>
      </c>
      <c r="AC312" s="118">
        <f>VLOOKUP(K312,'NG Summary by Day'!$AG$20:$AJ$532,4,FALSE)</f>
        <v>22730677.6317387</v>
      </c>
      <c r="AD312" s="131">
        <f t="shared" si="35"/>
        <v>16099322.3682613</v>
      </c>
    </row>
    <row r="313" spans="1:30" x14ac:dyDescent="0.2">
      <c r="A313" s="103">
        <v>36977</v>
      </c>
      <c r="B313" s="104">
        <v>33266</v>
      </c>
      <c r="C313" s="104">
        <v>30356</v>
      </c>
      <c r="D313" s="104">
        <v>51547</v>
      </c>
      <c r="E313" s="104"/>
      <c r="F313" s="104">
        <v>-85193.497306942896</v>
      </c>
      <c r="G313" s="104">
        <v>9742.9996035806198</v>
      </c>
      <c r="H313" s="104">
        <v>-27130</v>
      </c>
      <c r="I313" s="104">
        <v>-27000</v>
      </c>
      <c r="J313" s="133">
        <v>36979</v>
      </c>
      <c r="K313" s="134">
        <v>36980</v>
      </c>
      <c r="L313" s="117">
        <f t="shared" si="36"/>
        <v>-39175000</v>
      </c>
      <c r="M313" s="118">
        <f>VLOOKUP(K313,'NG Summary by Day'!$L$21:$N$480,3,FALSE)</f>
        <v>-39869450.379645295</v>
      </c>
      <c r="N313" s="119">
        <f t="shared" si="37"/>
        <v>694450.37964529544</v>
      </c>
      <c r="O313" s="117">
        <f t="shared" si="30"/>
        <v>-35622000</v>
      </c>
      <c r="P313" s="118">
        <f>VLOOKUP(K313,'Power Summary by Day '!$AL$18:$AO$400,3,FALSE)</f>
        <v>-35848508.075165197</v>
      </c>
      <c r="Q313" s="119">
        <f t="shared" si="31"/>
        <v>226508.07516519725</v>
      </c>
      <c r="R313" s="117">
        <f>(VLOOKUP(K313,'BNK Org Sheet'!$A$2:$D$464,4,FALSE))*1000*-1</f>
        <v>-55981000</v>
      </c>
      <c r="S313" s="118">
        <f>VLOOKUP(K313,CORP!$A$14:$D4835,3,FALSE)</f>
        <v>-53935892.048619598</v>
      </c>
      <c r="T313" s="136">
        <f t="shared" si="32"/>
        <v>-2045107.9513804018</v>
      </c>
      <c r="V313" s="117">
        <f>(VLOOKUP(K313,'BNK Org Sheet'!$F$2:$I$464,2,FALSE))*1000</f>
        <v>109618103.161347</v>
      </c>
      <c r="W313" s="118">
        <f>VLOOKUP(K313,'NG Summary by Day'!$T$20:$W$486,4,FALSE)</f>
        <v>109618103.161347</v>
      </c>
      <c r="X313" s="131">
        <f t="shared" si="33"/>
        <v>0</v>
      </c>
      <c r="Y313" s="117">
        <f>VLOOKUP(K313,'BNK Org Sheet'!$F$2:$I$464,3,FALSE)*1000</f>
        <v>3891448.2436597599</v>
      </c>
      <c r="Z313" s="118">
        <f>VLOOKUP(K313,'Power Summary by Day '!$AL$18:$AO$400,4,FALSE)</f>
        <v>3891448.2436597599</v>
      </c>
      <c r="AA313" s="119">
        <f t="shared" si="34"/>
        <v>0</v>
      </c>
      <c r="AB313" s="117">
        <f>VLOOKUP(K313,'BNK Org Sheet'!$F$2:$I$464,4,FALSE)*1000</f>
        <v>104600000</v>
      </c>
      <c r="AC313" s="118">
        <f>VLOOKUP(K313,'NG Summary by Day'!$AG$20:$AJ$532,4,FALSE)</f>
        <v>109723243.873762</v>
      </c>
      <c r="AD313" s="131">
        <f t="shared" si="35"/>
        <v>-5123243.8737619966</v>
      </c>
    </row>
    <row r="314" spans="1:30" x14ac:dyDescent="0.2">
      <c r="A314" s="103">
        <v>36978</v>
      </c>
      <c r="B314" s="104">
        <v>24077</v>
      </c>
      <c r="C314" s="104">
        <v>29905</v>
      </c>
      <c r="D314" s="104">
        <v>43151</v>
      </c>
      <c r="E314" s="104"/>
      <c r="F314" s="104">
        <v>145864.48537510503</v>
      </c>
      <c r="G314" s="104">
        <v>-2065.65745603183</v>
      </c>
      <c r="H314" s="104">
        <v>122160</v>
      </c>
      <c r="I314" s="104">
        <v>67000</v>
      </c>
      <c r="J314" s="133">
        <v>36980</v>
      </c>
      <c r="K314" s="134">
        <v>36983</v>
      </c>
      <c r="L314" s="117">
        <f t="shared" si="36"/>
        <v>-45987000</v>
      </c>
      <c r="M314" s="118">
        <f>VLOOKUP(K314,'NG Summary by Day'!$L$21:$N$480,3,FALSE)</f>
        <v>-46538045.239180401</v>
      </c>
      <c r="N314" s="119">
        <f t="shared" si="37"/>
        <v>551045.23918040097</v>
      </c>
      <c r="O314" s="117">
        <f t="shared" si="30"/>
        <v>-35432000</v>
      </c>
      <c r="P314" s="118">
        <f>VLOOKUP(K314,'Power Summary by Day '!$AL$18:$AO$400,3,FALSE)</f>
        <v>-35946084.968833096</v>
      </c>
      <c r="Q314" s="119">
        <f t="shared" si="31"/>
        <v>514084.96883309633</v>
      </c>
      <c r="R314" s="117">
        <f>(VLOOKUP(K314,'BNK Org Sheet'!$A$2:$D$464,4,FALSE))*1000*-1</f>
        <v>-62589000</v>
      </c>
      <c r="S314" s="118">
        <f>VLOOKUP(K314,CORP!$A$14:$D4836,3,FALSE)</f>
        <v>-60733699.621489599</v>
      </c>
      <c r="T314" s="136">
        <f t="shared" si="32"/>
        <v>-1855300.3785104007</v>
      </c>
      <c r="V314" s="117">
        <f>(VLOOKUP(K314,'BNK Org Sheet'!$F$2:$I$464,2,FALSE))*1000</f>
        <v>60939940.301435806</v>
      </c>
      <c r="W314" s="118">
        <f>VLOOKUP(K314,'NG Summary by Day'!$T$20:$W$486,4,FALSE)</f>
        <v>60939940.301435806</v>
      </c>
      <c r="X314" s="131">
        <f t="shared" si="33"/>
        <v>0</v>
      </c>
      <c r="Y314" s="117">
        <f>VLOOKUP(K314,'BNK Org Sheet'!$F$2:$I$464,3,FALSE)*1000</f>
        <v>791166.96942756488</v>
      </c>
      <c r="Z314" s="118">
        <f>VLOOKUP(K314,'Power Summary by Day '!$AL$18:$AO$400,4,FALSE)</f>
        <v>791166.96942756488</v>
      </c>
      <c r="AA314" s="119">
        <f t="shared" si="34"/>
        <v>0</v>
      </c>
      <c r="AB314" s="117">
        <f>VLOOKUP(K314,'BNK Org Sheet'!$F$2:$I$464,4,FALSE)*1000</f>
        <v>65270000</v>
      </c>
      <c r="AC314" s="118">
        <f>VLOOKUP(K314,'NG Summary by Day'!$AG$20:$AJ$532,4,FALSE)</f>
        <v>58411414.696512401</v>
      </c>
      <c r="AD314" s="131">
        <f t="shared" si="35"/>
        <v>6858585.3034875989</v>
      </c>
    </row>
    <row r="315" spans="1:30" x14ac:dyDescent="0.2">
      <c r="A315" s="103">
        <v>36979</v>
      </c>
      <c r="B315" s="104">
        <v>31732</v>
      </c>
      <c r="C315" s="104">
        <v>32396</v>
      </c>
      <c r="D315" s="104">
        <v>50080</v>
      </c>
      <c r="E315" s="104"/>
      <c r="F315" s="104">
        <v>21087.394705055704</v>
      </c>
      <c r="G315" s="104">
        <v>-7242.2029105613801</v>
      </c>
      <c r="H315" s="104">
        <v>38830</v>
      </c>
      <c r="I315" s="104">
        <v>34000</v>
      </c>
      <c r="J315" s="133">
        <v>36983</v>
      </c>
      <c r="K315" s="134">
        <v>36984</v>
      </c>
      <c r="L315" s="117">
        <f t="shared" si="36"/>
        <v>-43895000</v>
      </c>
      <c r="M315" s="118">
        <f>VLOOKUP(K315,'NG Summary by Day'!$L$21:$N$480,3,FALSE)</f>
        <v>-48254264.071016796</v>
      </c>
      <c r="N315" s="119">
        <f t="shared" si="37"/>
        <v>4359264.0710167959</v>
      </c>
      <c r="O315" s="117">
        <f t="shared" si="30"/>
        <v>-38854000</v>
      </c>
      <c r="P315" s="118">
        <f>VLOOKUP(K315,'Power Summary by Day '!$AL$18:$AO$400,3,FALSE)</f>
        <v>-38415748.937446304</v>
      </c>
      <c r="Q315" s="119">
        <f t="shared" si="31"/>
        <v>-438251.06255369633</v>
      </c>
      <c r="R315" s="117">
        <f>(VLOOKUP(K315,'BNK Org Sheet'!$A$2:$D$464,4,FALSE))*1000*-1</f>
        <v>-61081000</v>
      </c>
      <c r="S315" s="118">
        <f>VLOOKUP(K315,CORP!$A$14:$D4837,3,FALSE)</f>
        <v>-59154113.367237896</v>
      </c>
      <c r="T315" s="136">
        <f t="shared" si="32"/>
        <v>-1926886.6327621043</v>
      </c>
      <c r="V315" s="117">
        <f>(VLOOKUP(K315,'BNK Org Sheet'!$F$2:$I$464,2,FALSE))*1000</f>
        <v>20417974.529772498</v>
      </c>
      <c r="W315" s="118">
        <f>VLOOKUP(K315,'NG Summary by Day'!$T$20:$W$486,4,FALSE)</f>
        <v>20417974.529772498</v>
      </c>
      <c r="X315" s="131">
        <f t="shared" si="33"/>
        <v>0</v>
      </c>
      <c r="Y315" s="117">
        <f>VLOOKUP(K315,'BNK Org Sheet'!$F$2:$I$464,3,FALSE)*1000</f>
        <v>4904543.9664920298</v>
      </c>
      <c r="Z315" s="118">
        <f>VLOOKUP(K315,'Power Summary by Day '!$AL$18:$AO$400,4,FALSE)</f>
        <v>4904543.9664920298</v>
      </c>
      <c r="AA315" s="119">
        <f t="shared" si="34"/>
        <v>0</v>
      </c>
      <c r="AB315" s="117">
        <f>VLOOKUP(K315,'BNK Org Sheet'!$F$2:$I$464,4,FALSE)*1000</f>
        <v>23940000</v>
      </c>
      <c r="AC315" s="118">
        <f>VLOOKUP(K315,'NG Summary by Day'!$AG$20:$AJ$532,4,FALSE)</f>
        <v>19590588.789828401</v>
      </c>
      <c r="AD315" s="131">
        <f t="shared" si="35"/>
        <v>4349411.2101715989</v>
      </c>
    </row>
    <row r="316" spans="1:30" x14ac:dyDescent="0.2">
      <c r="A316" s="103">
        <v>36980</v>
      </c>
      <c r="B316" s="104">
        <v>39175</v>
      </c>
      <c r="C316" s="104">
        <v>35622</v>
      </c>
      <c r="D316" s="104">
        <v>55981</v>
      </c>
      <c r="E316" s="104"/>
      <c r="F316" s="104">
        <v>109618.103161347</v>
      </c>
      <c r="G316" s="104">
        <v>3891.44824365976</v>
      </c>
      <c r="H316" s="104">
        <v>104600</v>
      </c>
      <c r="I316" s="104">
        <v>0</v>
      </c>
      <c r="J316" s="133">
        <v>36984</v>
      </c>
      <c r="K316" s="134">
        <v>36985</v>
      </c>
      <c r="L316" s="117">
        <f t="shared" si="36"/>
        <v>-46323000</v>
      </c>
      <c r="M316" s="118">
        <f>VLOOKUP(K316,'NG Summary by Day'!$L$21:$N$480,3,FALSE)</f>
        <v>-51766003.518732995</v>
      </c>
      <c r="N316" s="119">
        <f t="shared" si="37"/>
        <v>5443003.5187329948</v>
      </c>
      <c r="O316" s="117">
        <f t="shared" si="30"/>
        <v>-40426000</v>
      </c>
      <c r="P316" s="118">
        <f>VLOOKUP(K316,'Power Summary by Day '!$AL$18:$AO$400,3,FALSE)</f>
        <v>-40571916.774164997</v>
      </c>
      <c r="Q316" s="119">
        <f t="shared" si="31"/>
        <v>145916.77416499704</v>
      </c>
      <c r="R316" s="117">
        <f>(VLOOKUP(K316,'BNK Org Sheet'!$A$2:$D$464,4,FALSE))*1000*-1</f>
        <v>-63269000</v>
      </c>
      <c r="S316" s="118">
        <f>VLOOKUP(K316,CORP!$A$14:$D4838,3,FALSE)</f>
        <v>-61271062.4670626</v>
      </c>
      <c r="T316" s="136">
        <f t="shared" si="32"/>
        <v>-1997937.5329374</v>
      </c>
      <c r="V316" s="117">
        <f>(VLOOKUP(K316,'BNK Org Sheet'!$F$2:$I$464,2,FALSE))*1000</f>
        <v>97036424.464467093</v>
      </c>
      <c r="W316" s="118">
        <f>VLOOKUP(K316,'NG Summary by Day'!$T$20:$W$486,4,FALSE)</f>
        <v>97036424.464467093</v>
      </c>
      <c r="X316" s="131">
        <f t="shared" si="33"/>
        <v>0</v>
      </c>
      <c r="Y316" s="117">
        <f>VLOOKUP(K316,'BNK Org Sheet'!$F$2:$I$464,3,FALSE)*1000</f>
        <v>-245979.04375754303</v>
      </c>
      <c r="Z316" s="118">
        <f>VLOOKUP(K316,'Power Summary by Day '!$AL$18:$AO$400,4,FALSE)</f>
        <v>-245979.04375754303</v>
      </c>
      <c r="AA316" s="119">
        <f t="shared" si="34"/>
        <v>0</v>
      </c>
      <c r="AB316" s="117">
        <f>VLOOKUP(K316,'BNK Org Sheet'!$F$2:$I$464,4,FALSE)*1000</f>
        <v>104240000</v>
      </c>
      <c r="AC316" s="118">
        <f>VLOOKUP(K316,'NG Summary by Day'!$AG$20:$AJ$532,4,FALSE)</f>
        <v>88485756.953164592</v>
      </c>
      <c r="AD316" s="131">
        <f t="shared" si="35"/>
        <v>15754243.046835408</v>
      </c>
    </row>
    <row r="317" spans="1:30" x14ac:dyDescent="0.2">
      <c r="A317" s="103">
        <v>36983</v>
      </c>
      <c r="B317" s="104">
        <v>45987</v>
      </c>
      <c r="C317" s="104">
        <v>35432</v>
      </c>
      <c r="D317" s="104">
        <v>62589</v>
      </c>
      <c r="E317" s="104"/>
      <c r="F317" s="104">
        <v>60939.940301435803</v>
      </c>
      <c r="G317" s="104">
        <v>791.16696942756494</v>
      </c>
      <c r="H317" s="104">
        <v>65270</v>
      </c>
      <c r="I317" s="104">
        <v>65000</v>
      </c>
      <c r="J317" s="133">
        <v>36985</v>
      </c>
      <c r="K317" s="134">
        <v>36986</v>
      </c>
      <c r="L317" s="117">
        <f t="shared" si="36"/>
        <v>-41915000</v>
      </c>
      <c r="M317" s="118">
        <f>VLOOKUP(K317,'NG Summary by Day'!$L$21:$N$480,3,FALSE)</f>
        <v>-48137603.435364395</v>
      </c>
      <c r="N317" s="119">
        <f t="shared" si="37"/>
        <v>6222603.4353643954</v>
      </c>
      <c r="O317" s="117">
        <f t="shared" si="30"/>
        <v>-41740000</v>
      </c>
      <c r="P317" s="118">
        <f>VLOOKUP(K317,'Power Summary by Day '!$AL$18:$AO$400,3,FALSE)</f>
        <v>-41742323.113681801</v>
      </c>
      <c r="Q317" s="119">
        <f t="shared" si="31"/>
        <v>2323.1136818006635</v>
      </c>
      <c r="R317" s="117">
        <f>(VLOOKUP(K317,'BNK Org Sheet'!$A$2:$D$464,4,FALSE))*1000*-1</f>
        <v>-74887000</v>
      </c>
      <c r="S317" s="118">
        <f>VLOOKUP(K317,CORP!$A$14:$D4839,3,FALSE)</f>
        <v>-57603932.943104096</v>
      </c>
      <c r="T317" s="136">
        <f t="shared" si="32"/>
        <v>-17283067.056895904</v>
      </c>
      <c r="V317" s="117">
        <f>(VLOOKUP(K317,'BNK Org Sheet'!$F$2:$I$464,2,FALSE))*1000</f>
        <v>-64507550.044922896</v>
      </c>
      <c r="W317" s="118">
        <f>VLOOKUP(K317,'NG Summary by Day'!$T$20:$W$486,4,FALSE)</f>
        <v>-64507550.044922896</v>
      </c>
      <c r="X317" s="131">
        <f t="shared" si="33"/>
        <v>0</v>
      </c>
      <c r="Y317" s="117">
        <f>VLOOKUP(K317,'BNK Org Sheet'!$F$2:$I$464,3,FALSE)*1000</f>
        <v>6872167.11102264</v>
      </c>
      <c r="Z317" s="118">
        <f>VLOOKUP(K317,'Power Summary by Day '!$AL$18:$AO$400,4,FALSE)</f>
        <v>6872167.11102264</v>
      </c>
      <c r="AA317" s="119">
        <f t="shared" si="34"/>
        <v>0</v>
      </c>
      <c r="AB317" s="117">
        <f>VLOOKUP(K317,'BNK Org Sheet'!$F$2:$I$464,4,FALSE)*1000</f>
        <v>-60760000</v>
      </c>
      <c r="AC317" s="118">
        <f>VLOOKUP(K317,'NG Summary by Day'!$AG$20:$AJ$532,4,FALSE)</f>
        <v>-56300091.068271302</v>
      </c>
      <c r="AD317" s="131">
        <f t="shared" si="35"/>
        <v>-4459908.9317286983</v>
      </c>
    </row>
    <row r="318" spans="1:30" x14ac:dyDescent="0.2">
      <c r="A318" s="103">
        <v>36984</v>
      </c>
      <c r="B318" s="104">
        <v>43895</v>
      </c>
      <c r="C318" s="104">
        <v>38854</v>
      </c>
      <c r="D318" s="104">
        <v>61081</v>
      </c>
      <c r="E318" s="104"/>
      <c r="F318" s="104">
        <v>20417.974529772498</v>
      </c>
      <c r="G318" s="104">
        <v>4904.5439664920295</v>
      </c>
      <c r="H318" s="104">
        <v>23940</v>
      </c>
      <c r="I318" s="104">
        <v>55000</v>
      </c>
      <c r="J318" s="133">
        <v>36986</v>
      </c>
      <c r="K318" s="134">
        <v>36987</v>
      </c>
      <c r="L318" s="117">
        <f t="shared" si="36"/>
        <v>-40269000</v>
      </c>
      <c r="M318" s="118">
        <f>VLOOKUP(K318,'NG Summary by Day'!$L$21:$N$480,3,FALSE)</f>
        <v>-47101219.590414599</v>
      </c>
      <c r="N318" s="119">
        <f t="shared" si="37"/>
        <v>6832219.5904145986</v>
      </c>
      <c r="O318" s="117">
        <f t="shared" si="30"/>
        <v>-42248000</v>
      </c>
      <c r="P318" s="118">
        <f>VLOOKUP(K318,'Power Summary by Day '!$AL$18:$AO$400,3,FALSE)</f>
        <v>-44084700.320868298</v>
      </c>
      <c r="Q318" s="119">
        <f t="shared" si="31"/>
        <v>1836700.3208682984</v>
      </c>
      <c r="R318" s="117">
        <f>(VLOOKUP(K318,'BNK Org Sheet'!$A$2:$D$464,4,FALSE))*1000*-1</f>
        <v>-59399000</v>
      </c>
      <c r="S318" s="118">
        <f>VLOOKUP(K318,CORP!$A$14:$D4840,3,FALSE)</f>
        <v>-57364167.9847105</v>
      </c>
      <c r="T318" s="136">
        <f t="shared" si="32"/>
        <v>-2034832.0152895004</v>
      </c>
      <c r="V318" s="117">
        <f>(VLOOKUP(K318,'BNK Org Sheet'!$F$2:$I$464,2,FALSE))*1000</f>
        <v>-46180901.5007779</v>
      </c>
      <c r="W318" s="118">
        <f>VLOOKUP(K318,'NG Summary by Day'!$T$20:$W$486,4,FALSE)</f>
        <v>-46180901.5007779</v>
      </c>
      <c r="X318" s="131">
        <f t="shared" si="33"/>
        <v>0</v>
      </c>
      <c r="Y318" s="117">
        <f>VLOOKUP(K318,'BNK Org Sheet'!$F$2:$I$464,3,FALSE)*1000</f>
        <v>-2228594.7903225902</v>
      </c>
      <c r="Z318" s="118">
        <f>VLOOKUP(K318,'Power Summary by Day '!$AL$18:$AO$400,4,FALSE)</f>
        <v>-2228594.7903225902</v>
      </c>
      <c r="AA318" s="119">
        <f t="shared" si="34"/>
        <v>0</v>
      </c>
      <c r="AB318" s="117">
        <f>VLOOKUP(K318,'BNK Org Sheet'!$F$2:$I$464,4,FALSE)*1000</f>
        <v>-52750000</v>
      </c>
      <c r="AC318" s="118">
        <f>VLOOKUP(K318,'NG Summary by Day'!$AG$20:$AJ$532,4,FALSE)</f>
        <v>-62779473.928571299</v>
      </c>
      <c r="AD318" s="131">
        <f t="shared" si="35"/>
        <v>10029473.928571299</v>
      </c>
    </row>
    <row r="319" spans="1:30" x14ac:dyDescent="0.2">
      <c r="A319" s="103">
        <v>36985</v>
      </c>
      <c r="B319" s="104">
        <v>46323</v>
      </c>
      <c r="C319" s="104">
        <v>40426</v>
      </c>
      <c r="D319" s="104">
        <v>63269</v>
      </c>
      <c r="E319" s="104"/>
      <c r="F319" s="104">
        <v>97036.424464467098</v>
      </c>
      <c r="G319" s="104">
        <v>-245.97904375754302</v>
      </c>
      <c r="H319" s="104">
        <v>104240</v>
      </c>
      <c r="I319" s="104">
        <v>78000</v>
      </c>
      <c r="J319" s="133">
        <v>36987</v>
      </c>
      <c r="K319" s="134">
        <v>36990</v>
      </c>
      <c r="L319" s="117">
        <f t="shared" si="36"/>
        <v>-30234000</v>
      </c>
      <c r="M319" s="118">
        <f>VLOOKUP(K319,'NG Summary by Day'!$L$21:$N$480,3,FALSE)</f>
        <v>-37561237.064653702</v>
      </c>
      <c r="N319" s="119">
        <f t="shared" si="37"/>
        <v>7327237.0646537021</v>
      </c>
      <c r="O319" s="117">
        <f t="shared" si="30"/>
        <v>-40411000</v>
      </c>
      <c r="P319" s="118">
        <f>VLOOKUP(K319,'Power Summary by Day '!$AL$18:$AO$400,3,FALSE)</f>
        <v>-41731782.422248103</v>
      </c>
      <c r="Q319" s="119">
        <f t="shared" si="31"/>
        <v>1320782.4222481027</v>
      </c>
      <c r="R319" s="117">
        <f>(VLOOKUP(K319,'BNK Org Sheet'!$A$2:$D$464,4,FALSE))*1000*-1</f>
        <v>-50678000</v>
      </c>
      <c r="S319" s="118">
        <f>VLOOKUP(K319,CORP!$A$14:$D4841,3,FALSE)</f>
        <v>-48728762.1282221</v>
      </c>
      <c r="T319" s="136">
        <f t="shared" si="32"/>
        <v>-1949237.8717778996</v>
      </c>
      <c r="V319" s="117">
        <f>(VLOOKUP(K319,'BNK Org Sheet'!$F$2:$I$464,2,FALSE))*1000</f>
        <v>-199707131.141404</v>
      </c>
      <c r="W319" s="118">
        <f>VLOOKUP(K319,'NG Summary by Day'!$T$20:$W$486,4,FALSE)</f>
        <v>-199707131.141404</v>
      </c>
      <c r="X319" s="131">
        <f t="shared" si="33"/>
        <v>0</v>
      </c>
      <c r="Y319" s="117">
        <f>VLOOKUP(K319,'BNK Org Sheet'!$F$2:$I$464,3,FALSE)*1000</f>
        <v>10359615.969811801</v>
      </c>
      <c r="Z319" s="118">
        <f>VLOOKUP(K319,'Power Summary by Day '!$AL$18:$AO$400,4,FALSE)</f>
        <v>10359615.969811801</v>
      </c>
      <c r="AA319" s="119">
        <f t="shared" si="34"/>
        <v>0</v>
      </c>
      <c r="AB319" s="117">
        <f>VLOOKUP(K319,'BNK Org Sheet'!$F$2:$I$464,4,FALSE)*1000</f>
        <v>-195700000</v>
      </c>
      <c r="AC319" s="118">
        <f>VLOOKUP(K319,'NG Summary by Day'!$AG$20:$AJ$532,4,FALSE)</f>
        <v>-197167159.76558399</v>
      </c>
      <c r="AD319" s="131">
        <f t="shared" si="35"/>
        <v>1467159.765583992</v>
      </c>
    </row>
    <row r="320" spans="1:30" x14ac:dyDescent="0.2">
      <c r="A320" s="103">
        <v>36986</v>
      </c>
      <c r="B320" s="104">
        <v>41915</v>
      </c>
      <c r="C320" s="104">
        <v>41740</v>
      </c>
      <c r="D320" s="104">
        <v>74887</v>
      </c>
      <c r="E320" s="104"/>
      <c r="F320" s="104">
        <v>-64507.550044922893</v>
      </c>
      <c r="G320" s="104">
        <v>6872.1671110226398</v>
      </c>
      <c r="H320" s="104">
        <v>-60760</v>
      </c>
      <c r="I320" s="104">
        <v>-41000</v>
      </c>
      <c r="J320" s="133">
        <v>36990</v>
      </c>
      <c r="K320" s="134">
        <v>36991</v>
      </c>
      <c r="L320" s="117">
        <f t="shared" si="36"/>
        <v>-30616000</v>
      </c>
      <c r="M320" s="118">
        <f>VLOOKUP(K320,'NG Summary by Day'!$L$21:$N$480,3,FALSE)</f>
        <v>-33511548.350508001</v>
      </c>
      <c r="N320" s="119">
        <f t="shared" si="37"/>
        <v>2895548.3505080007</v>
      </c>
      <c r="O320" s="117">
        <f t="shared" si="30"/>
        <v>-44334000</v>
      </c>
      <c r="P320" s="118">
        <f>VLOOKUP(K320,'Power Summary by Day '!$AL$18:$AO$400,3,FALSE)</f>
        <v>-42148180.7244616</v>
      </c>
      <c r="Q320" s="119">
        <f t="shared" si="31"/>
        <v>-2185819.2755383998</v>
      </c>
      <c r="R320" s="117">
        <f>(VLOOKUP(K320,'BNK Org Sheet'!$A$2:$D$464,4,FALSE))*1000*-1</f>
        <v>-53777000</v>
      </c>
      <c r="S320" s="118">
        <f>VLOOKUP(K320,CORP!$A$14:$D4842,3,FALSE)</f>
        <v>-51649780.097176</v>
      </c>
      <c r="T320" s="136">
        <f t="shared" si="32"/>
        <v>-2127219.9028239995</v>
      </c>
      <c r="V320" s="117">
        <f>(VLOOKUP(K320,'BNK Org Sheet'!$F$2:$I$464,2,FALSE))*1000</f>
        <v>81676182.225163102</v>
      </c>
      <c r="W320" s="118">
        <f>VLOOKUP(K320,'NG Summary by Day'!$T$20:$W$486,4,FALSE)</f>
        <v>81676182.225163102</v>
      </c>
      <c r="X320" s="131">
        <f t="shared" si="33"/>
        <v>0</v>
      </c>
      <c r="Y320" s="117">
        <f>VLOOKUP(K320,'BNK Org Sheet'!$F$2:$I$464,3,FALSE)*1000</f>
        <v>5853864.4699430997</v>
      </c>
      <c r="Z320" s="118">
        <f>VLOOKUP(K320,'Power Summary by Day '!$AL$18:$AO$400,4,FALSE)</f>
        <v>5853864.4699430997</v>
      </c>
      <c r="AA320" s="119">
        <f t="shared" si="34"/>
        <v>0</v>
      </c>
      <c r="AB320" s="117">
        <f>VLOOKUP(K320,'BNK Org Sheet'!$F$2:$I$464,4,FALSE)*1000</f>
        <v>98020000</v>
      </c>
      <c r="AC320" s="118">
        <f>VLOOKUP(K320,'NG Summary by Day'!$AG$20:$AJ$532,4,FALSE)</f>
        <v>96497436.585695297</v>
      </c>
      <c r="AD320" s="131">
        <f t="shared" si="35"/>
        <v>1522563.4143047035</v>
      </c>
    </row>
    <row r="321" spans="1:30" x14ac:dyDescent="0.2">
      <c r="A321" s="103">
        <v>36987</v>
      </c>
      <c r="B321" s="104">
        <v>40269</v>
      </c>
      <c r="C321" s="104">
        <v>42248</v>
      </c>
      <c r="D321" s="104">
        <v>59399</v>
      </c>
      <c r="E321" s="104"/>
      <c r="F321" s="104">
        <v>-46180.901500777902</v>
      </c>
      <c r="G321" s="104">
        <v>-2228.5947903225901</v>
      </c>
      <c r="H321" s="104">
        <v>-52750</v>
      </c>
      <c r="I321" s="104">
        <v>-42000</v>
      </c>
      <c r="J321" s="133">
        <v>36991</v>
      </c>
      <c r="K321" s="134">
        <v>36992</v>
      </c>
      <c r="L321" s="117">
        <f t="shared" si="36"/>
        <v>-30205000</v>
      </c>
      <c r="M321" s="118">
        <f>VLOOKUP(K321,'NG Summary by Day'!$L$21:$N$480,3,FALSE)</f>
        <v>-30205155.630470399</v>
      </c>
      <c r="N321" s="119">
        <f t="shared" si="37"/>
        <v>155.63047039881349</v>
      </c>
      <c r="O321" s="117">
        <f t="shared" si="30"/>
        <v>-41808000</v>
      </c>
      <c r="P321" s="118">
        <f>VLOOKUP(K321,'Power Summary by Day '!$AL$18:$AO$400,3,FALSE)</f>
        <v>-41130368.053574502</v>
      </c>
      <c r="Q321" s="119">
        <f t="shared" si="31"/>
        <v>-677631.94642549753</v>
      </c>
      <c r="R321" s="117">
        <f>(VLOOKUP(K321,'BNK Org Sheet'!$A$2:$D$464,4,FALSE))*1000*-1</f>
        <v>-49032000</v>
      </c>
      <c r="S321" s="118">
        <f>VLOOKUP(K321,CORP!$A$14:$D4843,3,FALSE)</f>
        <v>-46686553.575243495</v>
      </c>
      <c r="T321" s="136">
        <f t="shared" si="32"/>
        <v>-2345446.4247565046</v>
      </c>
      <c r="V321" s="117">
        <f>(VLOOKUP(K321,'BNK Org Sheet'!$F$2:$I$464,2,FALSE))*1000</f>
        <v>-67957108.721954107</v>
      </c>
      <c r="W321" s="118">
        <f>VLOOKUP(K321,'NG Summary by Day'!$T$20:$W$486,4,FALSE)</f>
        <v>-67957108.721954107</v>
      </c>
      <c r="X321" s="131">
        <f t="shared" si="33"/>
        <v>0</v>
      </c>
      <c r="Y321" s="117">
        <f>VLOOKUP(K321,'BNK Org Sheet'!$F$2:$I$464,3,FALSE)*1000</f>
        <v>-6075596.2455343502</v>
      </c>
      <c r="Z321" s="118">
        <f>VLOOKUP(K321,'Power Summary by Day '!$AL$18:$AO$400,4,FALSE)</f>
        <v>-6075596.2455343502</v>
      </c>
      <c r="AA321" s="119">
        <f t="shared" si="34"/>
        <v>0</v>
      </c>
      <c r="AB321" s="117">
        <f>VLOOKUP(K321,'BNK Org Sheet'!$F$2:$I$464,4,FALSE)*1000</f>
        <v>-77240000</v>
      </c>
      <c r="AC321" s="118">
        <f>VLOOKUP(K321,'NG Summary by Day'!$AG$20:$AJ$532,4,FALSE)</f>
        <v>-79962697.323348299</v>
      </c>
      <c r="AD321" s="131">
        <f t="shared" si="35"/>
        <v>2722697.3233482987</v>
      </c>
    </row>
    <row r="322" spans="1:30" x14ac:dyDescent="0.2">
      <c r="A322" s="103">
        <v>36990</v>
      </c>
      <c r="B322" s="104">
        <v>30234</v>
      </c>
      <c r="C322" s="104">
        <v>40411</v>
      </c>
      <c r="D322" s="104">
        <v>50678</v>
      </c>
      <c r="E322" s="104"/>
      <c r="F322" s="104">
        <v>-199707.13114140401</v>
      </c>
      <c r="G322" s="104">
        <v>10359.615969811801</v>
      </c>
      <c r="H322" s="104">
        <v>-195700</v>
      </c>
      <c r="I322" s="104">
        <v>-216000</v>
      </c>
      <c r="J322" s="133">
        <v>36992</v>
      </c>
      <c r="K322" s="134">
        <v>36993</v>
      </c>
      <c r="L322" s="117">
        <f t="shared" si="36"/>
        <v>-24647000</v>
      </c>
      <c r="M322" s="118">
        <f>VLOOKUP(K322,'NG Summary by Day'!$L$21:$N$480,3,FALSE)</f>
        <v>-28031421.7917169</v>
      </c>
      <c r="N322" s="119">
        <f t="shared" si="37"/>
        <v>3384421.7917168997</v>
      </c>
      <c r="O322" s="117">
        <f t="shared" si="30"/>
        <v>-38017000</v>
      </c>
      <c r="P322" s="118">
        <f>VLOOKUP(K322,'Power Summary by Day '!$AL$18:$AO$400,3,FALSE)</f>
        <v>-37695076.689272396</v>
      </c>
      <c r="Q322" s="119">
        <f t="shared" si="31"/>
        <v>-321923.31072760373</v>
      </c>
      <c r="R322" s="117">
        <f>(VLOOKUP(K322,'BNK Org Sheet'!$A$2:$D$464,4,FALSE))*1000*-1</f>
        <v>-45269000</v>
      </c>
      <c r="S322" s="118">
        <f>VLOOKUP(K322,CORP!$A$14:$D4844,3,FALSE)</f>
        <v>-42530976.589637399</v>
      </c>
      <c r="T322" s="136">
        <f t="shared" si="32"/>
        <v>-2738023.4103626013</v>
      </c>
      <c r="V322" s="117">
        <f>(VLOOKUP(K322,'BNK Org Sheet'!$F$2:$I$464,2,FALSE))*1000</f>
        <v>-49195859.594425999</v>
      </c>
      <c r="W322" s="118">
        <f>VLOOKUP(K322,'NG Summary by Day'!$T$20:$W$486,4,FALSE)</f>
        <v>-49195859.594425999</v>
      </c>
      <c r="X322" s="131">
        <f t="shared" si="33"/>
        <v>0</v>
      </c>
      <c r="Y322" s="117">
        <f>VLOOKUP(K322,'BNK Org Sheet'!$F$2:$I$464,3,FALSE)*1000</f>
        <v>7100315.1730664102</v>
      </c>
      <c r="Z322" s="118">
        <f>VLOOKUP(K322,'Power Summary by Day '!$AL$18:$AO$400,4,FALSE)</f>
        <v>7100315.1730664102</v>
      </c>
      <c r="AA322" s="119">
        <f t="shared" si="34"/>
        <v>0</v>
      </c>
      <c r="AB322" s="117">
        <f>VLOOKUP(K322,'BNK Org Sheet'!$F$2:$I$464,4,FALSE)*1000</f>
        <v>-40520000</v>
      </c>
      <c r="AC322" s="118">
        <f>VLOOKUP(K322,'NG Summary by Day'!$AG$20:$AJ$532,4,FALSE)</f>
        <v>-41002032.0854799</v>
      </c>
      <c r="AD322" s="131">
        <f t="shared" si="35"/>
        <v>482032.08547990024</v>
      </c>
    </row>
    <row r="323" spans="1:30" x14ac:dyDescent="0.2">
      <c r="A323" s="103">
        <v>36991</v>
      </c>
      <c r="B323" s="104">
        <v>30616</v>
      </c>
      <c r="C323" s="104">
        <v>44334</v>
      </c>
      <c r="D323" s="104">
        <v>53777</v>
      </c>
      <c r="E323" s="104"/>
      <c r="F323" s="104">
        <v>81676.182225163109</v>
      </c>
      <c r="G323" s="104">
        <v>5853.8644699430997</v>
      </c>
      <c r="H323" s="104">
        <v>98020</v>
      </c>
      <c r="I323" s="104">
        <v>103000</v>
      </c>
      <c r="J323" s="133">
        <v>36993</v>
      </c>
      <c r="K323" s="134">
        <v>36997</v>
      </c>
      <c r="L323" s="117">
        <f t="shared" si="36"/>
        <v>-31811000</v>
      </c>
      <c r="M323" s="118">
        <f>VLOOKUP(K323,'NG Summary by Day'!$L$21:$N$480,3,FALSE)</f>
        <v>-34792013.9869029</v>
      </c>
      <c r="N323" s="119">
        <f t="shared" si="37"/>
        <v>2981013.9869029</v>
      </c>
      <c r="O323" s="117">
        <f t="shared" si="30"/>
        <v>-24220000</v>
      </c>
      <c r="P323" s="118">
        <f>VLOOKUP(K323,'Power Summary by Day '!$AL$18:$AO$400,3,FALSE)</f>
        <v>-39590648.285056099</v>
      </c>
      <c r="Q323" s="119">
        <f t="shared" si="31"/>
        <v>15370648.285056099</v>
      </c>
      <c r="R323" s="117">
        <f>(VLOOKUP(K323,'BNK Org Sheet'!$A$2:$D$464,4,FALSE))*1000*-1</f>
        <v>-45133000</v>
      </c>
      <c r="S323" s="118">
        <f>VLOOKUP(K323,CORP!$A$14:$D4845,3,FALSE)</f>
        <v>-42386890.623168997</v>
      </c>
      <c r="T323" s="136">
        <f t="shared" si="32"/>
        <v>-2746109.3768310025</v>
      </c>
      <c r="V323" s="117">
        <f>(VLOOKUP(K323,'BNK Org Sheet'!$F$2:$I$464,2,FALSE))*1000</f>
        <v>-8442551.0861786995</v>
      </c>
      <c r="W323" s="118">
        <f>VLOOKUP(K323,'NG Summary by Day'!$T$20:$W$486,4,FALSE)</f>
        <v>-8442551.0861786995</v>
      </c>
      <c r="X323" s="131">
        <f t="shared" si="33"/>
        <v>0</v>
      </c>
      <c r="Y323" s="117">
        <f>VLOOKUP(K323,'BNK Org Sheet'!$F$2:$I$464,3,FALSE)*1000</f>
        <v>-10406609.4267247</v>
      </c>
      <c r="Z323" s="118">
        <f>VLOOKUP(K323,'Power Summary by Day '!$AL$18:$AO$400,4,FALSE)</f>
        <v>-10406609.4267247</v>
      </c>
      <c r="AA323" s="119">
        <f t="shared" si="34"/>
        <v>0</v>
      </c>
      <c r="AB323" s="117">
        <f>VLOOKUP(K323,'BNK Org Sheet'!$F$2:$I$464,4,FALSE)*1000</f>
        <v>-23270000</v>
      </c>
      <c r="AC323" s="118">
        <f>VLOOKUP(K323,'NG Summary by Day'!$AG$20:$AJ$532,4,FALSE)</f>
        <v>-24069374.622447398</v>
      </c>
      <c r="AD323" s="131">
        <f t="shared" si="35"/>
        <v>799374.62244739756</v>
      </c>
    </row>
    <row r="324" spans="1:30" x14ac:dyDescent="0.2">
      <c r="A324" s="103">
        <v>36992</v>
      </c>
      <c r="B324" s="104">
        <v>30205</v>
      </c>
      <c r="C324" s="104">
        <v>41808</v>
      </c>
      <c r="D324" s="104">
        <v>49032</v>
      </c>
      <c r="E324" s="104"/>
      <c r="F324" s="104">
        <v>-67957.108721954108</v>
      </c>
      <c r="G324" s="104">
        <v>-6075.5962455343506</v>
      </c>
      <c r="H324" s="104">
        <v>-77240</v>
      </c>
      <c r="I324" s="104">
        <v>-65000</v>
      </c>
      <c r="J324" s="133">
        <v>36997</v>
      </c>
      <c r="K324" s="134">
        <v>36998</v>
      </c>
      <c r="L324" s="117">
        <f t="shared" si="36"/>
        <v>-32218000</v>
      </c>
      <c r="M324" s="118">
        <f>VLOOKUP(K324,'NG Summary by Day'!$L$21:$N$480,3,FALSE)</f>
        <v>-38104283.045078196</v>
      </c>
      <c r="N324" s="119">
        <f t="shared" si="37"/>
        <v>5886283.0450781956</v>
      </c>
      <c r="O324" s="117">
        <f t="shared" si="30"/>
        <v>-37310000</v>
      </c>
      <c r="P324" s="118">
        <f>VLOOKUP(K324,'Power Summary by Day '!$AL$18:$AO$400,3,FALSE)</f>
        <v>-37299364.002563804</v>
      </c>
      <c r="Q324" s="119">
        <f t="shared" si="31"/>
        <v>-10635.997436195612</v>
      </c>
      <c r="R324" s="117">
        <f>(VLOOKUP(K324,'BNK Org Sheet'!$A$2:$D$464,4,FALSE))*1000*-1</f>
        <v>-47733000</v>
      </c>
      <c r="S324" s="118">
        <f>VLOOKUP(K324,CORP!$A$14:$D4846,3,FALSE)</f>
        <v>-45156943.154874898</v>
      </c>
      <c r="T324" s="136">
        <f t="shared" si="32"/>
        <v>-2576056.8451251015</v>
      </c>
      <c r="V324" s="117">
        <f>(VLOOKUP(K324,'BNK Org Sheet'!$F$2:$I$464,2,FALSE))*1000</f>
        <v>3401422.9059870699</v>
      </c>
      <c r="W324" s="118">
        <f>VLOOKUP(K324,'NG Summary by Day'!$T$20:$W$486,4,FALSE)</f>
        <v>3401422.9059870699</v>
      </c>
      <c r="X324" s="131">
        <f t="shared" si="33"/>
        <v>0</v>
      </c>
      <c r="Y324" s="117">
        <f>VLOOKUP(K324,'BNK Org Sheet'!$F$2:$I$464,3,FALSE)*1000</f>
        <v>-18955753.202201102</v>
      </c>
      <c r="Z324" s="118">
        <f>VLOOKUP(K324,'Power Summary by Day '!$AL$18:$AO$400,4,FALSE)</f>
        <v>-18955753.202201102</v>
      </c>
      <c r="AA324" s="119">
        <f t="shared" si="34"/>
        <v>0</v>
      </c>
      <c r="AB324" s="117">
        <f>VLOOKUP(K324,'BNK Org Sheet'!$F$2:$I$464,4,FALSE)*1000</f>
        <v>-28570000</v>
      </c>
      <c r="AC324" s="118">
        <f>VLOOKUP(K324,'NG Summary by Day'!$AG$20:$AJ$532,4,FALSE)</f>
        <v>-18754132.500641901</v>
      </c>
      <c r="AD324" s="131">
        <f t="shared" si="35"/>
        <v>-9815867.499358099</v>
      </c>
    </row>
    <row r="325" spans="1:30" x14ac:dyDescent="0.2">
      <c r="A325" s="103">
        <v>36993</v>
      </c>
      <c r="B325" s="104">
        <v>24647</v>
      </c>
      <c r="C325" s="104">
        <v>38017</v>
      </c>
      <c r="D325" s="104">
        <v>45269</v>
      </c>
      <c r="E325" s="104"/>
      <c r="F325" s="104">
        <v>-49195.859594426001</v>
      </c>
      <c r="G325" s="104">
        <v>7100.3151730664104</v>
      </c>
      <c r="H325" s="104">
        <v>-40520</v>
      </c>
      <c r="I325" s="104">
        <v>-58000</v>
      </c>
      <c r="J325" s="133">
        <v>36998</v>
      </c>
      <c r="K325" s="134">
        <v>36999</v>
      </c>
      <c r="L325" s="117">
        <f t="shared" si="36"/>
        <v>-46052000</v>
      </c>
      <c r="M325" s="118">
        <f>VLOOKUP(K325,'NG Summary by Day'!$L$21:$N$480,3,FALSE)</f>
        <v>-48271897.750456095</v>
      </c>
      <c r="N325" s="119">
        <f t="shared" si="37"/>
        <v>2219897.7504560947</v>
      </c>
      <c r="O325" s="117">
        <f t="shared" ref="O325:O388" si="38">(VLOOKUP(K325,$A$3:$D$465,3,FALSE))*1000*-1</f>
        <v>-41924000</v>
      </c>
      <c r="P325" s="118">
        <f>VLOOKUP(K325,'Power Summary by Day '!$AL$18:$AO$400,3,FALSE)</f>
        <v>-42751846.193063401</v>
      </c>
      <c r="Q325" s="119">
        <f t="shared" ref="Q325:Q388" si="39">O325-P325</f>
        <v>827846.19306340069</v>
      </c>
      <c r="R325" s="117">
        <f>(VLOOKUP(K325,'BNK Org Sheet'!$A$2:$D$464,4,FALSE))*1000*-1</f>
        <v>-67844000</v>
      </c>
      <c r="S325" s="118">
        <f>VLOOKUP(K325,CORP!$A$14:$D4847,3,FALSE)</f>
        <v>-66054521.592681304</v>
      </c>
      <c r="T325" s="136">
        <f t="shared" ref="T325:T388" si="40">R325-S325</f>
        <v>-1789478.4073186964</v>
      </c>
      <c r="V325" s="117">
        <f>(VLOOKUP(K325,'BNK Org Sheet'!$F$2:$I$464,2,FALSE))*1000</f>
        <v>488537.69416419195</v>
      </c>
      <c r="W325" s="118">
        <f>VLOOKUP(K325,'NG Summary by Day'!$T$20:$W$486,4,FALSE)</f>
        <v>488537.69416419195</v>
      </c>
      <c r="X325" s="131">
        <f t="shared" ref="X325:X388" si="41">V325-W325</f>
        <v>0</v>
      </c>
      <c r="Y325" s="117">
        <f>VLOOKUP(K325,'BNK Org Sheet'!$F$2:$I$464,3,FALSE)*1000</f>
        <v>19084001.795335799</v>
      </c>
      <c r="Z325" s="118">
        <f>VLOOKUP(K325,'Power Summary by Day '!$AL$18:$AO$400,4,FALSE)</f>
        <v>19084001.795335799</v>
      </c>
      <c r="AA325" s="119">
        <f t="shared" ref="AA325:AA388" si="42">Y325-Z325</f>
        <v>0</v>
      </c>
      <c r="AB325" s="117">
        <f>VLOOKUP(K325,'BNK Org Sheet'!$F$2:$I$464,4,FALSE)*1000</f>
        <v>21060000</v>
      </c>
      <c r="AC325" s="118">
        <f>VLOOKUP(K325,'NG Summary by Day'!$AG$20:$AJ$532,4,FALSE)</f>
        <v>15084086.704877401</v>
      </c>
      <c r="AD325" s="131">
        <f t="shared" ref="AD325:AD388" si="43">AB325-AC325</f>
        <v>5975913.2951225992</v>
      </c>
    </row>
    <row r="326" spans="1:30" x14ac:dyDescent="0.2">
      <c r="A326" s="103">
        <v>36997</v>
      </c>
      <c r="B326" s="104">
        <v>31811</v>
      </c>
      <c r="C326" s="104">
        <v>24220</v>
      </c>
      <c r="D326" s="104">
        <v>45133</v>
      </c>
      <c r="E326" s="104"/>
      <c r="F326" s="104">
        <v>-8442.5510861786988</v>
      </c>
      <c r="G326" s="104">
        <v>-10406.609426724701</v>
      </c>
      <c r="H326" s="104">
        <v>-23270</v>
      </c>
      <c r="I326" s="104">
        <v>-10000</v>
      </c>
      <c r="J326" s="133">
        <v>36999</v>
      </c>
      <c r="K326" s="134">
        <v>37000</v>
      </c>
      <c r="L326" s="117">
        <f t="shared" ref="L326:L389" si="44">(VLOOKUP(K326,$A$3:$D$465,2,FALSE)*1000*-1)</f>
        <v>-53146000</v>
      </c>
      <c r="M326" s="118">
        <f>VLOOKUP(K326,'NG Summary by Day'!$L$21:$N$480,3,FALSE)</f>
        <v>-53145867.173818395</v>
      </c>
      <c r="N326" s="119">
        <f t="shared" ref="N326:N389" si="45">L326-M326</f>
        <v>-132.82618160545826</v>
      </c>
      <c r="O326" s="117">
        <f t="shared" si="38"/>
        <v>-44041000</v>
      </c>
      <c r="P326" s="118">
        <f>VLOOKUP(K326,'Power Summary by Day '!$AL$18:$AO$400,3,FALSE)</f>
        <v>-43757864.477912799</v>
      </c>
      <c r="Q326" s="119">
        <f t="shared" si="39"/>
        <v>-283135.52208720148</v>
      </c>
      <c r="R326" s="117">
        <f>(VLOOKUP(K326,'BNK Org Sheet'!$A$2:$D$464,4,FALSE))*1000*-1</f>
        <v>-85214000</v>
      </c>
      <c r="S326" s="118">
        <f>VLOOKUP(K326,CORP!$A$14:$D4848,3,FALSE)</f>
        <v>-81895248.164225608</v>
      </c>
      <c r="T326" s="136">
        <f t="shared" si="40"/>
        <v>-3318751.8357743919</v>
      </c>
      <c r="V326" s="117">
        <f>(VLOOKUP(K326,'BNK Org Sheet'!$F$2:$I$464,2,FALSE))*1000</f>
        <v>-5085823.7063795896</v>
      </c>
      <c r="W326" s="118">
        <f>VLOOKUP(K326,'NG Summary by Day'!$T$20:$W$486,4,FALSE)</f>
        <v>-5085823.7063795896</v>
      </c>
      <c r="X326" s="131">
        <f t="shared" si="41"/>
        <v>0</v>
      </c>
      <c r="Y326" s="117">
        <f>VLOOKUP(K326,'BNK Org Sheet'!$F$2:$I$464,3,FALSE)*1000</f>
        <v>-5802290.4925565403</v>
      </c>
      <c r="Z326" s="118">
        <f>VLOOKUP(K326,'Power Summary by Day '!$AL$18:$AO$400,4,FALSE)</f>
        <v>-5802290.4925565403</v>
      </c>
      <c r="AA326" s="119">
        <f t="shared" si="42"/>
        <v>0</v>
      </c>
      <c r="AB326" s="117">
        <f>VLOOKUP(K326,'BNK Org Sheet'!$F$2:$I$464,4,FALSE)*1000</f>
        <v>-10660000</v>
      </c>
      <c r="AC326" s="118">
        <f>VLOOKUP(K326,'NG Summary by Day'!$AG$20:$AJ$532,4,FALSE)</f>
        <v>-12715980.017787199</v>
      </c>
      <c r="AD326" s="131">
        <f t="shared" si="43"/>
        <v>2055980.0177871995</v>
      </c>
    </row>
    <row r="327" spans="1:30" x14ac:dyDescent="0.2">
      <c r="A327" s="103">
        <v>36998</v>
      </c>
      <c r="B327" s="104">
        <v>32218</v>
      </c>
      <c r="C327" s="104">
        <v>37310</v>
      </c>
      <c r="D327" s="104">
        <v>47733</v>
      </c>
      <c r="E327" s="104"/>
      <c r="F327" s="104">
        <v>3401.42290598707</v>
      </c>
      <c r="G327" s="104">
        <v>-18955.753202201104</v>
      </c>
      <c r="H327" s="104">
        <v>-28570</v>
      </c>
      <c r="I327" s="104">
        <v>7000</v>
      </c>
      <c r="J327" s="133">
        <v>37000</v>
      </c>
      <c r="K327" s="134">
        <v>37001</v>
      </c>
      <c r="L327" s="117">
        <f t="shared" si="44"/>
        <v>-102182000</v>
      </c>
      <c r="M327" s="118">
        <f>VLOOKUP(K327,'NG Summary by Day'!$L$21:$N$480,3,FALSE)</f>
        <v>-102653558.631427</v>
      </c>
      <c r="N327" s="119">
        <f t="shared" si="45"/>
        <v>471558.63142700493</v>
      </c>
      <c r="O327" s="117">
        <f t="shared" si="38"/>
        <v>-41091000</v>
      </c>
      <c r="P327" s="118">
        <f>VLOOKUP(K327,'Power Summary by Day '!$AL$18:$AO$400,3,FALSE)</f>
        <v>-39202794.436742797</v>
      </c>
      <c r="Q327" s="119">
        <f t="shared" si="39"/>
        <v>-1888205.5632572025</v>
      </c>
      <c r="R327" s="117">
        <f>(VLOOKUP(K327,'BNK Org Sheet'!$A$2:$D$464,4,FALSE))*1000*-1</f>
        <v>-119574000</v>
      </c>
      <c r="S327" s="118">
        <f>VLOOKUP(K327,CORP!$A$14:$D4849,3,FALSE)</f>
        <v>-118503222.694006</v>
      </c>
      <c r="T327" s="136">
        <f t="shared" si="40"/>
        <v>-1070777.305994004</v>
      </c>
      <c r="V327" s="117">
        <f>(VLOOKUP(K327,'BNK Org Sheet'!$F$2:$I$464,2,FALSE))*1000</f>
        <v>-49449985.289819904</v>
      </c>
      <c r="W327" s="118">
        <f>VLOOKUP(K327,'NG Summary by Day'!$T$20:$W$486,4,FALSE)</f>
        <v>-49449985.289819904</v>
      </c>
      <c r="X327" s="131">
        <f t="shared" si="41"/>
        <v>0</v>
      </c>
      <c r="Y327" s="117">
        <f>VLOOKUP(K327,'BNK Org Sheet'!$F$2:$I$464,3,FALSE)*1000</f>
        <v>-6733651.3696354004</v>
      </c>
      <c r="Z327" s="118">
        <f>VLOOKUP(K327,'Power Summary by Day '!$AL$18:$AO$400,4,FALSE)</f>
        <v>-6733651.3696354004</v>
      </c>
      <c r="AA327" s="119">
        <f t="shared" si="42"/>
        <v>0</v>
      </c>
      <c r="AB327" s="117">
        <f>VLOOKUP(K327,'BNK Org Sheet'!$F$2:$I$464,4,FALSE)*1000</f>
        <v>-48760000</v>
      </c>
      <c r="AC327" s="118">
        <f>VLOOKUP(K327,'NG Summary by Day'!$AG$20:$AJ$532,4,FALSE)</f>
        <v>-57570381.548697606</v>
      </c>
      <c r="AD327" s="131">
        <f t="shared" si="43"/>
        <v>8810381.5486976057</v>
      </c>
    </row>
    <row r="328" spans="1:30" x14ac:dyDescent="0.2">
      <c r="A328" s="103">
        <v>36999</v>
      </c>
      <c r="B328" s="104">
        <v>46052</v>
      </c>
      <c r="C328" s="104">
        <v>41924</v>
      </c>
      <c r="D328" s="104">
        <v>67844</v>
      </c>
      <c r="E328" s="104"/>
      <c r="F328" s="104">
        <v>488.53769416419198</v>
      </c>
      <c r="G328" s="104">
        <v>19084.0017953358</v>
      </c>
      <c r="H328" s="104">
        <v>21060</v>
      </c>
      <c r="I328" s="104">
        <v>5000</v>
      </c>
      <c r="J328" s="133">
        <v>37001</v>
      </c>
      <c r="K328" s="134">
        <v>37004</v>
      </c>
      <c r="L328" s="117">
        <f t="shared" si="44"/>
        <v>-99978000</v>
      </c>
      <c r="M328" s="118">
        <f>VLOOKUP(K328,'NG Summary by Day'!$L$21:$N$480,3,FALSE)</f>
        <v>-100793121.938088</v>
      </c>
      <c r="N328" s="119">
        <f t="shared" si="45"/>
        <v>815121.93808799982</v>
      </c>
      <c r="O328" s="117">
        <f t="shared" si="38"/>
        <v>-43169000</v>
      </c>
      <c r="P328" s="118">
        <f>VLOOKUP(K328,'Power Summary by Day '!$AL$18:$AO$400,3,FALSE)</f>
        <v>-41992140.645396896</v>
      </c>
      <c r="Q328" s="119">
        <f t="shared" si="39"/>
        <v>-1176859.3546031043</v>
      </c>
      <c r="R328" s="117">
        <f>(VLOOKUP(K328,'BNK Org Sheet'!$A$2:$D$464,4,FALSE))*1000*-1</f>
        <v>-112968000</v>
      </c>
      <c r="S328" s="118">
        <f>VLOOKUP(K328,CORP!$A$14:$D4850,3,FALSE)</f>
        <v>-111901178.998367</v>
      </c>
      <c r="T328" s="136">
        <f t="shared" si="40"/>
        <v>-1066821.0016330034</v>
      </c>
      <c r="V328" s="117">
        <f>(VLOOKUP(K328,'BNK Org Sheet'!$F$2:$I$464,2,FALSE))*1000</f>
        <v>3878033.5805537798</v>
      </c>
      <c r="W328" s="118">
        <f>VLOOKUP(K328,'NG Summary by Day'!$T$20:$W$486,4,FALSE)</f>
        <v>3878033.5805537798</v>
      </c>
      <c r="X328" s="131">
        <f t="shared" si="41"/>
        <v>0</v>
      </c>
      <c r="Y328" s="117">
        <f>VLOOKUP(K328,'BNK Org Sheet'!$F$2:$I$464,3,FALSE)*1000</f>
        <v>17496186.2309542</v>
      </c>
      <c r="Z328" s="118">
        <f>VLOOKUP(K328,'Power Summary by Day '!$AL$18:$AO$400,4,FALSE)</f>
        <v>17496186.2309542</v>
      </c>
      <c r="AA328" s="119">
        <f t="shared" si="42"/>
        <v>0</v>
      </c>
      <c r="AB328" s="117">
        <f>VLOOKUP(K328,'BNK Org Sheet'!$F$2:$I$464,4,FALSE)*1000</f>
        <v>14290000</v>
      </c>
      <c r="AC328" s="118">
        <f>VLOOKUP(K328,'NG Summary by Day'!$AG$20:$AJ$532,4,FALSE)</f>
        <v>13556706.8605294</v>
      </c>
      <c r="AD328" s="131">
        <f t="shared" si="43"/>
        <v>733293.13947059959</v>
      </c>
    </row>
    <row r="329" spans="1:30" x14ac:dyDescent="0.2">
      <c r="A329" s="103">
        <v>37000</v>
      </c>
      <c r="B329" s="104">
        <v>53146</v>
      </c>
      <c r="C329" s="104">
        <v>44041</v>
      </c>
      <c r="D329" s="104">
        <v>85214</v>
      </c>
      <c r="E329" s="104"/>
      <c r="F329" s="104">
        <v>-5085.8237063795896</v>
      </c>
      <c r="G329" s="104">
        <v>-5802.2904925565399</v>
      </c>
      <c r="H329" s="104">
        <v>-10660</v>
      </c>
      <c r="I329" s="104">
        <v>55000</v>
      </c>
      <c r="J329" s="133">
        <v>37004</v>
      </c>
      <c r="K329" s="134">
        <v>37005</v>
      </c>
      <c r="L329" s="117">
        <f t="shared" si="44"/>
        <v>-102480000</v>
      </c>
      <c r="M329" s="118">
        <f>VLOOKUP(K329,'NG Summary by Day'!$L$21:$N$480,3,FALSE)</f>
        <v>-101383017.679969</v>
      </c>
      <c r="N329" s="119">
        <f t="shared" si="45"/>
        <v>-1096982.3200310022</v>
      </c>
      <c r="O329" s="117">
        <f t="shared" si="38"/>
        <v>-51051000</v>
      </c>
      <c r="P329" s="118">
        <f>VLOOKUP(K329,'Power Summary by Day '!$AL$18:$AO$400,3,FALSE)</f>
        <v>-49835466.842250906</v>
      </c>
      <c r="Q329" s="119">
        <f t="shared" si="39"/>
        <v>-1215533.1577490941</v>
      </c>
      <c r="R329" s="117">
        <f>(VLOOKUP(K329,'BNK Org Sheet'!$A$2:$D$464,4,FALSE))*1000*-1</f>
        <v>-121148000</v>
      </c>
      <c r="S329" s="118">
        <f>VLOOKUP(K329,CORP!$A$14:$D4851,3,FALSE)</f>
        <v>-120153572.014663</v>
      </c>
      <c r="T329" s="136">
        <f t="shared" si="40"/>
        <v>-994427.98533700407</v>
      </c>
      <c r="V329" s="117">
        <f>(VLOOKUP(K329,'BNK Org Sheet'!$F$2:$I$464,2,FALSE))*1000</f>
        <v>-8694858.3226769194</v>
      </c>
      <c r="W329" s="118">
        <f>VLOOKUP(K329,'NG Summary by Day'!$T$20:$W$486,4,FALSE)</f>
        <v>-8694858.3226769194</v>
      </c>
      <c r="X329" s="131">
        <f t="shared" si="41"/>
        <v>0</v>
      </c>
      <c r="Y329" s="117">
        <f>VLOOKUP(K329,'BNK Org Sheet'!$F$2:$I$464,3,FALSE)*1000</f>
        <v>20342144.938398</v>
      </c>
      <c r="Z329" s="118">
        <f>VLOOKUP(K329,'Power Summary by Day '!$AL$18:$AO$400,4,FALSE)</f>
        <v>20342144.938398</v>
      </c>
      <c r="AA329" s="119">
        <f t="shared" si="42"/>
        <v>0</v>
      </c>
      <c r="AB329" s="117">
        <f>VLOOKUP(K329,'BNK Org Sheet'!$F$2:$I$464,4,FALSE)*1000</f>
        <v>5440000</v>
      </c>
      <c r="AC329" s="118">
        <f>VLOOKUP(K329,'NG Summary by Day'!$AG$20:$AJ$532,4,FALSE)</f>
        <v>7150397.1741355704</v>
      </c>
      <c r="AD329" s="131">
        <f t="shared" si="43"/>
        <v>-1710397.1741355704</v>
      </c>
    </row>
    <row r="330" spans="1:30" x14ac:dyDescent="0.2">
      <c r="A330" s="103">
        <v>37001</v>
      </c>
      <c r="B330" s="104">
        <v>102182</v>
      </c>
      <c r="C330" s="104">
        <v>41091</v>
      </c>
      <c r="D330" s="104">
        <v>119574</v>
      </c>
      <c r="E330" s="104"/>
      <c r="F330" s="104">
        <v>-49449.985289819902</v>
      </c>
      <c r="G330" s="104">
        <v>-6733.6513696354004</v>
      </c>
      <c r="H330" s="104">
        <v>-48760</v>
      </c>
      <c r="I330" s="104">
        <v>-50000</v>
      </c>
      <c r="J330" s="133">
        <v>37005</v>
      </c>
      <c r="K330" s="134">
        <v>37006</v>
      </c>
      <c r="L330" s="117">
        <f t="shared" si="44"/>
        <v>-91897000</v>
      </c>
      <c r="M330" s="118">
        <f>VLOOKUP(K330,'NG Summary by Day'!$L$21:$N$480,3,FALSE)</f>
        <v>-90534176.536755696</v>
      </c>
      <c r="N330" s="119">
        <f t="shared" si="45"/>
        <v>-1362823.4632443041</v>
      </c>
      <c r="O330" s="117">
        <f t="shared" si="38"/>
        <v>-50253000</v>
      </c>
      <c r="P330" s="118">
        <f>VLOOKUP(K330,'Power Summary by Day '!$AL$18:$AO$400,3,FALSE)</f>
        <v>-48348669.701611102</v>
      </c>
      <c r="Q330" s="119">
        <f t="shared" si="39"/>
        <v>-1904330.2983888984</v>
      </c>
      <c r="R330" s="117">
        <f>(VLOOKUP(K330,'BNK Org Sheet'!$A$2:$D$464,4,FALSE))*1000*-1</f>
        <v>-118048000</v>
      </c>
      <c r="S330" s="118">
        <f>VLOOKUP(K330,CORP!$A$14:$D4852,3,FALSE)</f>
        <v>-117025392.360135</v>
      </c>
      <c r="T330" s="136">
        <f t="shared" si="40"/>
        <v>-1022607.6398649961</v>
      </c>
      <c r="V330" s="117">
        <f>(VLOOKUP(K330,'BNK Org Sheet'!$F$2:$I$464,2,FALSE))*1000</f>
        <v>-143783395.368595</v>
      </c>
      <c r="W330" s="118">
        <f>VLOOKUP(K330,'NG Summary by Day'!$T$20:$W$486,4,FALSE)</f>
        <v>-143783395.368595</v>
      </c>
      <c r="X330" s="131">
        <f t="shared" si="41"/>
        <v>0</v>
      </c>
      <c r="Y330" s="117">
        <f>VLOOKUP(K330,'BNK Org Sheet'!$F$2:$I$464,3,FALSE)*1000</f>
        <v>-1781827.4883244999</v>
      </c>
      <c r="Z330" s="118">
        <f>VLOOKUP(K330,'Power Summary by Day '!$AL$18:$AO$400,4,FALSE)</f>
        <v>-1781827.4883244999</v>
      </c>
      <c r="AA330" s="119">
        <f t="shared" si="42"/>
        <v>0</v>
      </c>
      <c r="AB330" s="117">
        <f>VLOOKUP(K330,'BNK Org Sheet'!$F$2:$I$464,4,FALSE)*1000</f>
        <v>-146410000</v>
      </c>
      <c r="AC330" s="118">
        <f>VLOOKUP(K330,'NG Summary by Day'!$AG$20:$AJ$532,4,FALSE)</f>
        <v>-149478650.79109702</v>
      </c>
      <c r="AD330" s="131">
        <f t="shared" si="43"/>
        <v>3068650.7910970151</v>
      </c>
    </row>
    <row r="331" spans="1:30" x14ac:dyDescent="0.2">
      <c r="A331" s="103">
        <v>37004</v>
      </c>
      <c r="B331" s="104">
        <v>99978</v>
      </c>
      <c r="C331" s="104">
        <v>43169</v>
      </c>
      <c r="D331" s="104">
        <v>112968</v>
      </c>
      <c r="E331" s="104"/>
      <c r="F331" s="104">
        <v>3878.0335805537798</v>
      </c>
      <c r="G331" s="104">
        <v>17496.186230954201</v>
      </c>
      <c r="H331" s="104">
        <v>14290</v>
      </c>
      <c r="I331" s="104">
        <v>23000</v>
      </c>
      <c r="J331" s="133">
        <v>37006</v>
      </c>
      <c r="K331" s="134">
        <v>37007</v>
      </c>
      <c r="L331" s="117">
        <f t="shared" si="44"/>
        <v>-77203000</v>
      </c>
      <c r="M331" s="118">
        <f>VLOOKUP(K331,'NG Summary by Day'!$L$21:$N$480,3,FALSE)</f>
        <v>-77009614.361893907</v>
      </c>
      <c r="N331" s="119">
        <f t="shared" si="45"/>
        <v>-193385.63810609281</v>
      </c>
      <c r="O331" s="117">
        <f t="shared" si="38"/>
        <v>-52242000</v>
      </c>
      <c r="P331" s="118">
        <f>VLOOKUP(K331,'Power Summary by Day '!$AL$18:$AO$400,3,FALSE)</f>
        <v>-50703675.724478602</v>
      </c>
      <c r="Q331" s="119">
        <f t="shared" si="39"/>
        <v>-1538324.2755213976</v>
      </c>
      <c r="R331" s="117">
        <f>(VLOOKUP(K331,'BNK Org Sheet'!$A$2:$D$464,4,FALSE))*1000*-1</f>
        <v>-91966000</v>
      </c>
      <c r="S331" s="118">
        <f>VLOOKUP(K331,CORP!$A$14:$D4853,3,FALSE)</f>
        <v>-90674448.213101506</v>
      </c>
      <c r="T331" s="136">
        <f t="shared" si="40"/>
        <v>-1291551.7868984938</v>
      </c>
      <c r="V331" s="117">
        <f>(VLOOKUP(K331,'BNK Org Sheet'!$F$2:$I$464,2,FALSE))*1000</f>
        <v>32444821.6739248</v>
      </c>
      <c r="W331" s="118">
        <f>VLOOKUP(K331,'NG Summary by Day'!$T$20:$W$486,4,FALSE)</f>
        <v>32444821.6739248</v>
      </c>
      <c r="X331" s="131">
        <f t="shared" si="41"/>
        <v>0</v>
      </c>
      <c r="Y331" s="117">
        <f>VLOOKUP(K331,'BNK Org Sheet'!$F$2:$I$464,3,FALSE)*1000</f>
        <v>1122503.01861659</v>
      </c>
      <c r="Z331" s="118">
        <f>VLOOKUP(K331,'Power Summary by Day '!$AL$18:$AO$400,4,FALSE)</f>
        <v>1122503.01861659</v>
      </c>
      <c r="AA331" s="119">
        <f t="shared" si="42"/>
        <v>0</v>
      </c>
      <c r="AB331" s="117">
        <f>VLOOKUP(K331,'BNK Org Sheet'!$F$2:$I$464,4,FALSE)*1000</f>
        <v>32230000</v>
      </c>
      <c r="AC331" s="118">
        <f>VLOOKUP(K331,'NG Summary by Day'!$AG$20:$AJ$532,4,FALSE)</f>
        <v>30027521.2996215</v>
      </c>
      <c r="AD331" s="131">
        <f t="shared" si="43"/>
        <v>2202478.7003784999</v>
      </c>
    </row>
    <row r="332" spans="1:30" x14ac:dyDescent="0.2">
      <c r="A332" s="103">
        <v>37005</v>
      </c>
      <c r="B332" s="104">
        <v>102480</v>
      </c>
      <c r="C332" s="104">
        <v>51051</v>
      </c>
      <c r="D332" s="104">
        <v>121148</v>
      </c>
      <c r="E332" s="104"/>
      <c r="F332" s="104">
        <v>-8694.8583226769188</v>
      </c>
      <c r="G332" s="104">
        <v>20342.144938398</v>
      </c>
      <c r="H332" s="104">
        <v>5440</v>
      </c>
      <c r="I332" s="104">
        <v>-16000</v>
      </c>
      <c r="J332" s="133">
        <v>37007</v>
      </c>
      <c r="K332" s="134">
        <v>37008</v>
      </c>
      <c r="L332" s="117">
        <f t="shared" si="44"/>
        <v>-77455000</v>
      </c>
      <c r="M332" s="118">
        <f>VLOOKUP(K332,'NG Summary by Day'!$L$21:$N$480,3,FALSE)</f>
        <v>-76528769.110874593</v>
      </c>
      <c r="N332" s="119">
        <f t="shared" si="45"/>
        <v>-926230.88912540674</v>
      </c>
      <c r="O332" s="117">
        <f t="shared" si="38"/>
        <v>-51703000</v>
      </c>
      <c r="P332" s="118">
        <f>VLOOKUP(K332,'Power Summary by Day '!$AL$18:$AO$400,3,FALSE)</f>
        <v>-50185659.844601899</v>
      </c>
      <c r="Q332" s="119">
        <f t="shared" si="39"/>
        <v>-1517340.1553981006</v>
      </c>
      <c r="R332" s="117">
        <f>(VLOOKUP(K332,'BNK Org Sheet'!$A$2:$D$464,4,FALSE))*1000*-1</f>
        <v>-92397000</v>
      </c>
      <c r="S332" s="118">
        <f>VLOOKUP(K332,CORP!$A$14:$D4854,3,FALSE)</f>
        <v>-89661806.883164495</v>
      </c>
      <c r="T332" s="136">
        <f t="shared" si="40"/>
        <v>-2735193.1168355048</v>
      </c>
      <c r="V332" s="117">
        <f>(VLOOKUP(K332,'BNK Org Sheet'!$F$2:$I$464,2,FALSE))*1000</f>
        <v>64157548.646868899</v>
      </c>
      <c r="W332" s="118">
        <f>VLOOKUP(K332,'NG Summary by Day'!$T$20:$W$486,4,FALSE)</f>
        <v>64157548.646868899</v>
      </c>
      <c r="X332" s="131">
        <f t="shared" si="41"/>
        <v>0</v>
      </c>
      <c r="Y332" s="117">
        <f>VLOOKUP(K332,'BNK Org Sheet'!$F$2:$I$464,3,FALSE)*1000</f>
        <v>10076087.6565888</v>
      </c>
      <c r="Z332" s="118">
        <f>VLOOKUP(K332,'Power Summary by Day '!$AL$18:$AO$400,4,FALSE)</f>
        <v>10076087.6565888</v>
      </c>
      <c r="AA332" s="119">
        <f t="shared" si="42"/>
        <v>0</v>
      </c>
      <c r="AB332" s="117">
        <f>VLOOKUP(K332,'BNK Org Sheet'!$F$2:$I$464,4,FALSE)*1000</f>
        <v>71110000</v>
      </c>
      <c r="AC332" s="118">
        <f>VLOOKUP(K332,'NG Summary by Day'!$AG$20:$AJ$532,4,FALSE)</f>
        <v>72557187.000764906</v>
      </c>
      <c r="AD332" s="131">
        <f t="shared" si="43"/>
        <v>-1447187.0007649064</v>
      </c>
    </row>
    <row r="333" spans="1:30" x14ac:dyDescent="0.2">
      <c r="A333" s="103">
        <v>37006</v>
      </c>
      <c r="B333" s="104">
        <v>91897</v>
      </c>
      <c r="C333" s="104">
        <v>50253</v>
      </c>
      <c r="D333" s="104">
        <v>118048</v>
      </c>
      <c r="E333" s="104"/>
      <c r="F333" s="104">
        <v>-143783.395368595</v>
      </c>
      <c r="G333" s="104">
        <v>-1781.8274883244999</v>
      </c>
      <c r="H333" s="104">
        <v>-146410</v>
      </c>
      <c r="I333" s="104">
        <v>-146000</v>
      </c>
      <c r="J333" s="133">
        <v>37008</v>
      </c>
      <c r="K333" s="134">
        <v>37011</v>
      </c>
      <c r="L333" s="117">
        <f t="shared" si="44"/>
        <v>-80496000</v>
      </c>
      <c r="M333" s="118">
        <f>VLOOKUP(K333,'NG Summary by Day'!$L$21:$N$480,3,FALSE)</f>
        <v>-78911112.217563599</v>
      </c>
      <c r="N333" s="119">
        <f t="shared" si="45"/>
        <v>-1584887.7824364007</v>
      </c>
      <c r="O333" s="117">
        <f t="shared" si="38"/>
        <v>-49546000</v>
      </c>
      <c r="P333" s="118">
        <f>VLOOKUP(K333,'Power Summary by Day '!$AL$18:$AO$400,3,FALSE)</f>
        <v>-51314544.483725503</v>
      </c>
      <c r="Q333" s="119">
        <f t="shared" si="39"/>
        <v>1768544.4837255031</v>
      </c>
      <c r="R333" s="117">
        <f>(VLOOKUP(K333,'BNK Org Sheet'!$A$2:$D$464,4,FALSE))*1000*-1</f>
        <v>-94237000</v>
      </c>
      <c r="S333" s="118">
        <f>VLOOKUP(K333,CORP!$A$14:$D4855,3,FALSE)</f>
        <v>-92892330.618851095</v>
      </c>
      <c r="T333" s="136">
        <f t="shared" si="40"/>
        <v>-1344669.3811489046</v>
      </c>
      <c r="V333" s="117">
        <f>(VLOOKUP(K333,'BNK Org Sheet'!$F$2:$I$464,2,FALSE))*1000</f>
        <v>-21319663.219285797</v>
      </c>
      <c r="W333" s="118">
        <f>VLOOKUP(K333,'NG Summary by Day'!$T$20:$W$486,4,FALSE)</f>
        <v>-21319663.219285797</v>
      </c>
      <c r="X333" s="131">
        <f t="shared" si="41"/>
        <v>0</v>
      </c>
      <c r="Y333" s="117">
        <f>VLOOKUP(K333,'BNK Org Sheet'!$F$2:$I$464,3,FALSE)*1000</f>
        <v>10218226.4084998</v>
      </c>
      <c r="Z333" s="118">
        <f>VLOOKUP(K333,'Power Summary by Day '!$AL$18:$AO$400,4,FALSE)</f>
        <v>10218226.4084998</v>
      </c>
      <c r="AA333" s="119">
        <f t="shared" si="42"/>
        <v>0</v>
      </c>
      <c r="AB333" s="117">
        <f>VLOOKUP(K333,'BNK Org Sheet'!$F$2:$I$464,4,FALSE)*1000</f>
        <v>-24390000</v>
      </c>
      <c r="AC333" s="118">
        <f>VLOOKUP(K333,'NG Summary by Day'!$AG$20:$AJ$532,4,FALSE)</f>
        <v>-12179732.302149801</v>
      </c>
      <c r="AD333" s="131">
        <f t="shared" si="43"/>
        <v>-12210267.697850199</v>
      </c>
    </row>
    <row r="334" spans="1:30" x14ac:dyDescent="0.2">
      <c r="A334" s="103">
        <v>37007</v>
      </c>
      <c r="B334" s="104">
        <v>77203</v>
      </c>
      <c r="C334" s="104">
        <v>52242</v>
      </c>
      <c r="D334" s="104">
        <v>91966</v>
      </c>
      <c r="E334" s="104"/>
      <c r="F334" s="104">
        <v>32444.821673924798</v>
      </c>
      <c r="G334" s="104">
        <v>1122.50301861659</v>
      </c>
      <c r="H334" s="104">
        <v>32230</v>
      </c>
      <c r="I334" s="104">
        <v>60000</v>
      </c>
      <c r="J334" s="133">
        <v>37011</v>
      </c>
      <c r="K334" s="134">
        <v>37012</v>
      </c>
      <c r="L334" s="117">
        <f t="shared" si="44"/>
        <v>-84067000</v>
      </c>
      <c r="M334" s="118">
        <f>VLOOKUP(K334,'NG Summary by Day'!$L$21:$N$480,3,FALSE)</f>
        <v>-79197288.107405603</v>
      </c>
      <c r="N334" s="119">
        <f t="shared" si="45"/>
        <v>-4869711.8925943971</v>
      </c>
      <c r="O334" s="117">
        <f t="shared" si="38"/>
        <v>-47994000</v>
      </c>
      <c r="P334" s="118">
        <f>VLOOKUP(K334,'Power Summary by Day '!$AL$18:$AO$400,3,FALSE)</f>
        <v>-50494022.664519399</v>
      </c>
      <c r="Q334" s="119">
        <f t="shared" si="39"/>
        <v>2500022.6645193994</v>
      </c>
      <c r="R334" s="117">
        <f>(VLOOKUP(K334,'BNK Org Sheet'!$A$2:$D$464,4,FALSE))*1000*-1</f>
        <v>-98306000</v>
      </c>
      <c r="S334" s="118">
        <f>VLOOKUP(K334,CORP!$A$14:$D4856,3,FALSE)</f>
        <v>-97078153.947745591</v>
      </c>
      <c r="T334" s="136">
        <f t="shared" si="40"/>
        <v>-1227846.0522544086</v>
      </c>
      <c r="V334" s="117">
        <f>(VLOOKUP(K334,'BNK Org Sheet'!$F$2:$I$464,2,FALSE))*1000</f>
        <v>-27168644.216891699</v>
      </c>
      <c r="W334" s="118">
        <f>VLOOKUP(K334,'NG Summary by Day'!$T$20:$W$486,4,FALSE)</f>
        <v>-27168644.216891699</v>
      </c>
      <c r="X334" s="131">
        <f t="shared" si="41"/>
        <v>0</v>
      </c>
      <c r="Y334" s="117">
        <f>VLOOKUP(K334,'BNK Org Sheet'!$F$2:$I$464,3,FALSE)*1000</f>
        <v>5537414.9869552907</v>
      </c>
      <c r="Z334" s="118">
        <f>VLOOKUP(K334,'Power Summary by Day '!$AL$18:$AO$400,4,FALSE)</f>
        <v>5537414.9869552907</v>
      </c>
      <c r="AA334" s="119">
        <f t="shared" si="42"/>
        <v>0</v>
      </c>
      <c r="AB334" s="117">
        <f>VLOOKUP(K334,'BNK Org Sheet'!$F$2:$I$464,4,FALSE)*1000</f>
        <v>-16630000</v>
      </c>
      <c r="AC334" s="118">
        <f>VLOOKUP(K334,'NG Summary by Day'!$AG$20:$AJ$532,4,FALSE)</f>
        <v>-21875626.966334999</v>
      </c>
      <c r="AD334" s="131">
        <f t="shared" si="43"/>
        <v>5245626.9663349986</v>
      </c>
    </row>
    <row r="335" spans="1:30" x14ac:dyDescent="0.2">
      <c r="A335" s="103">
        <v>37008</v>
      </c>
      <c r="B335" s="104">
        <v>77455</v>
      </c>
      <c r="C335" s="104">
        <v>51703</v>
      </c>
      <c r="D335" s="104">
        <v>92397</v>
      </c>
      <c r="E335" s="104"/>
      <c r="F335" s="104">
        <v>64157.548646868898</v>
      </c>
      <c r="G335" s="104">
        <v>10076.087656588801</v>
      </c>
      <c r="H335" s="104">
        <v>71110</v>
      </c>
      <c r="I335" s="104">
        <v>77000</v>
      </c>
      <c r="J335" s="133">
        <v>37012</v>
      </c>
      <c r="K335" s="134">
        <v>37013</v>
      </c>
      <c r="L335" s="117">
        <f t="shared" si="44"/>
        <v>-82752000</v>
      </c>
      <c r="M335" s="118">
        <f>VLOOKUP(K335,'NG Summary by Day'!$L$21:$N$480,3,FALSE)</f>
        <v>-78177492.526557297</v>
      </c>
      <c r="N335" s="119">
        <f t="shared" si="45"/>
        <v>-4574507.4734427035</v>
      </c>
      <c r="O335" s="117">
        <f t="shared" si="38"/>
        <v>-52017000</v>
      </c>
      <c r="P335" s="118">
        <f>VLOOKUP(K335,'Power Summary by Day '!$AL$18:$AO$400,3,FALSE)</f>
        <v>-52963955.221875802</v>
      </c>
      <c r="Q335" s="119">
        <f t="shared" si="39"/>
        <v>946955.22187580168</v>
      </c>
      <c r="R335" s="117">
        <f>(VLOOKUP(K335,'BNK Org Sheet'!$A$2:$D$464,4,FALSE))*1000*-1</f>
        <v>-108300000</v>
      </c>
      <c r="S335" s="118">
        <f>VLOOKUP(K335,CORP!$A$14:$D4857,3,FALSE)</f>
        <v>-107190006.10272899</v>
      </c>
      <c r="T335" s="136">
        <f t="shared" si="40"/>
        <v>-1109993.8972710073</v>
      </c>
      <c r="V335" s="117">
        <f>(VLOOKUP(K335,'BNK Org Sheet'!$F$2:$I$464,2,FALSE))*1000</f>
        <v>-2155344.15107584</v>
      </c>
      <c r="W335" s="118">
        <f>VLOOKUP(K335,'NG Summary by Day'!$T$20:$W$486,4,FALSE)</f>
        <v>-2155344.15107584</v>
      </c>
      <c r="X335" s="131">
        <f t="shared" si="41"/>
        <v>0</v>
      </c>
      <c r="Y335" s="117">
        <f>VLOOKUP(K335,'BNK Org Sheet'!$F$2:$I$464,3,FALSE)*1000</f>
        <v>25506613.755673498</v>
      </c>
      <c r="Z335" s="118">
        <f>VLOOKUP(K335,'Power Summary by Day '!$AL$18:$AO$400,4,FALSE)</f>
        <v>25506613.755673498</v>
      </c>
      <c r="AA335" s="119">
        <f t="shared" si="42"/>
        <v>0</v>
      </c>
      <c r="AB335" s="117">
        <f>VLOOKUP(K335,'BNK Org Sheet'!$F$2:$I$464,4,FALSE)*1000</f>
        <v>30210000</v>
      </c>
      <c r="AC335" s="118">
        <f>VLOOKUP(K335,'NG Summary by Day'!$AG$20:$AJ$532,4,FALSE)</f>
        <v>22686350.499274198</v>
      </c>
      <c r="AD335" s="131">
        <f t="shared" si="43"/>
        <v>7523649.500725802</v>
      </c>
    </row>
    <row r="336" spans="1:30" x14ac:dyDescent="0.2">
      <c r="A336" s="103">
        <v>37011</v>
      </c>
      <c r="B336" s="104">
        <v>80496</v>
      </c>
      <c r="C336" s="104">
        <v>49546</v>
      </c>
      <c r="D336" s="104">
        <v>94237</v>
      </c>
      <c r="E336" s="104"/>
      <c r="F336" s="104">
        <v>-21319.663219285798</v>
      </c>
      <c r="G336" s="104">
        <v>10218.226408499801</v>
      </c>
      <c r="H336" s="104">
        <v>-24390</v>
      </c>
      <c r="I336" s="104">
        <v>-16000</v>
      </c>
      <c r="J336" s="133">
        <v>37013</v>
      </c>
      <c r="K336" s="134">
        <v>37014</v>
      </c>
      <c r="L336" s="117">
        <f t="shared" si="44"/>
        <v>-83041000</v>
      </c>
      <c r="M336" s="118">
        <f>VLOOKUP(K336,'NG Summary by Day'!$L$21:$N$480,3,FALSE)</f>
        <v>-79871441.839968204</v>
      </c>
      <c r="N336" s="119">
        <f t="shared" si="45"/>
        <v>-3169558.1600317955</v>
      </c>
      <c r="O336" s="117">
        <f t="shared" si="38"/>
        <v>-47570000</v>
      </c>
      <c r="P336" s="118">
        <f>VLOOKUP(K336,'Power Summary by Day '!$AL$18:$AO$400,3,FALSE)</f>
        <v>-47137064.399250202</v>
      </c>
      <c r="Q336" s="119">
        <f t="shared" si="39"/>
        <v>-432935.60074979812</v>
      </c>
      <c r="R336" s="117">
        <f>(VLOOKUP(K336,'BNK Org Sheet'!$A$2:$D$464,4,FALSE))*1000*-1</f>
        <v>-106185000</v>
      </c>
      <c r="S336" s="118">
        <f>VLOOKUP(K336,CORP!$A$14:$D4858,3,FALSE)</f>
        <v>-105142235.220185</v>
      </c>
      <c r="T336" s="136">
        <f t="shared" si="40"/>
        <v>-1042764.7798150033</v>
      </c>
      <c r="V336" s="117">
        <f>(VLOOKUP(K336,'BNK Org Sheet'!$F$2:$I$464,2,FALSE))*1000</f>
        <v>-19129588.807167098</v>
      </c>
      <c r="W336" s="118">
        <f>VLOOKUP(K336,'NG Summary by Day'!$T$20:$W$486,4,FALSE)</f>
        <v>-19129588.807167098</v>
      </c>
      <c r="X336" s="131">
        <f t="shared" si="41"/>
        <v>0</v>
      </c>
      <c r="Y336" s="117">
        <f>VLOOKUP(K336,'BNK Org Sheet'!$F$2:$I$464,3,FALSE)*1000</f>
        <v>2112347.8298692498</v>
      </c>
      <c r="Z336" s="118">
        <f>VLOOKUP(K336,'Power Summary by Day '!$AL$18:$AO$400,4,FALSE)</f>
        <v>2112347.8298692498</v>
      </c>
      <c r="AA336" s="119">
        <f t="shared" si="42"/>
        <v>0</v>
      </c>
      <c r="AB336" s="117">
        <f>VLOOKUP(K336,'BNK Org Sheet'!$F$2:$I$464,4,FALSE)*1000</f>
        <v>-18160000</v>
      </c>
      <c r="AC336" s="118">
        <f>VLOOKUP(K336,'NG Summary by Day'!$AG$20:$AJ$532,4,FALSE)</f>
        <v>-16133728.9840021</v>
      </c>
      <c r="AD336" s="131">
        <f t="shared" si="43"/>
        <v>-2026271.0159978997</v>
      </c>
    </row>
    <row r="337" spans="1:30" x14ac:dyDescent="0.2">
      <c r="A337" s="103">
        <v>37012</v>
      </c>
      <c r="B337" s="104">
        <v>84067</v>
      </c>
      <c r="C337" s="104">
        <v>47994</v>
      </c>
      <c r="D337" s="104">
        <v>98306</v>
      </c>
      <c r="E337" s="104"/>
      <c r="F337" s="104">
        <v>-27168.644216891698</v>
      </c>
      <c r="G337" s="104">
        <v>5537.4149869552903</v>
      </c>
      <c r="H337" s="104">
        <v>-16630</v>
      </c>
      <c r="I337" s="104">
        <v>-30000</v>
      </c>
      <c r="J337" s="133">
        <v>37014</v>
      </c>
      <c r="K337" s="134">
        <v>37015</v>
      </c>
      <c r="L337" s="117">
        <f t="shared" si="44"/>
        <v>-81488000</v>
      </c>
      <c r="M337" s="118">
        <f>VLOOKUP(K337,'NG Summary by Day'!$L$21:$N$480,3,FALSE)</f>
        <v>-77748294.194570705</v>
      </c>
      <c r="N337" s="119">
        <f t="shared" si="45"/>
        <v>-3739705.8054292947</v>
      </c>
      <c r="O337" s="117">
        <f t="shared" si="38"/>
        <v>-48879000</v>
      </c>
      <c r="P337" s="118">
        <f>VLOOKUP(K337,'Power Summary by Day '!$AL$18:$AO$400,3,FALSE)</f>
        <v>-49356567.868329301</v>
      </c>
      <c r="Q337" s="119">
        <f t="shared" si="39"/>
        <v>477567.86832930148</v>
      </c>
      <c r="R337" s="117">
        <f>(VLOOKUP(K337,'BNK Org Sheet'!$A$2:$D$464,4,FALSE))*1000*-1</f>
        <v>-105846000</v>
      </c>
      <c r="S337" s="118">
        <f>VLOOKUP(K337,CORP!$A$14:$D4859,3,FALSE)</f>
        <v>-104460641.08561499</v>
      </c>
      <c r="T337" s="136">
        <f t="shared" si="40"/>
        <v>-1385358.9143850058</v>
      </c>
      <c r="V337" s="117">
        <f>(VLOOKUP(K337,'BNK Org Sheet'!$F$2:$I$464,2,FALSE))*1000</f>
        <v>30974687.039953999</v>
      </c>
      <c r="W337" s="118">
        <f>VLOOKUP(K337,'NG Summary by Day'!$T$20:$W$486,4,FALSE)</f>
        <v>30974687.039953999</v>
      </c>
      <c r="X337" s="131">
        <f t="shared" si="41"/>
        <v>0</v>
      </c>
      <c r="Y337" s="117">
        <f>VLOOKUP(K337,'BNK Org Sheet'!$F$2:$I$464,3,FALSE)*1000</f>
        <v>-10037963.462015999</v>
      </c>
      <c r="Z337" s="118">
        <f>VLOOKUP(K337,'Power Summary by Day '!$AL$18:$AO$400,4,FALSE)</f>
        <v>-10037963.462015999</v>
      </c>
      <c r="AA337" s="119">
        <f t="shared" si="42"/>
        <v>0</v>
      </c>
      <c r="AB337" s="117">
        <f>VLOOKUP(K337,'BNK Org Sheet'!$F$2:$I$464,4,FALSE)*1000</f>
        <v>19510000</v>
      </c>
      <c r="AC337" s="118">
        <f>VLOOKUP(K337,'NG Summary by Day'!$AG$20:$AJ$532,4,FALSE)</f>
        <v>17767629.100347899</v>
      </c>
      <c r="AD337" s="131">
        <f t="shared" si="43"/>
        <v>1742370.8996521011</v>
      </c>
    </row>
    <row r="338" spans="1:30" x14ac:dyDescent="0.2">
      <c r="A338" s="103">
        <v>37013</v>
      </c>
      <c r="B338" s="104">
        <v>82752</v>
      </c>
      <c r="C338" s="104">
        <v>52017</v>
      </c>
      <c r="D338" s="104">
        <v>108300</v>
      </c>
      <c r="E338" s="104"/>
      <c r="F338" s="104">
        <v>-2155.3441510758398</v>
      </c>
      <c r="G338" s="104">
        <v>25506.613755673498</v>
      </c>
      <c r="H338" s="104">
        <v>30210</v>
      </c>
      <c r="I338" s="104">
        <v>5000</v>
      </c>
      <c r="J338" s="133">
        <v>37015</v>
      </c>
      <c r="K338" s="134">
        <v>37018</v>
      </c>
      <c r="L338" s="117">
        <f t="shared" si="44"/>
        <v>-79777000</v>
      </c>
      <c r="M338" s="118">
        <f>VLOOKUP(K338,'NG Summary by Day'!$L$21:$N$480,3,FALSE)</f>
        <v>-76906854.569878504</v>
      </c>
      <c r="N338" s="119">
        <f t="shared" si="45"/>
        <v>-2870145.4301214963</v>
      </c>
      <c r="O338" s="117">
        <f t="shared" si="38"/>
        <v>-38330000</v>
      </c>
      <c r="P338" s="118">
        <f>VLOOKUP(K338,'Power Summary by Day '!$AL$18:$AO$400,3,FALSE)</f>
        <v>-38068993.5313759</v>
      </c>
      <c r="Q338" s="119">
        <f t="shared" si="39"/>
        <v>-261006.46862410009</v>
      </c>
      <c r="R338" s="117">
        <f>(VLOOKUP(K338,'BNK Org Sheet'!$A$2:$D$464,4,FALSE))*1000*-1</f>
        <v>-94501000</v>
      </c>
      <c r="S338" s="118">
        <f>VLOOKUP(K338,CORP!$A$14:$D4860,3,FALSE)</f>
        <v>-93315758.675299406</v>
      </c>
      <c r="T338" s="136">
        <f t="shared" si="40"/>
        <v>-1185241.3247005939</v>
      </c>
      <c r="V338" s="117">
        <f>(VLOOKUP(K338,'BNK Org Sheet'!$F$2:$I$464,2,FALSE))*1000</f>
        <v>41947248.453776702</v>
      </c>
      <c r="W338" s="118">
        <f>VLOOKUP(K338,'NG Summary by Day'!$T$20:$W$486,4,FALSE)</f>
        <v>41947248.453776702</v>
      </c>
      <c r="X338" s="131">
        <f t="shared" si="41"/>
        <v>0</v>
      </c>
      <c r="Y338" s="117">
        <f>VLOOKUP(K338,'BNK Org Sheet'!$F$2:$I$464,3,FALSE)*1000</f>
        <v>20609524.869549602</v>
      </c>
      <c r="Z338" s="118">
        <f>VLOOKUP(K338,'Power Summary by Day '!$AL$18:$AO$400,4,FALSE)</f>
        <v>20609524.869549602</v>
      </c>
      <c r="AA338" s="119">
        <f t="shared" si="42"/>
        <v>0</v>
      </c>
      <c r="AB338" s="117">
        <f>VLOOKUP(K338,'BNK Org Sheet'!$F$2:$I$464,4,FALSE)*1000</f>
        <v>69010000</v>
      </c>
      <c r="AC338" s="118">
        <f>VLOOKUP(K338,'NG Summary by Day'!$AG$20:$AJ$532,4,FALSE)</f>
        <v>69254392.012460098</v>
      </c>
      <c r="AD338" s="131">
        <f t="shared" si="43"/>
        <v>-244392.01246009767</v>
      </c>
    </row>
    <row r="339" spans="1:30" x14ac:dyDescent="0.2">
      <c r="A339" s="103">
        <v>37014</v>
      </c>
      <c r="B339" s="104">
        <v>83041</v>
      </c>
      <c r="C339" s="104">
        <v>47570</v>
      </c>
      <c r="D339" s="104">
        <v>106185</v>
      </c>
      <c r="E339" s="104"/>
      <c r="F339" s="104">
        <v>-19129.5888071671</v>
      </c>
      <c r="G339" s="104">
        <v>2112.3478298692498</v>
      </c>
      <c r="H339" s="104">
        <v>-18160</v>
      </c>
      <c r="I339" s="104">
        <v>-21000</v>
      </c>
      <c r="J339" s="133">
        <v>37018</v>
      </c>
      <c r="K339" s="134">
        <v>37019</v>
      </c>
      <c r="L339" s="117">
        <f t="shared" si="44"/>
        <v>-81229000</v>
      </c>
      <c r="M339" s="118">
        <f>VLOOKUP(K339,'NG Summary by Day'!$L$21:$N$480,3,FALSE)</f>
        <v>-82355627.125298291</v>
      </c>
      <c r="N339" s="119">
        <f t="shared" si="45"/>
        <v>1126627.1252982914</v>
      </c>
      <c r="O339" s="117">
        <f t="shared" si="38"/>
        <v>-35337000</v>
      </c>
      <c r="P339" s="118">
        <f>VLOOKUP(K339,'Power Summary by Day '!$AL$18:$AO$400,3,FALSE)</f>
        <v>-33244363.265484601</v>
      </c>
      <c r="Q339" s="119">
        <f t="shared" si="39"/>
        <v>-2092636.7345153987</v>
      </c>
      <c r="R339" s="117">
        <f>(VLOOKUP(K339,'BNK Org Sheet'!$A$2:$D$464,4,FALSE))*1000*-1</f>
        <v>-93418000</v>
      </c>
      <c r="S339" s="118">
        <f>VLOOKUP(K339,CORP!$A$14:$D4861,3,FALSE)</f>
        <v>-92211055.283893496</v>
      </c>
      <c r="T339" s="136">
        <f t="shared" si="40"/>
        <v>-1206944.7161065042</v>
      </c>
      <c r="V339" s="117">
        <f>(VLOOKUP(K339,'BNK Org Sheet'!$F$2:$I$464,2,FALSE))*1000</f>
        <v>-85746883.852088496</v>
      </c>
      <c r="W339" s="118">
        <f>VLOOKUP(K339,'NG Summary by Day'!$T$20:$W$486,4,FALSE)</f>
        <v>-85746883.852088496</v>
      </c>
      <c r="X339" s="131">
        <f t="shared" si="41"/>
        <v>0</v>
      </c>
      <c r="Y339" s="117">
        <f>VLOOKUP(K339,'BNK Org Sheet'!$F$2:$I$464,3,FALSE)*1000</f>
        <v>-17103761.539315499</v>
      </c>
      <c r="Z339" s="118">
        <f>VLOOKUP(K339,'Power Summary by Day '!$AL$18:$AO$400,4,FALSE)</f>
        <v>-17103761.539315499</v>
      </c>
      <c r="AA339" s="119">
        <f t="shared" si="42"/>
        <v>0</v>
      </c>
      <c r="AB339" s="117">
        <f>VLOOKUP(K339,'BNK Org Sheet'!$F$2:$I$464,4,FALSE)*1000</f>
        <v>-102140000</v>
      </c>
      <c r="AC339" s="118">
        <f>VLOOKUP(K339,'NG Summary by Day'!$AG$20:$AJ$532,4,FALSE)</f>
        <v>-111075907.96617199</v>
      </c>
      <c r="AD339" s="131">
        <f t="shared" si="43"/>
        <v>8935907.9661719948</v>
      </c>
    </row>
    <row r="340" spans="1:30" x14ac:dyDescent="0.2">
      <c r="A340" s="103">
        <v>37015</v>
      </c>
      <c r="B340" s="104">
        <v>81488</v>
      </c>
      <c r="C340" s="104">
        <v>48879</v>
      </c>
      <c r="D340" s="104">
        <v>105846</v>
      </c>
      <c r="E340" s="104"/>
      <c r="F340" s="104">
        <v>30974.687039953998</v>
      </c>
      <c r="G340" s="104">
        <v>-10037.963462016</v>
      </c>
      <c r="H340" s="104">
        <v>19510</v>
      </c>
      <c r="I340" s="104">
        <v>31000</v>
      </c>
      <c r="J340" s="133">
        <v>37019</v>
      </c>
      <c r="K340" s="134">
        <v>37020</v>
      </c>
      <c r="L340" s="117">
        <f t="shared" si="44"/>
        <v>-76610000</v>
      </c>
      <c r="M340" s="118">
        <f>VLOOKUP(K340,'NG Summary by Day'!$L$21:$N$480,3,FALSE)</f>
        <v>-77074833.460343301</v>
      </c>
      <c r="N340" s="119">
        <f t="shared" si="45"/>
        <v>464833.4603433013</v>
      </c>
      <c r="O340" s="117">
        <f t="shared" si="38"/>
        <v>-35548000</v>
      </c>
      <c r="P340" s="118">
        <f>VLOOKUP(K340,'Power Summary by Day '!$AL$18:$AO$400,3,FALSE)</f>
        <v>-35752520.051551506</v>
      </c>
      <c r="Q340" s="119">
        <f t="shared" si="39"/>
        <v>204520.05155150592</v>
      </c>
      <c r="R340" s="117">
        <f>(VLOOKUP(K340,'BNK Org Sheet'!$A$2:$D$464,4,FALSE))*1000*-1</f>
        <v>-89638000</v>
      </c>
      <c r="S340" s="118">
        <f>VLOOKUP(K340,CORP!$A$14:$D4862,3,FALSE)</f>
        <v>-88368551.966926396</v>
      </c>
      <c r="T340" s="136">
        <f t="shared" si="40"/>
        <v>-1269448.0330736041</v>
      </c>
      <c r="V340" s="117">
        <f>(VLOOKUP(K340,'BNK Org Sheet'!$F$2:$I$464,2,FALSE))*1000</f>
        <v>49497768.494142897</v>
      </c>
      <c r="W340" s="118">
        <f>VLOOKUP(K340,'NG Summary by Day'!$T$20:$W$486,4,FALSE)</f>
        <v>49497768.494142897</v>
      </c>
      <c r="X340" s="131">
        <f t="shared" si="41"/>
        <v>0</v>
      </c>
      <c r="Y340" s="117">
        <f>VLOOKUP(K340,'BNK Org Sheet'!$F$2:$I$464,3,FALSE)*1000</f>
        <v>13336815.8545478</v>
      </c>
      <c r="Z340" s="118">
        <f>VLOOKUP(K340,'Power Summary by Day '!$AL$18:$AO$400,4,FALSE)</f>
        <v>13336815.8545478</v>
      </c>
      <c r="AA340" s="119">
        <f t="shared" si="42"/>
        <v>0</v>
      </c>
      <c r="AB340" s="117">
        <f>VLOOKUP(K340,'BNK Org Sheet'!$F$2:$I$464,4,FALSE)*1000</f>
        <v>64460000</v>
      </c>
      <c r="AC340" s="118">
        <f>VLOOKUP(K340,'NG Summary by Day'!$AG$20:$AJ$532,4,FALSE)</f>
        <v>66432636.828919701</v>
      </c>
      <c r="AD340" s="131">
        <f t="shared" si="43"/>
        <v>-1972636.8289197013</v>
      </c>
    </row>
    <row r="341" spans="1:30" x14ac:dyDescent="0.2">
      <c r="A341" s="103">
        <v>37018</v>
      </c>
      <c r="B341" s="104">
        <v>79777</v>
      </c>
      <c r="C341" s="104">
        <v>38330</v>
      </c>
      <c r="D341" s="104">
        <v>94501</v>
      </c>
      <c r="E341" s="104"/>
      <c r="F341" s="104">
        <v>41947.248453776701</v>
      </c>
      <c r="G341" s="104">
        <v>20609.524869549601</v>
      </c>
      <c r="H341" s="104">
        <v>69010</v>
      </c>
      <c r="I341" s="104">
        <v>48000</v>
      </c>
      <c r="J341" s="133">
        <v>37020</v>
      </c>
      <c r="K341" s="134">
        <v>37021</v>
      </c>
      <c r="L341" s="117">
        <f t="shared" si="44"/>
        <v>-93443000</v>
      </c>
      <c r="M341" s="118">
        <f>VLOOKUP(K341,'NG Summary by Day'!$L$21:$N$480,3,FALSE)</f>
        <v>-90022459.600916401</v>
      </c>
      <c r="N341" s="119">
        <f t="shared" si="45"/>
        <v>-3420540.3990835994</v>
      </c>
      <c r="O341" s="117">
        <f t="shared" si="38"/>
        <v>-34394000</v>
      </c>
      <c r="P341" s="118">
        <f>VLOOKUP(K341,'Power Summary by Day '!$AL$18:$AO$400,3,FALSE)</f>
        <v>-36450705.6563555</v>
      </c>
      <c r="Q341" s="119">
        <f t="shared" si="39"/>
        <v>2056705.6563555002</v>
      </c>
      <c r="R341" s="117">
        <f>(VLOOKUP(K341,'BNK Org Sheet'!$A$2:$D$464,4,FALSE))*1000*-1</f>
        <v>-106564000</v>
      </c>
      <c r="S341" s="118">
        <f>VLOOKUP(K341,CORP!$A$14:$D4863,3,FALSE)</f>
        <v>-105569541.91644</v>
      </c>
      <c r="T341" s="136">
        <f t="shared" si="40"/>
        <v>-994458.08356000483</v>
      </c>
      <c r="V341" s="117">
        <f>(VLOOKUP(K341,'BNK Org Sheet'!$F$2:$I$464,2,FALSE))*1000</f>
        <v>-29056213.095187902</v>
      </c>
      <c r="W341" s="118">
        <f>VLOOKUP(K341,'NG Summary by Day'!$T$20:$W$486,4,FALSE)</f>
        <v>-29056213.095187902</v>
      </c>
      <c r="X341" s="131">
        <f t="shared" si="41"/>
        <v>0</v>
      </c>
      <c r="Y341" s="117">
        <f>VLOOKUP(K341,'BNK Org Sheet'!$F$2:$I$464,3,FALSE)*1000</f>
        <v>-5174144.5452087605</v>
      </c>
      <c r="Z341" s="118">
        <f>VLOOKUP(K341,'Power Summary by Day '!$AL$18:$AO$400,4,FALSE)</f>
        <v>-5174144.5452087605</v>
      </c>
      <c r="AA341" s="119">
        <f t="shared" si="42"/>
        <v>0</v>
      </c>
      <c r="AB341" s="117">
        <f>VLOOKUP(K341,'BNK Org Sheet'!$F$2:$I$464,4,FALSE)*1000</f>
        <v>-30390000</v>
      </c>
      <c r="AC341" s="118">
        <f>VLOOKUP(K341,'NG Summary by Day'!$AG$20:$AJ$532,4,FALSE)</f>
        <v>-32800922.182796098</v>
      </c>
      <c r="AD341" s="131">
        <f t="shared" si="43"/>
        <v>2410922.1827960983</v>
      </c>
    </row>
    <row r="342" spans="1:30" x14ac:dyDescent="0.2">
      <c r="A342" s="103">
        <v>37019</v>
      </c>
      <c r="B342" s="104">
        <v>81229</v>
      </c>
      <c r="C342" s="104">
        <v>35337</v>
      </c>
      <c r="D342" s="104">
        <v>93418</v>
      </c>
      <c r="E342" s="104"/>
      <c r="F342" s="104">
        <v>-85746.883852088489</v>
      </c>
      <c r="G342" s="104">
        <v>-17103.761539315499</v>
      </c>
      <c r="H342" s="104">
        <v>-102140</v>
      </c>
      <c r="I342" s="104">
        <v>-76000</v>
      </c>
      <c r="J342" s="133">
        <v>37021</v>
      </c>
      <c r="K342" s="134">
        <v>37022</v>
      </c>
      <c r="L342" s="117">
        <f t="shared" si="44"/>
        <v>-86614000</v>
      </c>
      <c r="M342" s="118">
        <f>VLOOKUP(K342,'NG Summary by Day'!$L$21:$N$480,3,FALSE)</f>
        <v>-82620665.585067093</v>
      </c>
      <c r="N342" s="119">
        <f t="shared" si="45"/>
        <v>-3993334.4149329066</v>
      </c>
      <c r="O342" s="117">
        <f t="shared" si="38"/>
        <v>-37209000</v>
      </c>
      <c r="P342" s="118">
        <f>VLOOKUP(K342,'Power Summary by Day '!$AL$18:$AO$400,3,FALSE)</f>
        <v>-38594634.431063995</v>
      </c>
      <c r="Q342" s="119">
        <f t="shared" si="39"/>
        <v>1385634.4310639948</v>
      </c>
      <c r="R342" s="117">
        <f>(VLOOKUP(K342,'BNK Org Sheet'!$A$2:$D$464,4,FALSE))*1000*-1</f>
        <v>-103998000</v>
      </c>
      <c r="S342" s="118">
        <f>VLOOKUP(K342,CORP!$A$14:$D4864,3,FALSE)</f>
        <v>-102990648.75961199</v>
      </c>
      <c r="T342" s="136">
        <f t="shared" si="40"/>
        <v>-1007351.240388006</v>
      </c>
      <c r="V342" s="117">
        <f>(VLOOKUP(K342,'BNK Org Sheet'!$F$2:$I$464,2,FALSE))*1000</f>
        <v>-87745828.656107292</v>
      </c>
      <c r="W342" s="118">
        <f>VLOOKUP(K342,'NG Summary by Day'!$T$20:$W$486,4,FALSE)</f>
        <v>-87745828.656107292</v>
      </c>
      <c r="X342" s="131">
        <f t="shared" si="41"/>
        <v>0</v>
      </c>
      <c r="Y342" s="117">
        <f>VLOOKUP(K342,'BNK Org Sheet'!$F$2:$I$464,3,FALSE)*1000</f>
        <v>1995861.44125424</v>
      </c>
      <c r="Z342" s="118">
        <f>VLOOKUP(K342,'Power Summary by Day '!$AL$18:$AO$400,4,FALSE)</f>
        <v>1995861.44125424</v>
      </c>
      <c r="AA342" s="119">
        <f t="shared" si="42"/>
        <v>0</v>
      </c>
      <c r="AB342" s="117">
        <f>VLOOKUP(K342,'BNK Org Sheet'!$F$2:$I$464,4,FALSE)*1000</f>
        <v>-79220000</v>
      </c>
      <c r="AC342" s="118">
        <f>VLOOKUP(K342,'NG Summary by Day'!$AG$20:$AJ$532,4,FALSE)</f>
        <v>-81469380.229014695</v>
      </c>
      <c r="AD342" s="131">
        <f t="shared" si="43"/>
        <v>2249380.2290146947</v>
      </c>
    </row>
    <row r="343" spans="1:30" x14ac:dyDescent="0.2">
      <c r="A343" s="103">
        <v>37020</v>
      </c>
      <c r="B343" s="104">
        <v>76610</v>
      </c>
      <c r="C343" s="104">
        <v>35548</v>
      </c>
      <c r="D343" s="104">
        <v>89638</v>
      </c>
      <c r="E343" s="104"/>
      <c r="F343" s="104">
        <v>49497.768494142896</v>
      </c>
      <c r="G343" s="104">
        <v>13336.8158545478</v>
      </c>
      <c r="H343" s="104">
        <v>64460</v>
      </c>
      <c r="I343" s="104">
        <v>57000</v>
      </c>
      <c r="J343" s="133">
        <v>37022</v>
      </c>
      <c r="K343" s="134">
        <v>37025</v>
      </c>
      <c r="L343" s="117">
        <f t="shared" si="44"/>
        <v>-89223000</v>
      </c>
      <c r="M343" s="118">
        <f>VLOOKUP(K343,'NG Summary by Day'!$L$21:$N$480,3,FALSE)</f>
        <v>-87304233.428517401</v>
      </c>
      <c r="N343" s="119">
        <f t="shared" si="45"/>
        <v>-1918766.5714825988</v>
      </c>
      <c r="O343" s="117">
        <f t="shared" si="38"/>
        <v>-35719000</v>
      </c>
      <c r="P343" s="118">
        <f>VLOOKUP(K343,'Power Summary by Day '!$AL$18:$AO$400,3,FALSE)</f>
        <v>-37349839.711370096</v>
      </c>
      <c r="Q343" s="119">
        <f t="shared" si="39"/>
        <v>1630839.7113700956</v>
      </c>
      <c r="R343" s="117">
        <f>(VLOOKUP(K343,'BNK Org Sheet'!$A$2:$D$464,4,FALSE))*1000*-1</f>
        <v>-106632000</v>
      </c>
      <c r="S343" s="118">
        <f>VLOOKUP(K343,CORP!$A$14:$D4865,3,FALSE)</f>
        <v>-105636905.048173</v>
      </c>
      <c r="T343" s="136">
        <f t="shared" si="40"/>
        <v>-995094.95182700455</v>
      </c>
      <c r="V343" s="117">
        <f>(VLOOKUP(K343,'BNK Org Sheet'!$F$2:$I$464,2,FALSE))*1000</f>
        <v>-66512370.583839104</v>
      </c>
      <c r="W343" s="118">
        <f>VLOOKUP(K343,'NG Summary by Day'!$T$20:$W$486,4,FALSE)</f>
        <v>-66512370.583839096</v>
      </c>
      <c r="X343" s="131">
        <f t="shared" si="41"/>
        <v>0</v>
      </c>
      <c r="Y343" s="117">
        <f>VLOOKUP(K343,'BNK Org Sheet'!$F$2:$I$464,3,FALSE)*1000</f>
        <v>7120009.9568836</v>
      </c>
      <c r="Z343" s="118">
        <f>VLOOKUP(K343,'Power Summary by Day '!$AL$18:$AO$400,4,FALSE)</f>
        <v>7120009.9568836</v>
      </c>
      <c r="AA343" s="119">
        <f t="shared" si="42"/>
        <v>0</v>
      </c>
      <c r="AB343" s="117">
        <f>VLOOKUP(K343,'BNK Org Sheet'!$F$2:$I$464,4,FALSE)*1000</f>
        <v>-48230000</v>
      </c>
      <c r="AC343" s="118">
        <f>VLOOKUP(K343,'NG Summary by Day'!$AG$20:$AJ$532,4,FALSE)</f>
        <v>-52485028.480329804</v>
      </c>
      <c r="AD343" s="131">
        <f t="shared" si="43"/>
        <v>4255028.4803298041</v>
      </c>
    </row>
    <row r="344" spans="1:30" x14ac:dyDescent="0.2">
      <c r="A344" s="103">
        <v>37021</v>
      </c>
      <c r="B344" s="104">
        <v>93443</v>
      </c>
      <c r="C344" s="104">
        <v>34394</v>
      </c>
      <c r="D344" s="104">
        <v>106564</v>
      </c>
      <c r="E344" s="104"/>
      <c r="F344" s="104">
        <v>-29056.213095187901</v>
      </c>
      <c r="G344" s="104">
        <v>-5174.144545208761</v>
      </c>
      <c r="H344" s="104">
        <v>-30390</v>
      </c>
      <c r="I344" s="104">
        <v>-34000</v>
      </c>
      <c r="J344" s="133">
        <v>37025</v>
      </c>
      <c r="K344" s="134">
        <v>37026</v>
      </c>
      <c r="L344" s="117">
        <f t="shared" si="44"/>
        <v>-94425000</v>
      </c>
      <c r="M344" s="118">
        <f>VLOOKUP(K344,'NG Summary by Day'!$L$21:$N$480,3,FALSE)</f>
        <v>-89816507.975095406</v>
      </c>
      <c r="N344" s="119">
        <f t="shared" si="45"/>
        <v>-4608492.0249045938</v>
      </c>
      <c r="O344" s="117">
        <f t="shared" si="38"/>
        <v>-34313000</v>
      </c>
      <c r="P344" s="118">
        <f>VLOOKUP(K344,'Power Summary by Day '!$AL$18:$AO$400,3,FALSE)</f>
        <v>-37544127.430013902</v>
      </c>
      <c r="Q344" s="119">
        <f t="shared" si="39"/>
        <v>3231127.4300139025</v>
      </c>
      <c r="R344" s="117">
        <f>(VLOOKUP(K344,'BNK Org Sheet'!$A$2:$D$464,4,FALSE))*1000*-1</f>
        <v>-105997000</v>
      </c>
      <c r="S344" s="118">
        <f>VLOOKUP(K344,CORP!$A$14:$D4866,3,FALSE)</f>
        <v>-109118245.380164</v>
      </c>
      <c r="T344" s="136">
        <f t="shared" si="40"/>
        <v>3121245.3801639974</v>
      </c>
      <c r="V344" s="117">
        <f>(VLOOKUP(K344,'BNK Org Sheet'!$F$2:$I$464,2,FALSE))*1000</f>
        <v>-34117317.898061104</v>
      </c>
      <c r="W344" s="118">
        <f>VLOOKUP(K344,'NG Summary by Day'!$T$20:$W$486,4,FALSE)</f>
        <v>-34117317.898061104</v>
      </c>
      <c r="X344" s="131">
        <f t="shared" si="41"/>
        <v>0</v>
      </c>
      <c r="Y344" s="117">
        <f>VLOOKUP(K344,'BNK Org Sheet'!$F$2:$I$464,3,FALSE)*1000</f>
        <v>1411634.0733903099</v>
      </c>
      <c r="Z344" s="118">
        <f>VLOOKUP(K344,'Power Summary by Day '!$AL$18:$AO$400,4,FALSE)</f>
        <v>1411634.0733903099</v>
      </c>
      <c r="AA344" s="119">
        <f t="shared" si="42"/>
        <v>0</v>
      </c>
      <c r="AB344" s="117">
        <f>VLOOKUP(K344,'BNK Org Sheet'!$F$2:$I$464,4,FALSE)*1000</f>
        <v>-37960000</v>
      </c>
      <c r="AC344" s="118">
        <f>VLOOKUP(K344,'NG Summary by Day'!$AG$20:$AJ$532,4,FALSE)</f>
        <v>-34042268.935527198</v>
      </c>
      <c r="AD344" s="131">
        <f t="shared" si="43"/>
        <v>-3917731.064472802</v>
      </c>
    </row>
    <row r="345" spans="1:30" x14ac:dyDescent="0.2">
      <c r="A345" s="103">
        <v>37022</v>
      </c>
      <c r="B345" s="104">
        <v>86614</v>
      </c>
      <c r="C345" s="104">
        <v>37209</v>
      </c>
      <c r="D345" s="104">
        <v>103998</v>
      </c>
      <c r="E345" s="104"/>
      <c r="F345" s="104">
        <v>-87745.828656107289</v>
      </c>
      <c r="G345" s="104">
        <v>1995.8614412542399</v>
      </c>
      <c r="H345" s="104">
        <v>-79220</v>
      </c>
      <c r="I345" s="104">
        <v>-92000</v>
      </c>
      <c r="J345" s="133">
        <v>37026</v>
      </c>
      <c r="K345" s="134">
        <v>37027</v>
      </c>
      <c r="L345" s="117">
        <f t="shared" si="44"/>
        <v>-86452000</v>
      </c>
      <c r="M345" s="118">
        <f>VLOOKUP(K345,'NG Summary by Day'!$L$21:$N$480,3,FALSE)</f>
        <v>-82202463.456263006</v>
      </c>
      <c r="N345" s="119">
        <f t="shared" si="45"/>
        <v>-4249536.5437369943</v>
      </c>
      <c r="O345" s="117">
        <f t="shared" si="38"/>
        <v>-30266000</v>
      </c>
      <c r="P345" s="118">
        <f>VLOOKUP(K345,'Power Summary by Day '!$AL$18:$AO$400,3,FALSE)</f>
        <v>-32922287.284693997</v>
      </c>
      <c r="Q345" s="119">
        <f t="shared" si="39"/>
        <v>2656287.2846939974</v>
      </c>
      <c r="R345" s="117">
        <f>(VLOOKUP(K345,'BNK Org Sheet'!$A$2:$D$464,4,FALSE))*1000*-1</f>
        <v>-96954000</v>
      </c>
      <c r="S345" s="118">
        <f>VLOOKUP(K345,CORP!$A$14:$D4867,3,FALSE)</f>
        <v>-95861363.532027096</v>
      </c>
      <c r="T345" s="136">
        <f t="shared" si="40"/>
        <v>-1092636.4679729044</v>
      </c>
      <c r="V345" s="117">
        <f>(VLOOKUP(K345,'BNK Org Sheet'!$F$2:$I$464,2,FALSE))*1000</f>
        <v>27982246.606049098</v>
      </c>
      <c r="W345" s="118">
        <f>VLOOKUP(K345,'NG Summary by Day'!$T$20:$W$486,4,FALSE)</f>
        <v>27982246.606049098</v>
      </c>
      <c r="X345" s="131">
        <f t="shared" si="41"/>
        <v>0</v>
      </c>
      <c r="Y345" s="117">
        <f>VLOOKUP(K345,'BNK Org Sheet'!$F$2:$I$464,3,FALSE)*1000</f>
        <v>8954490.2921218202</v>
      </c>
      <c r="Z345" s="118">
        <f>VLOOKUP(K345,'Power Summary by Day '!$AL$18:$AO$400,4,FALSE)</f>
        <v>8954490.2921218202</v>
      </c>
      <c r="AA345" s="119">
        <f t="shared" si="42"/>
        <v>0</v>
      </c>
      <c r="AB345" s="117">
        <f>VLOOKUP(K345,'BNK Org Sheet'!$F$2:$I$464,4,FALSE)*1000</f>
        <v>44530000</v>
      </c>
      <c r="AC345" s="118">
        <f>VLOOKUP(K345,'NG Summary by Day'!$AG$20:$AJ$532,4,FALSE)</f>
        <v>54198086.4534043</v>
      </c>
      <c r="AD345" s="131">
        <f t="shared" si="43"/>
        <v>-9668086.4534042999</v>
      </c>
    </row>
    <row r="346" spans="1:30" x14ac:dyDescent="0.2">
      <c r="A346" s="103">
        <v>37025</v>
      </c>
      <c r="B346" s="104">
        <v>89223</v>
      </c>
      <c r="C346" s="104">
        <v>35719</v>
      </c>
      <c r="D346" s="104">
        <v>106632</v>
      </c>
      <c r="E346" s="104"/>
      <c r="F346" s="104">
        <v>-66512.370583839103</v>
      </c>
      <c r="G346" s="104">
        <v>7120.0099568836004</v>
      </c>
      <c r="H346" s="104">
        <v>-48230</v>
      </c>
      <c r="I346" s="104">
        <v>-81000</v>
      </c>
      <c r="J346" s="133">
        <v>37027</v>
      </c>
      <c r="K346" s="134">
        <v>37028</v>
      </c>
      <c r="L346" s="117">
        <f t="shared" si="44"/>
        <v>-81933000</v>
      </c>
      <c r="M346" s="118">
        <f>VLOOKUP(K346,'NG Summary by Day'!$L$21:$N$480,3,FALSE)</f>
        <v>-74929869.607348993</v>
      </c>
      <c r="N346" s="119">
        <f t="shared" si="45"/>
        <v>-7003130.3926510066</v>
      </c>
      <c r="O346" s="117">
        <f t="shared" si="38"/>
        <v>-32713000</v>
      </c>
      <c r="P346" s="118">
        <f>VLOOKUP(K346,'Power Summary by Day '!$AL$18:$AO$400,3,FALSE)</f>
        <v>-31222702.407721497</v>
      </c>
      <c r="Q346" s="119">
        <f t="shared" si="39"/>
        <v>-1490297.5922785029</v>
      </c>
      <c r="R346" s="117">
        <f>(VLOOKUP(K346,'BNK Org Sheet'!$A$2:$D$464,4,FALSE))*1000*-1</f>
        <v>-91603000</v>
      </c>
      <c r="S346" s="118">
        <f>VLOOKUP(K346,CORP!$A$14:$D4868,3,FALSE)</f>
        <v>-89156254.902836502</v>
      </c>
      <c r="T346" s="136">
        <f t="shared" si="40"/>
        <v>-2446745.0971634984</v>
      </c>
      <c r="V346" s="117">
        <f>(VLOOKUP(K346,'BNK Org Sheet'!$F$2:$I$464,2,FALSE))*1000</f>
        <v>62781358.641767301</v>
      </c>
      <c r="W346" s="118">
        <f>VLOOKUP(K346,'NG Summary by Day'!$T$20:$W$486,4,FALSE)</f>
        <v>62781358.641767301</v>
      </c>
      <c r="X346" s="131">
        <f t="shared" si="41"/>
        <v>0</v>
      </c>
      <c r="Y346" s="117">
        <f>VLOOKUP(K346,'BNK Org Sheet'!$F$2:$I$464,3,FALSE)*1000</f>
        <v>10875634.330818599</v>
      </c>
      <c r="Z346" s="118">
        <f>VLOOKUP(K346,'Power Summary by Day '!$AL$18:$AO$400,4,FALSE)</f>
        <v>10875634.330818599</v>
      </c>
      <c r="AA346" s="119">
        <f t="shared" si="42"/>
        <v>0</v>
      </c>
      <c r="AB346" s="117">
        <f>VLOOKUP(K346,'BNK Org Sheet'!$F$2:$I$464,4,FALSE)*1000</f>
        <v>107420000</v>
      </c>
      <c r="AC346" s="118">
        <f>VLOOKUP(K346,'NG Summary by Day'!$AG$20:$AJ$532,4,FALSE)</f>
        <v>140244958.89881599</v>
      </c>
      <c r="AD346" s="131">
        <f t="shared" si="43"/>
        <v>-32824958.898815989</v>
      </c>
    </row>
    <row r="347" spans="1:30" x14ac:dyDescent="0.2">
      <c r="A347" s="103">
        <v>37026</v>
      </c>
      <c r="B347" s="104">
        <v>94425</v>
      </c>
      <c r="C347" s="104">
        <v>34313</v>
      </c>
      <c r="D347" s="104">
        <v>105997</v>
      </c>
      <c r="E347" s="104"/>
      <c r="F347" s="104">
        <v>-34117.317898061105</v>
      </c>
      <c r="G347" s="104">
        <v>1411.6340733903098</v>
      </c>
      <c r="H347" s="104">
        <v>-37960</v>
      </c>
      <c r="I347" s="104">
        <v>-24000</v>
      </c>
      <c r="J347" s="133">
        <v>37028</v>
      </c>
      <c r="K347" s="134">
        <v>37029</v>
      </c>
      <c r="L347" s="117">
        <f t="shared" si="44"/>
        <v>-92101000</v>
      </c>
      <c r="M347" s="118">
        <f>VLOOKUP(K347,'NG Summary by Day'!$L$21:$N$480,3,FALSE)</f>
        <v>-85840237.995064497</v>
      </c>
      <c r="N347" s="119">
        <f t="shared" si="45"/>
        <v>-6260762.004935503</v>
      </c>
      <c r="O347" s="117">
        <f t="shared" si="38"/>
        <v>-31277000</v>
      </c>
      <c r="P347" s="118">
        <f>VLOOKUP(K347,'Power Summary by Day '!$AL$18:$AO$400,3,FALSE)</f>
        <v>-32298892.276279397</v>
      </c>
      <c r="Q347" s="119">
        <f t="shared" si="39"/>
        <v>1021892.2762793973</v>
      </c>
      <c r="R347" s="117">
        <f>(VLOOKUP(K347,'BNK Org Sheet'!$A$2:$D$464,4,FALSE))*1000*-1</f>
        <v>-101023000</v>
      </c>
      <c r="S347" s="118">
        <f>VLOOKUP(K347,CORP!$A$14:$D4869,3,FALSE)</f>
        <v>-99030399.479322702</v>
      </c>
      <c r="T347" s="136">
        <f t="shared" si="40"/>
        <v>-1992600.5206772983</v>
      </c>
      <c r="V347" s="117">
        <f>(VLOOKUP(K347,'BNK Org Sheet'!$F$2:$I$464,2,FALSE))*1000</f>
        <v>77173071.037417993</v>
      </c>
      <c r="W347" s="118">
        <f>VLOOKUP(K347,'NG Summary by Day'!$T$20:$W$486,4,FALSE)</f>
        <v>77173071.037417993</v>
      </c>
      <c r="X347" s="131">
        <f t="shared" si="41"/>
        <v>0</v>
      </c>
      <c r="Y347" s="117">
        <f>VLOOKUP(K347,'BNK Org Sheet'!$F$2:$I$464,3,FALSE)*1000</f>
        <v>-2379088.11620773</v>
      </c>
      <c r="Z347" s="118">
        <f>VLOOKUP(K347,'Power Summary by Day '!$AL$18:$AO$400,4,FALSE)</f>
        <v>-2379088.11620773</v>
      </c>
      <c r="AA347" s="119">
        <f t="shared" si="42"/>
        <v>0</v>
      </c>
      <c r="AB347" s="117">
        <f>VLOOKUP(K347,'BNK Org Sheet'!$F$2:$I$464,4,FALSE)*1000</f>
        <v>71160000</v>
      </c>
      <c r="AC347" s="118">
        <f>VLOOKUP(K347,'NG Summary by Day'!$AG$20:$AJ$532,4,FALSE)</f>
        <v>56060731.098153502</v>
      </c>
      <c r="AD347" s="131">
        <f t="shared" si="43"/>
        <v>15099268.901846498</v>
      </c>
    </row>
    <row r="348" spans="1:30" x14ac:dyDescent="0.2">
      <c r="A348" s="103">
        <v>37027</v>
      </c>
      <c r="B348" s="104">
        <v>86452</v>
      </c>
      <c r="C348" s="104">
        <v>30266</v>
      </c>
      <c r="D348" s="104">
        <v>96954</v>
      </c>
      <c r="E348" s="104"/>
      <c r="F348" s="104">
        <v>27982.246606049099</v>
      </c>
      <c r="G348" s="104">
        <v>8954.4902921218199</v>
      </c>
      <c r="H348" s="104">
        <v>44530</v>
      </c>
      <c r="I348" s="104">
        <v>46000</v>
      </c>
      <c r="J348" s="133">
        <v>37029</v>
      </c>
      <c r="K348" s="134">
        <v>37032</v>
      </c>
      <c r="L348" s="117">
        <f t="shared" si="44"/>
        <v>-87709000</v>
      </c>
      <c r="M348" s="118">
        <f>VLOOKUP(K348,'NG Summary by Day'!$L$21:$N$480,3,FALSE)</f>
        <v>-80152899.567565694</v>
      </c>
      <c r="N348" s="119">
        <f t="shared" si="45"/>
        <v>-7556100.4324343055</v>
      </c>
      <c r="O348" s="117">
        <f t="shared" si="38"/>
        <v>-30902000</v>
      </c>
      <c r="P348" s="118">
        <f>VLOOKUP(K348,'Power Summary by Day '!$AL$18:$AO$400,3,FALSE)</f>
        <v>-29999979.632592298</v>
      </c>
      <c r="Q348" s="119">
        <f t="shared" si="39"/>
        <v>-902020.36740770191</v>
      </c>
      <c r="R348" s="117">
        <f>(VLOOKUP(K348,'BNK Org Sheet'!$A$2:$D$464,4,FALSE))*1000*-1</f>
        <v>-88651000</v>
      </c>
      <c r="S348" s="118">
        <f>VLOOKUP(K348,CORP!$A$14:$D4870,3,FALSE)</f>
        <v>-88717540.6612892</v>
      </c>
      <c r="T348" s="136">
        <f t="shared" si="40"/>
        <v>66540.661289200187</v>
      </c>
      <c r="V348" s="117">
        <f>(VLOOKUP(K348,'BNK Org Sheet'!$F$2:$I$464,2,FALSE))*1000</f>
        <v>118652197.775307</v>
      </c>
      <c r="W348" s="118">
        <f>VLOOKUP(K348,'NG Summary by Day'!$T$20:$W$486,4,FALSE)</f>
        <v>118652197.775307</v>
      </c>
      <c r="X348" s="131">
        <f t="shared" si="41"/>
        <v>0</v>
      </c>
      <c r="Y348" s="117">
        <f>VLOOKUP(K348,'BNK Org Sheet'!$F$2:$I$464,3,FALSE)*1000</f>
        <v>3030271.4141811198</v>
      </c>
      <c r="Z348" s="118">
        <f>VLOOKUP(K348,'Power Summary by Day '!$AL$18:$AO$400,4,FALSE)</f>
        <v>3030271.4141811198</v>
      </c>
      <c r="AA348" s="119">
        <f t="shared" si="42"/>
        <v>0</v>
      </c>
      <c r="AB348" s="117">
        <f>VLOOKUP(K348,'BNK Org Sheet'!$F$2:$I$464,4,FALSE)*1000</f>
        <v>120130000</v>
      </c>
      <c r="AC348" s="118">
        <f>VLOOKUP(K348,'NG Summary by Day'!$AG$20:$AJ$532,4,FALSE)</f>
        <v>116777719.038248</v>
      </c>
      <c r="AD348" s="131">
        <f t="shared" si="43"/>
        <v>3352280.9617519975</v>
      </c>
    </row>
    <row r="349" spans="1:30" x14ac:dyDescent="0.2">
      <c r="A349" s="103">
        <v>37028</v>
      </c>
      <c r="B349" s="104">
        <v>81933</v>
      </c>
      <c r="C349" s="104">
        <v>32713</v>
      </c>
      <c r="D349" s="104">
        <v>91603</v>
      </c>
      <c r="E349" s="104"/>
      <c r="F349" s="104">
        <v>62781.3586417673</v>
      </c>
      <c r="G349" s="104">
        <v>10875.634330818599</v>
      </c>
      <c r="H349" s="104">
        <v>107420</v>
      </c>
      <c r="I349" s="104">
        <v>71000</v>
      </c>
      <c r="J349" s="133">
        <v>37032</v>
      </c>
      <c r="K349" s="134">
        <v>37033</v>
      </c>
      <c r="L349" s="117">
        <f t="shared" si="44"/>
        <v>-86721000</v>
      </c>
      <c r="M349" s="118">
        <f>VLOOKUP(K349,'NG Summary by Day'!$L$21:$N$480,3,FALSE)</f>
        <v>-83503022.579227999</v>
      </c>
      <c r="N349" s="119">
        <f t="shared" si="45"/>
        <v>-3217977.4207720011</v>
      </c>
      <c r="O349" s="117">
        <f t="shared" si="38"/>
        <v>-27773000</v>
      </c>
      <c r="P349" s="118">
        <f>VLOOKUP(K349,'Power Summary by Day '!$AL$18:$AO$400,3,FALSE)</f>
        <v>-25916870.622422799</v>
      </c>
      <c r="Q349" s="119">
        <f t="shared" si="39"/>
        <v>-1856129.3775772005</v>
      </c>
      <c r="R349" s="117">
        <f>(VLOOKUP(K349,'BNK Org Sheet'!$A$2:$D$464,4,FALSE))*1000*-1</f>
        <v>-92267000</v>
      </c>
      <c r="S349" s="118">
        <f>VLOOKUP(K349,CORP!$A$14:$D4871,3,FALSE)</f>
        <v>-93173314.124333099</v>
      </c>
      <c r="T349" s="136">
        <f t="shared" si="40"/>
        <v>906314.12433309853</v>
      </c>
      <c r="V349" s="117">
        <f>(VLOOKUP(K349,'BNK Org Sheet'!$F$2:$I$464,2,FALSE))*1000</f>
        <v>34911657.727587998</v>
      </c>
      <c r="W349" s="118">
        <f>VLOOKUP(K349,'NG Summary by Day'!$T$20:$W$486,4,FALSE)</f>
        <v>34911657.727587998</v>
      </c>
      <c r="X349" s="131">
        <f t="shared" si="41"/>
        <v>0</v>
      </c>
      <c r="Y349" s="117">
        <f>VLOOKUP(K349,'BNK Org Sheet'!$F$2:$I$464,3,FALSE)*1000</f>
        <v>-11734651.4067911</v>
      </c>
      <c r="Z349" s="118">
        <f>VLOOKUP(K349,'Power Summary by Day '!$AL$18:$AO$400,4,FALSE)</f>
        <v>-11734651.4067911</v>
      </c>
      <c r="AA349" s="119">
        <f t="shared" si="42"/>
        <v>0</v>
      </c>
      <c r="AB349" s="117">
        <f>VLOOKUP(K349,'BNK Org Sheet'!$F$2:$I$464,4,FALSE)*1000</f>
        <v>17070000</v>
      </c>
      <c r="AC349" s="118">
        <f>VLOOKUP(K349,'NG Summary by Day'!$AG$20:$AJ$532,4,FALSE)</f>
        <v>17609560.846199799</v>
      </c>
      <c r="AD349" s="131">
        <f t="shared" si="43"/>
        <v>-539560.84619979933</v>
      </c>
    </row>
    <row r="350" spans="1:30" x14ac:dyDescent="0.2">
      <c r="A350" s="103">
        <v>37029</v>
      </c>
      <c r="B350" s="104">
        <v>92101</v>
      </c>
      <c r="C350" s="104">
        <v>31277</v>
      </c>
      <c r="D350" s="104">
        <v>101023</v>
      </c>
      <c r="E350" s="104"/>
      <c r="F350" s="104">
        <v>77173.071037417991</v>
      </c>
      <c r="G350" s="104">
        <v>-2379.0881162077299</v>
      </c>
      <c r="H350" s="104">
        <v>71160</v>
      </c>
      <c r="I350" s="104">
        <v>97000</v>
      </c>
      <c r="J350" s="133">
        <v>37033</v>
      </c>
      <c r="K350" s="134">
        <v>37034</v>
      </c>
      <c r="L350" s="117">
        <f t="shared" si="44"/>
        <v>-86045000</v>
      </c>
      <c r="M350" s="118">
        <f>VLOOKUP(K350,'NG Summary by Day'!$L$21:$N$480,3,FALSE)</f>
        <v>-82373791.372403398</v>
      </c>
      <c r="N350" s="119">
        <f t="shared" si="45"/>
        <v>-3671208.6275966018</v>
      </c>
      <c r="O350" s="117">
        <f t="shared" si="38"/>
        <v>-29110000</v>
      </c>
      <c r="P350" s="118">
        <f>VLOOKUP(K350,'Power Summary by Day '!$AL$18:$AO$400,3,FALSE)</f>
        <v>-26855372.2336752</v>
      </c>
      <c r="Q350" s="119">
        <f t="shared" si="39"/>
        <v>-2254627.7663247995</v>
      </c>
      <c r="R350" s="117">
        <f>(VLOOKUP(K350,'BNK Org Sheet'!$A$2:$D$464,4,FALSE))*1000*-1</f>
        <v>-99163000</v>
      </c>
      <c r="S350" s="118">
        <f>VLOOKUP(K350,CORP!$A$14:$D4872,3,FALSE)</f>
        <v>-98685386.525413707</v>
      </c>
      <c r="T350" s="136">
        <f t="shared" si="40"/>
        <v>-477613.4745862931</v>
      </c>
      <c r="V350" s="117">
        <f>(VLOOKUP(K350,'BNK Org Sheet'!$F$2:$I$464,2,FALSE))*1000</f>
        <v>-50962414.953502297</v>
      </c>
      <c r="W350" s="118">
        <f>VLOOKUP(K350,'NG Summary by Day'!$T$20:$W$486,4,FALSE)</f>
        <v>-50962414.953502297</v>
      </c>
      <c r="X350" s="131">
        <f t="shared" si="41"/>
        <v>0</v>
      </c>
      <c r="Y350" s="117">
        <f>VLOOKUP(K350,'BNK Org Sheet'!$F$2:$I$464,3,FALSE)*1000</f>
        <v>8983421.7812476493</v>
      </c>
      <c r="Z350" s="118">
        <f>VLOOKUP(K350,'Power Summary by Day '!$AL$18:$AO$400,4,FALSE)</f>
        <v>8983421.7812476493</v>
      </c>
      <c r="AA350" s="119">
        <f t="shared" si="42"/>
        <v>0</v>
      </c>
      <c r="AB350" s="117">
        <f>VLOOKUP(K350,'BNK Org Sheet'!$F$2:$I$464,4,FALSE)*1000</f>
        <v>-46370000</v>
      </c>
      <c r="AC350" s="118">
        <f>VLOOKUP(K350,'NG Summary by Day'!$AG$20:$AJ$532,4,FALSE)</f>
        <v>-52092055.4291398</v>
      </c>
      <c r="AD350" s="131">
        <f t="shared" si="43"/>
        <v>5722055.4291398004</v>
      </c>
    </row>
    <row r="351" spans="1:30" x14ac:dyDescent="0.2">
      <c r="A351" s="103">
        <v>37032</v>
      </c>
      <c r="B351" s="104">
        <v>87709</v>
      </c>
      <c r="C351" s="104">
        <v>30902</v>
      </c>
      <c r="D351" s="104">
        <v>88651</v>
      </c>
      <c r="E351" s="104"/>
      <c r="F351" s="104">
        <v>118652.197775307</v>
      </c>
      <c r="G351" s="104">
        <v>3030.2714141811198</v>
      </c>
      <c r="H351" s="104">
        <v>120130</v>
      </c>
      <c r="I351" s="104">
        <v>142000</v>
      </c>
      <c r="J351" s="133">
        <v>37034</v>
      </c>
      <c r="K351" s="134">
        <v>37035</v>
      </c>
      <c r="L351" s="117">
        <f t="shared" si="44"/>
        <v>-86143000</v>
      </c>
      <c r="M351" s="118">
        <f>VLOOKUP(K351,'NG Summary by Day'!$L$21:$N$480,3,FALSE)</f>
        <v>-80359149.618605599</v>
      </c>
      <c r="N351" s="119">
        <f t="shared" si="45"/>
        <v>-5783850.3813944012</v>
      </c>
      <c r="O351" s="117">
        <f t="shared" si="38"/>
        <v>-31687000</v>
      </c>
      <c r="P351" s="118">
        <f>VLOOKUP(K351,'Power Summary by Day '!$AL$18:$AO$400,3,FALSE)</f>
        <v>-32161457.968044799</v>
      </c>
      <c r="Q351" s="119">
        <f t="shared" si="39"/>
        <v>474457.96804479882</v>
      </c>
      <c r="R351" s="117">
        <f>(VLOOKUP(K351,'BNK Org Sheet'!$A$2:$D$464,4,FALSE))*1000*-1</f>
        <v>-99443000</v>
      </c>
      <c r="S351" s="118">
        <f>VLOOKUP(K351,CORP!$A$14:$D4873,3,FALSE)</f>
        <v>-98253936.4297636</v>
      </c>
      <c r="T351" s="136">
        <f t="shared" si="40"/>
        <v>-1189063.5702363998</v>
      </c>
      <c r="V351" s="117">
        <f>(VLOOKUP(K351,'BNK Org Sheet'!$F$2:$I$464,2,FALSE))*1000</f>
        <v>-19130726.8577279</v>
      </c>
      <c r="W351" s="118">
        <f>VLOOKUP(K351,'NG Summary by Day'!$T$20:$W$486,4,FALSE)</f>
        <v>-19130726.8577279</v>
      </c>
      <c r="X351" s="131">
        <f t="shared" si="41"/>
        <v>0</v>
      </c>
      <c r="Y351" s="117">
        <f>VLOOKUP(K351,'BNK Org Sheet'!$F$2:$I$464,3,FALSE)*1000</f>
        <v>-2743615.8014002899</v>
      </c>
      <c r="Z351" s="118">
        <f>VLOOKUP(K351,'Power Summary by Day '!$AL$18:$AO$400,4,FALSE)</f>
        <v>-2743615.8014002899</v>
      </c>
      <c r="AA351" s="119">
        <f t="shared" si="42"/>
        <v>0</v>
      </c>
      <c r="AB351" s="117">
        <f>VLOOKUP(K351,'BNK Org Sheet'!$F$2:$I$464,4,FALSE)*1000</f>
        <v>-22660000</v>
      </c>
      <c r="AC351" s="118">
        <f>VLOOKUP(K351,'NG Summary by Day'!$AG$20:$AJ$532,4,FALSE)</f>
        <v>-22579841.727117199</v>
      </c>
      <c r="AD351" s="131">
        <f t="shared" si="43"/>
        <v>-80158.272882800549</v>
      </c>
    </row>
    <row r="352" spans="1:30" x14ac:dyDescent="0.2">
      <c r="A352" s="103">
        <v>37033</v>
      </c>
      <c r="B352" s="104">
        <v>86721</v>
      </c>
      <c r="C352" s="104">
        <v>27773</v>
      </c>
      <c r="D352" s="104">
        <v>92267</v>
      </c>
      <c r="E352" s="104"/>
      <c r="F352" s="104">
        <v>34911.657727587997</v>
      </c>
      <c r="G352" s="104">
        <v>-11734.651406791101</v>
      </c>
      <c r="H352" s="104">
        <v>17070</v>
      </c>
      <c r="I352" s="104">
        <v>42000</v>
      </c>
      <c r="J352" s="133">
        <v>37035</v>
      </c>
      <c r="K352" s="134">
        <v>37036</v>
      </c>
      <c r="L352" s="117">
        <f t="shared" si="44"/>
        <v>-85946000</v>
      </c>
      <c r="M352" s="118">
        <f>VLOOKUP(K352,'NG Summary by Day'!$L$21:$N$480,3,FALSE)</f>
        <v>-78365937.764445394</v>
      </c>
      <c r="N352" s="119">
        <f t="shared" si="45"/>
        <v>-7580062.2355546057</v>
      </c>
      <c r="O352" s="117">
        <f t="shared" si="38"/>
        <v>-32364000</v>
      </c>
      <c r="P352" s="118">
        <f>VLOOKUP(K352,'Power Summary by Day '!$AL$18:$AO$400,3,FALSE)</f>
        <v>-32928360.008928698</v>
      </c>
      <c r="Q352" s="119">
        <f t="shared" si="39"/>
        <v>564360.00892869756</v>
      </c>
      <c r="R352" s="117">
        <f>(VLOOKUP(K352,'BNK Org Sheet'!$A$2:$D$464,4,FALSE))*1000*-1</f>
        <v>-101560000</v>
      </c>
      <c r="S352" s="118">
        <f>VLOOKUP(K352,CORP!$A$14:$D4874,3,FALSE)</f>
        <v>-102236317.124942</v>
      </c>
      <c r="T352" s="136">
        <f t="shared" si="40"/>
        <v>676317.12494200468</v>
      </c>
      <c r="V352" s="117">
        <f>(VLOOKUP(K352,'BNK Org Sheet'!$F$2:$I$464,2,FALSE))*1000</f>
        <v>2334899.55911612</v>
      </c>
      <c r="W352" s="118">
        <f>VLOOKUP(K352,'NG Summary by Day'!$T$20:$W$486,4,FALSE)</f>
        <v>2334899.55911612</v>
      </c>
      <c r="X352" s="131">
        <f t="shared" si="41"/>
        <v>0</v>
      </c>
      <c r="Y352" s="117">
        <f>VLOOKUP(K352,'BNK Org Sheet'!$F$2:$I$464,3,FALSE)*1000</f>
        <v>16239250.931913901</v>
      </c>
      <c r="Z352" s="118">
        <f>VLOOKUP(K352,'Power Summary by Day '!$AL$18:$AO$400,4,FALSE)</f>
        <v>16239250.931913901</v>
      </c>
      <c r="AA352" s="119">
        <f t="shared" si="42"/>
        <v>0</v>
      </c>
      <c r="AB352" s="117">
        <f>VLOOKUP(K352,'BNK Org Sheet'!$F$2:$I$464,4,FALSE)*1000</f>
        <v>16060000</v>
      </c>
      <c r="AC352" s="118">
        <f>VLOOKUP(K352,'NG Summary by Day'!$AG$20:$AJ$532,4,FALSE)</f>
        <v>23687323.448102098</v>
      </c>
      <c r="AD352" s="131">
        <f t="shared" si="43"/>
        <v>-7627323.448102098</v>
      </c>
    </row>
    <row r="353" spans="1:30" x14ac:dyDescent="0.2">
      <c r="A353" s="103">
        <v>37034</v>
      </c>
      <c r="B353" s="104">
        <v>86045</v>
      </c>
      <c r="C353" s="104">
        <v>29110</v>
      </c>
      <c r="D353" s="104">
        <v>99163</v>
      </c>
      <c r="E353" s="104"/>
      <c r="F353" s="104">
        <v>-50962.414953502295</v>
      </c>
      <c r="G353" s="104">
        <v>8983.4217812476491</v>
      </c>
      <c r="H353" s="104">
        <v>-46370</v>
      </c>
      <c r="I353" s="104">
        <v>-58000</v>
      </c>
      <c r="J353" s="133">
        <v>37036</v>
      </c>
      <c r="K353" s="134">
        <v>37040</v>
      </c>
      <c r="L353" s="117">
        <f t="shared" si="44"/>
        <v>-63878000</v>
      </c>
      <c r="M353" s="118">
        <f>VLOOKUP(K353,'NG Summary by Day'!$L$21:$N$480,3,FALSE)</f>
        <v>-50484267.758157305</v>
      </c>
      <c r="N353" s="119">
        <f t="shared" si="45"/>
        <v>-13393732.241842695</v>
      </c>
      <c r="O353" s="117">
        <f t="shared" si="38"/>
        <v>-29847000</v>
      </c>
      <c r="P353" s="118">
        <f>VLOOKUP(K353,'Power Summary by Day '!$AL$18:$AO$400,3,FALSE)</f>
        <v>-31281437.921708401</v>
      </c>
      <c r="Q353" s="119">
        <f t="shared" si="39"/>
        <v>1434437.9217084013</v>
      </c>
      <c r="R353" s="117">
        <f>(VLOOKUP(K353,'BNK Org Sheet'!$A$2:$D$464,4,FALSE))*1000*-1</f>
        <v>-69697000</v>
      </c>
      <c r="S353" s="118">
        <f>VLOOKUP(K353,CORP!$A$14:$D4875,3,FALSE)</f>
        <v>-72164913.073764503</v>
      </c>
      <c r="T353" s="136">
        <f t="shared" si="40"/>
        <v>2467913.073764503</v>
      </c>
      <c r="V353" s="117">
        <f>(VLOOKUP(K353,'BNK Org Sheet'!$F$2:$I$464,2,FALSE))*1000</f>
        <v>-9481623.6795502007</v>
      </c>
      <c r="W353" s="118">
        <f>VLOOKUP(K353,'NG Summary by Day'!$T$20:$W$486,4,FALSE)</f>
        <v>-9481623.6795502007</v>
      </c>
      <c r="X353" s="131">
        <f t="shared" si="41"/>
        <v>0</v>
      </c>
      <c r="Y353" s="117">
        <f>VLOOKUP(K353,'BNK Org Sheet'!$F$2:$I$464,3,FALSE)*1000</f>
        <v>12581533.1463081</v>
      </c>
      <c r="Z353" s="118">
        <f>VLOOKUP(K353,'Power Summary by Day '!$AL$18:$AO$400,4,FALSE)</f>
        <v>12581533.1463081</v>
      </c>
      <c r="AA353" s="119">
        <f t="shared" si="42"/>
        <v>0</v>
      </c>
      <c r="AB353" s="117">
        <f>VLOOKUP(K353,'BNK Org Sheet'!$F$2:$I$464,4,FALSE)*1000</f>
        <v>18710000</v>
      </c>
      <c r="AC353" s="118">
        <f>VLOOKUP(K353,'NG Summary by Day'!$AG$20:$AJ$532,4,FALSE)</f>
        <v>10271208.0794039</v>
      </c>
      <c r="AD353" s="131">
        <f t="shared" si="43"/>
        <v>8438791.9205961004</v>
      </c>
    </row>
    <row r="354" spans="1:30" x14ac:dyDescent="0.2">
      <c r="A354" s="103">
        <v>37035</v>
      </c>
      <c r="B354" s="104">
        <v>86143</v>
      </c>
      <c r="C354" s="104">
        <v>31687</v>
      </c>
      <c r="D354" s="104">
        <v>99443</v>
      </c>
      <c r="E354" s="104"/>
      <c r="F354" s="104">
        <v>-19130.726857727899</v>
      </c>
      <c r="G354" s="104">
        <v>-2743.6158014002899</v>
      </c>
      <c r="H354" s="104">
        <v>-22660</v>
      </c>
      <c r="I354" s="104">
        <v>-22000</v>
      </c>
      <c r="J354" s="133">
        <v>37040</v>
      </c>
      <c r="K354" s="134">
        <v>37041</v>
      </c>
      <c r="L354" s="117">
        <f t="shared" si="44"/>
        <v>-58261000</v>
      </c>
      <c r="M354" s="118">
        <f>VLOOKUP(K354,'NG Summary by Day'!$L$21:$N$480,3,FALSE)</f>
        <v>-45487363.659163296</v>
      </c>
      <c r="N354" s="119">
        <f t="shared" si="45"/>
        <v>-12773636.340836704</v>
      </c>
      <c r="O354" s="117">
        <f t="shared" si="38"/>
        <v>-29554000</v>
      </c>
      <c r="P354" s="118">
        <f>VLOOKUP(K354,'Power Summary by Day '!$AL$18:$AO$400,3,FALSE)</f>
        <v>-31610874.115923699</v>
      </c>
      <c r="Q354" s="119">
        <f t="shared" si="39"/>
        <v>2056874.115923699</v>
      </c>
      <c r="R354" s="117">
        <f>(VLOOKUP(K354,'BNK Org Sheet'!$A$2:$D$464,4,FALSE))*1000*-1</f>
        <v>-64622000</v>
      </c>
      <c r="S354" s="118">
        <f>VLOOKUP(K354,CORP!$A$14:$D4876,3,FALSE)</f>
        <v>-66204511.698240705</v>
      </c>
      <c r="T354" s="136">
        <f t="shared" si="40"/>
        <v>1582511.6982407048</v>
      </c>
      <c r="V354" s="117">
        <f>(VLOOKUP(K354,'BNK Org Sheet'!$F$2:$I$464,2,FALSE))*1000</f>
        <v>-122042384.645521</v>
      </c>
      <c r="W354" s="118">
        <f>VLOOKUP(K354,'NG Summary by Day'!$T$20:$W$486,4,FALSE)</f>
        <v>-122042384.645521</v>
      </c>
      <c r="X354" s="131">
        <f t="shared" si="41"/>
        <v>0</v>
      </c>
      <c r="Y354" s="117">
        <f>VLOOKUP(K354,'BNK Org Sheet'!$F$2:$I$464,3,FALSE)*1000</f>
        <v>33878662.216004498</v>
      </c>
      <c r="Z354" s="118">
        <f>VLOOKUP(K354,'Power Summary by Day '!$AL$18:$AO$400,4,FALSE)</f>
        <v>33878662.216004498</v>
      </c>
      <c r="AA354" s="119">
        <f t="shared" si="42"/>
        <v>0</v>
      </c>
      <c r="AB354" s="117">
        <f>VLOOKUP(K354,'BNK Org Sheet'!$F$2:$I$464,4,FALSE)*1000</f>
        <v>-94440000</v>
      </c>
      <c r="AC354" s="118">
        <f>VLOOKUP(K354,'NG Summary by Day'!$AG$20:$AJ$532,4,FALSE)</f>
        <v>-93726054.687275693</v>
      </c>
      <c r="AD354" s="131">
        <f t="shared" si="43"/>
        <v>-713945.31272430718</v>
      </c>
    </row>
    <row r="355" spans="1:30" x14ac:dyDescent="0.2">
      <c r="A355" s="103">
        <v>37036</v>
      </c>
      <c r="B355" s="104">
        <v>85946</v>
      </c>
      <c r="C355" s="104">
        <v>32364</v>
      </c>
      <c r="D355" s="104">
        <v>101560</v>
      </c>
      <c r="E355" s="104"/>
      <c r="F355" s="104">
        <v>2334.8995591161201</v>
      </c>
      <c r="G355" s="104">
        <v>16239.250931913901</v>
      </c>
      <c r="H355" s="104">
        <v>16060</v>
      </c>
      <c r="I355" s="104">
        <v>21000</v>
      </c>
      <c r="J355" s="133">
        <v>37041</v>
      </c>
      <c r="K355" s="134">
        <v>37042</v>
      </c>
      <c r="L355" s="117">
        <f t="shared" si="44"/>
        <v>-62032000</v>
      </c>
      <c r="M355" s="118">
        <f>VLOOKUP(K355,'NG Summary by Day'!$L$21:$N$480,3,FALSE)</f>
        <v>-54157077.261336394</v>
      </c>
      <c r="N355" s="119">
        <f t="shared" si="45"/>
        <v>-7874922.7386636063</v>
      </c>
      <c r="O355" s="117">
        <f t="shared" si="38"/>
        <v>-24807000</v>
      </c>
      <c r="P355" s="118">
        <f>VLOOKUP(K355,'Power Summary by Day '!$AL$18:$AO$400,3,FALSE)</f>
        <v>-26875472.5065584</v>
      </c>
      <c r="Q355" s="119">
        <f t="shared" si="39"/>
        <v>2068472.5065583996</v>
      </c>
      <c r="R355" s="117">
        <f>(VLOOKUP(K355,'BNK Org Sheet'!$A$2:$D$464,4,FALSE))*1000*-1</f>
        <v>-74482000</v>
      </c>
      <c r="S355" s="118">
        <f>VLOOKUP(K355,CORP!$A$14:$D4877,3,FALSE)</f>
        <v>-74319223.0952207</v>
      </c>
      <c r="T355" s="136">
        <f t="shared" si="40"/>
        <v>-162776.90477930009</v>
      </c>
      <c r="V355" s="117">
        <f>(VLOOKUP(K355,'BNK Org Sheet'!$F$2:$I$464,2,FALSE))*1000</f>
        <v>-57747459.638648398</v>
      </c>
      <c r="W355" s="118">
        <f>VLOOKUP(K355,'NG Summary by Day'!$T$20:$W$486,4,FALSE)</f>
        <v>-57747459.638648398</v>
      </c>
      <c r="X355" s="131">
        <f t="shared" si="41"/>
        <v>0</v>
      </c>
      <c r="Y355" s="117">
        <f>VLOOKUP(K355,'BNK Org Sheet'!$F$2:$I$464,3,FALSE)*1000</f>
        <v>28366382.517531998</v>
      </c>
      <c r="Z355" s="118">
        <f>VLOOKUP(K355,'Power Summary by Day '!$AL$18:$AO$400,4,FALSE)</f>
        <v>28366382.517531998</v>
      </c>
      <c r="AA355" s="119">
        <f t="shared" si="42"/>
        <v>0</v>
      </c>
      <c r="AB355" s="117">
        <f>VLOOKUP(K355,'BNK Org Sheet'!$F$2:$I$464,4,FALSE)*1000</f>
        <v>-22510000</v>
      </c>
      <c r="AC355" s="118">
        <f>VLOOKUP(K355,'NG Summary by Day'!$AG$20:$AJ$532,4,FALSE)</f>
        <v>-41336163.827367097</v>
      </c>
      <c r="AD355" s="131">
        <f t="shared" si="43"/>
        <v>18826163.827367097</v>
      </c>
    </row>
    <row r="356" spans="1:30" x14ac:dyDescent="0.2">
      <c r="A356" s="103">
        <v>37040</v>
      </c>
      <c r="B356" s="104">
        <v>63878</v>
      </c>
      <c r="C356" s="104">
        <v>29847</v>
      </c>
      <c r="D356" s="104">
        <v>69697</v>
      </c>
      <c r="E356" s="104"/>
      <c r="F356" s="104">
        <v>-9481.6236795502009</v>
      </c>
      <c r="G356" s="104">
        <v>12581.5331463081</v>
      </c>
      <c r="H356" s="104">
        <v>18710</v>
      </c>
      <c r="I356" s="104">
        <v>-9000</v>
      </c>
      <c r="J356" s="133">
        <v>37042</v>
      </c>
      <c r="K356" s="134">
        <v>37043</v>
      </c>
      <c r="L356" s="117">
        <f t="shared" si="44"/>
        <v>-73288000</v>
      </c>
      <c r="M356" s="118">
        <f>VLOOKUP(K356,'NG Summary by Day'!$L$21:$N$480,3,FALSE)</f>
        <v>-64058028.090019897</v>
      </c>
      <c r="N356" s="119">
        <f t="shared" si="45"/>
        <v>-9229971.9099801034</v>
      </c>
      <c r="O356" s="117">
        <f t="shared" si="38"/>
        <v>-22381000</v>
      </c>
      <c r="P356" s="118">
        <f>VLOOKUP(K356,'Power Summary by Day '!$AL$18:$AO$400,3,FALSE)</f>
        <v>-25207493.501817599</v>
      </c>
      <c r="Q356" s="119">
        <f t="shared" si="39"/>
        <v>2826493.5018175989</v>
      </c>
      <c r="R356" s="117">
        <f>(VLOOKUP(K356,'BNK Org Sheet'!$A$2:$D$464,4,FALSE))*1000*-1</f>
        <v>-80565000</v>
      </c>
      <c r="S356" s="118">
        <f>VLOOKUP(K356,CORP!$A$14:$D4878,3,FALSE)</f>
        <v>-80424866.528503299</v>
      </c>
      <c r="T356" s="136">
        <f t="shared" si="40"/>
        <v>-140133.47149670124</v>
      </c>
      <c r="V356" s="117">
        <f>(VLOOKUP(K356,'BNK Org Sheet'!$F$2:$I$464,2,FALSE))*1000</f>
        <v>-38767390.956077904</v>
      </c>
      <c r="W356" s="118">
        <f>VLOOKUP(K356,'NG Summary by Day'!$T$20:$W$486,4,FALSE)</f>
        <v>-38767390.956077904</v>
      </c>
      <c r="X356" s="131">
        <f t="shared" si="41"/>
        <v>0</v>
      </c>
      <c r="Y356" s="117">
        <f>VLOOKUP(K356,'BNK Org Sheet'!$F$2:$I$464,3,FALSE)*1000</f>
        <v>-26108170.994946498</v>
      </c>
      <c r="Z356" s="118">
        <f>VLOOKUP(K356,'Power Summary by Day '!$AL$18:$AO$400,4,FALSE)</f>
        <v>-26108170.994946498</v>
      </c>
      <c r="AA356" s="119">
        <f t="shared" si="42"/>
        <v>0</v>
      </c>
      <c r="AB356" s="117">
        <f>VLOOKUP(K356,'BNK Org Sheet'!$F$2:$I$464,4,FALSE)*1000</f>
        <v>-70480000</v>
      </c>
      <c r="AC356" s="118">
        <f>VLOOKUP(K356,'NG Summary by Day'!$AG$20:$AJ$532,4,FALSE)</f>
        <v>-70777037.558441401</v>
      </c>
      <c r="AD356" s="131">
        <f t="shared" si="43"/>
        <v>297037.55844140053</v>
      </c>
    </row>
    <row r="357" spans="1:30" x14ac:dyDescent="0.2">
      <c r="A357" s="103">
        <v>37041</v>
      </c>
      <c r="B357" s="104">
        <v>58261</v>
      </c>
      <c r="C357" s="104">
        <v>29554</v>
      </c>
      <c r="D357" s="104">
        <v>64622</v>
      </c>
      <c r="E357" s="104"/>
      <c r="F357" s="104">
        <v>-122042.384645521</v>
      </c>
      <c r="G357" s="104">
        <v>33878.662216004501</v>
      </c>
      <c r="H357" s="104">
        <v>-94440</v>
      </c>
      <c r="I357" s="104">
        <v>-95000</v>
      </c>
      <c r="J357" s="133">
        <v>37043</v>
      </c>
      <c r="K357" s="134">
        <v>37046</v>
      </c>
      <c r="L357" s="117">
        <f t="shared" si="44"/>
        <v>-76868000</v>
      </c>
      <c r="M357" s="118">
        <f>VLOOKUP(K357,'NG Summary by Day'!$L$21:$N$480,3,FALSE)</f>
        <v>-69357526.441765398</v>
      </c>
      <c r="N357" s="119">
        <f t="shared" si="45"/>
        <v>-7510473.5582346022</v>
      </c>
      <c r="O357" s="117">
        <f t="shared" si="38"/>
        <v>-32166000</v>
      </c>
      <c r="P357" s="118">
        <f>VLOOKUP(K357,'Power Summary by Day '!$AL$18:$AO$400,3,FALSE)</f>
        <v>-33231881.059675299</v>
      </c>
      <c r="Q357" s="119">
        <f t="shared" si="39"/>
        <v>1065881.0596752986</v>
      </c>
      <c r="R357" s="117">
        <f>(VLOOKUP(K357,'BNK Org Sheet'!$A$2:$D$464,4,FALSE))*1000*-1</f>
        <v>-91647000</v>
      </c>
      <c r="S357" s="118">
        <f>VLOOKUP(K357,CORP!$A$14:$D4879,3,FALSE)</f>
        <v>-91517847.079948604</v>
      </c>
      <c r="T357" s="136">
        <f t="shared" si="40"/>
        <v>-129152.92005139589</v>
      </c>
      <c r="V357" s="117">
        <f>(VLOOKUP(K357,'BNK Org Sheet'!$F$2:$I$464,2,FALSE))*1000</f>
        <v>-3545599.78201043</v>
      </c>
      <c r="W357" s="118">
        <f>VLOOKUP(K357,'NG Summary by Day'!$T$20:$W$486,4,FALSE)</f>
        <v>-3545599.78201043</v>
      </c>
      <c r="X357" s="131">
        <f t="shared" si="41"/>
        <v>0</v>
      </c>
      <c r="Y357" s="117">
        <f>VLOOKUP(K357,'BNK Org Sheet'!$F$2:$I$464,3,FALSE)*1000</f>
        <v>27483643.4146818</v>
      </c>
      <c r="Z357" s="118">
        <f>VLOOKUP(K357,'Power Summary by Day '!$AL$18:$AO$400,4,FALSE)</f>
        <v>27483643.4146818</v>
      </c>
      <c r="AA357" s="119">
        <f t="shared" si="42"/>
        <v>0</v>
      </c>
      <c r="AB357" s="117">
        <f>VLOOKUP(K357,'BNK Org Sheet'!$F$2:$I$464,4,FALSE)*1000</f>
        <v>24350000</v>
      </c>
      <c r="AC357" s="118">
        <f>VLOOKUP(K357,'NG Summary by Day'!$AG$20:$AJ$532,4,FALSE)</f>
        <v>17312524.338664599</v>
      </c>
      <c r="AD357" s="131">
        <f t="shared" si="43"/>
        <v>7037475.6613354012</v>
      </c>
    </row>
    <row r="358" spans="1:30" x14ac:dyDescent="0.2">
      <c r="A358" s="103">
        <v>37042</v>
      </c>
      <c r="B358" s="104">
        <v>62032</v>
      </c>
      <c r="C358" s="104">
        <v>24807</v>
      </c>
      <c r="D358" s="104">
        <v>74482</v>
      </c>
      <c r="E358" s="104"/>
      <c r="F358" s="104">
        <v>-57747.459638648397</v>
      </c>
      <c r="G358" s="104">
        <v>28366.382517531998</v>
      </c>
      <c r="H358" s="104">
        <v>-22510</v>
      </c>
      <c r="I358" s="104">
        <v>1000</v>
      </c>
      <c r="J358" s="133">
        <v>37046</v>
      </c>
      <c r="K358" s="134">
        <v>37047</v>
      </c>
      <c r="L358" s="117">
        <f t="shared" si="44"/>
        <v>-58123000</v>
      </c>
      <c r="M358" s="118">
        <f>VLOOKUP(K358,'NG Summary by Day'!$L$21:$N$480,3,FALSE)</f>
        <v>-53595305.957722396</v>
      </c>
      <c r="N358" s="119">
        <f t="shared" si="45"/>
        <v>-4527694.0422776043</v>
      </c>
      <c r="O358" s="117">
        <f t="shared" si="38"/>
        <v>-32874000</v>
      </c>
      <c r="P358" s="118">
        <f>VLOOKUP(K358,'Power Summary by Day '!$AL$18:$AO$400,3,FALSE)</f>
        <v>-34124911.542311594</v>
      </c>
      <c r="Q358" s="119">
        <f t="shared" si="39"/>
        <v>1250911.5423115939</v>
      </c>
      <c r="R358" s="117">
        <f>(VLOOKUP(K358,'BNK Org Sheet'!$A$2:$D$464,4,FALSE))*1000*-1</f>
        <v>-72743000</v>
      </c>
      <c r="S358" s="118">
        <f>VLOOKUP(K358,CORP!$A$14:$D4880,3,FALSE)</f>
        <v>-72978426.812638894</v>
      </c>
      <c r="T358" s="136">
        <f t="shared" si="40"/>
        <v>235426.81263889372</v>
      </c>
      <c r="V358" s="117">
        <f>(VLOOKUP(K358,'BNK Org Sheet'!$F$2:$I$464,2,FALSE))*1000</f>
        <v>4705313.1927927304</v>
      </c>
      <c r="W358" s="118">
        <f>VLOOKUP(K358,'NG Summary by Day'!$T$20:$W$486,4,FALSE)</f>
        <v>4705313.1927927304</v>
      </c>
      <c r="X358" s="131">
        <f t="shared" si="41"/>
        <v>0</v>
      </c>
      <c r="Y358" s="117">
        <f>VLOOKUP(K358,'BNK Org Sheet'!$F$2:$I$464,3,FALSE)*1000</f>
        <v>7849371.3249009605</v>
      </c>
      <c r="Z358" s="118">
        <f>VLOOKUP(K358,'Power Summary by Day '!$AL$18:$AO$400,4,FALSE)</f>
        <v>7849371.3249009605</v>
      </c>
      <c r="AA358" s="119">
        <f t="shared" si="42"/>
        <v>0</v>
      </c>
      <c r="AB358" s="117">
        <f>VLOOKUP(K358,'BNK Org Sheet'!$F$2:$I$464,4,FALSE)*1000</f>
        <v>15790000</v>
      </c>
      <c r="AC358" s="118">
        <f>VLOOKUP(K358,'NG Summary by Day'!$AG$20:$AJ$532,4,FALSE)</f>
        <v>12801512.015570302</v>
      </c>
      <c r="AD358" s="131">
        <f t="shared" si="43"/>
        <v>2988487.9844296984</v>
      </c>
    </row>
    <row r="359" spans="1:30" x14ac:dyDescent="0.2">
      <c r="A359" s="103">
        <v>37043</v>
      </c>
      <c r="B359" s="104">
        <v>73288</v>
      </c>
      <c r="C359" s="104">
        <v>22381</v>
      </c>
      <c r="D359" s="104">
        <v>80565</v>
      </c>
      <c r="E359" s="104"/>
      <c r="F359" s="104">
        <v>-38767.390956077907</v>
      </c>
      <c r="G359" s="104">
        <v>-26108.170994946497</v>
      </c>
      <c r="H359" s="104">
        <v>-70480</v>
      </c>
      <c r="I359" s="104">
        <v>-13000</v>
      </c>
      <c r="J359" s="133">
        <v>37047</v>
      </c>
      <c r="K359" s="134">
        <v>37048</v>
      </c>
      <c r="L359" s="117">
        <f t="shared" si="44"/>
        <v>-64590000</v>
      </c>
      <c r="M359" s="118">
        <f>VLOOKUP(K359,'NG Summary by Day'!$L$21:$N$480,3,FALSE)</f>
        <v>-55439511.445983998</v>
      </c>
      <c r="N359" s="119">
        <f t="shared" si="45"/>
        <v>-9150488.5540160015</v>
      </c>
      <c r="O359" s="117">
        <f t="shared" si="38"/>
        <v>-38965000</v>
      </c>
      <c r="P359" s="118">
        <f>VLOOKUP(K359,'Power Summary by Day '!$AL$18:$AO$400,3,FALSE)</f>
        <v>-42446721.803389199</v>
      </c>
      <c r="Q359" s="119">
        <f t="shared" si="39"/>
        <v>3481721.8033891991</v>
      </c>
      <c r="R359" s="117">
        <f>(VLOOKUP(K359,'BNK Org Sheet'!$A$2:$D$464,4,FALSE))*1000*-1</f>
        <v>-78462000</v>
      </c>
      <c r="S359" s="118">
        <f>VLOOKUP(K359,CORP!$A$14:$D4881,3,FALSE)</f>
        <v>-76688154.0051779</v>
      </c>
      <c r="T359" s="136">
        <f t="shared" si="40"/>
        <v>-1773845.9948220998</v>
      </c>
      <c r="V359" s="117">
        <f>(VLOOKUP(K359,'BNK Org Sheet'!$F$2:$I$464,2,FALSE))*1000</f>
        <v>38335814.711972199</v>
      </c>
      <c r="W359" s="118">
        <f>VLOOKUP(K359,'NG Summary by Day'!$T$20:$W$486,4,FALSE)</f>
        <v>38335814.711972199</v>
      </c>
      <c r="X359" s="131">
        <f t="shared" si="41"/>
        <v>0</v>
      </c>
      <c r="Y359" s="117">
        <f>VLOOKUP(K359,'BNK Org Sheet'!$F$2:$I$464,3,FALSE)*1000</f>
        <v>7958664.4593469203</v>
      </c>
      <c r="Z359" s="118">
        <f>VLOOKUP(K359,'Power Summary by Day '!$AL$18:$AO$400,4,FALSE)</f>
        <v>7958664.4593469203</v>
      </c>
      <c r="AA359" s="119">
        <f t="shared" si="42"/>
        <v>0</v>
      </c>
      <c r="AB359" s="117">
        <f>VLOOKUP(K359,'BNK Org Sheet'!$F$2:$I$464,4,FALSE)*1000</f>
        <v>51890000</v>
      </c>
      <c r="AC359" s="118">
        <f>VLOOKUP(K359,'NG Summary by Day'!$AG$20:$AJ$532,4,FALSE)</f>
        <v>65022529.976029404</v>
      </c>
      <c r="AD359" s="131">
        <f t="shared" si="43"/>
        <v>-13132529.976029404</v>
      </c>
    </row>
    <row r="360" spans="1:30" x14ac:dyDescent="0.2">
      <c r="A360" s="103">
        <v>37046</v>
      </c>
      <c r="B360" s="104">
        <v>76868</v>
      </c>
      <c r="C360" s="104">
        <v>32166</v>
      </c>
      <c r="D360" s="104">
        <v>91647</v>
      </c>
      <c r="E360" s="104"/>
      <c r="F360" s="104">
        <v>-3545.5997820104299</v>
      </c>
      <c r="G360" s="104">
        <v>27483.643414681799</v>
      </c>
      <c r="H360" s="104">
        <v>24350</v>
      </c>
      <c r="I360" s="104">
        <v>-29000</v>
      </c>
      <c r="J360" s="133">
        <v>37048</v>
      </c>
      <c r="K360" s="134">
        <v>37049</v>
      </c>
      <c r="L360" s="117">
        <f t="shared" si="44"/>
        <v>-82716000</v>
      </c>
      <c r="M360" s="118">
        <f>VLOOKUP(K360,'NG Summary by Day'!$L$21:$N$480,3,FALSE)</f>
        <v>-69061632.304136604</v>
      </c>
      <c r="N360" s="119">
        <f t="shared" si="45"/>
        <v>-13654367.695863396</v>
      </c>
      <c r="O360" s="117">
        <f t="shared" si="38"/>
        <v>-31263000</v>
      </c>
      <c r="P360" s="118">
        <f>VLOOKUP(K360,'Power Summary by Day '!$AL$18:$AO$400,3,FALSE)</f>
        <v>-37565016.754063196</v>
      </c>
      <c r="Q360" s="119">
        <f t="shared" si="39"/>
        <v>6302016.7540631965</v>
      </c>
      <c r="R360" s="117">
        <f>(VLOOKUP(K360,'BNK Org Sheet'!$A$2:$D$464,4,FALSE))*1000*-1</f>
        <v>-88674000</v>
      </c>
      <c r="S360" s="118">
        <f>VLOOKUP(K360,CORP!$A$14:$D4882,3,FALSE)</f>
        <v>-89123187.913570702</v>
      </c>
      <c r="T360" s="136">
        <f t="shared" si="40"/>
        <v>449187.91357070208</v>
      </c>
      <c r="V360" s="117">
        <f>(VLOOKUP(K360,'BNK Org Sheet'!$F$2:$I$464,2,FALSE))*1000</f>
        <v>30092063.622311201</v>
      </c>
      <c r="W360" s="118">
        <f>VLOOKUP(K360,'NG Summary by Day'!$T$20:$W$486,4,FALSE)</f>
        <v>30092063.622311201</v>
      </c>
      <c r="X360" s="131">
        <f t="shared" si="41"/>
        <v>0</v>
      </c>
      <c r="Y360" s="117">
        <f>VLOOKUP(K360,'BNK Org Sheet'!$F$2:$I$464,3,FALSE)*1000</f>
        <v>-30245675.355726</v>
      </c>
      <c r="Z360" s="118">
        <f>VLOOKUP(K360,'Power Summary by Day '!$AL$18:$AO$400,4,FALSE)</f>
        <v>-30245675.355726</v>
      </c>
      <c r="AA360" s="119">
        <f t="shared" si="42"/>
        <v>0</v>
      </c>
      <c r="AB360" s="117">
        <f>VLOOKUP(K360,'BNK Org Sheet'!$F$2:$I$464,4,FALSE)*1000</f>
        <v>6910000</v>
      </c>
      <c r="AC360" s="118">
        <f>VLOOKUP(K360,'NG Summary by Day'!$AG$20:$AJ$532,4,FALSE)</f>
        <v>6763953.49871103</v>
      </c>
      <c r="AD360" s="131">
        <f t="shared" si="43"/>
        <v>146046.50128897</v>
      </c>
    </row>
    <row r="361" spans="1:30" x14ac:dyDescent="0.2">
      <c r="A361" s="103">
        <v>37047</v>
      </c>
      <c r="B361" s="104">
        <v>58123</v>
      </c>
      <c r="C361" s="104">
        <v>32874</v>
      </c>
      <c r="D361" s="104">
        <v>72743</v>
      </c>
      <c r="E361" s="104"/>
      <c r="F361" s="104">
        <v>4705.3131927927307</v>
      </c>
      <c r="G361" s="104">
        <v>7849.3713249009606</v>
      </c>
      <c r="H361" s="104">
        <v>15790</v>
      </c>
      <c r="I361" s="104">
        <v>-13000</v>
      </c>
      <c r="J361" s="133">
        <v>37049</v>
      </c>
      <c r="K361" s="134">
        <v>37050</v>
      </c>
      <c r="L361" s="117">
        <f t="shared" si="44"/>
        <v>-90574000</v>
      </c>
      <c r="M361" s="118">
        <f>VLOOKUP(K361,'NG Summary by Day'!$L$21:$N$480,3,FALSE)</f>
        <v>-80675706.597926393</v>
      </c>
      <c r="N361" s="119">
        <f t="shared" si="45"/>
        <v>-9898293.4020736068</v>
      </c>
      <c r="O361" s="117">
        <f t="shared" si="38"/>
        <v>-37067000</v>
      </c>
      <c r="P361" s="118">
        <f>VLOOKUP(K361,'Power Summary by Day '!$AL$18:$AO$400,3,FALSE)</f>
        <v>-43940576.592498101</v>
      </c>
      <c r="Q361" s="119">
        <f t="shared" si="39"/>
        <v>6873576.5924981013</v>
      </c>
      <c r="R361" s="117">
        <f>(VLOOKUP(K361,'BNK Org Sheet'!$A$2:$D$464,4,FALSE))*1000*-1</f>
        <v>-105221000</v>
      </c>
      <c r="S361" s="118">
        <f>VLOOKUP(K361,CORP!$A$14:$D4883,3,FALSE)</f>
        <v>-105047712.632946</v>
      </c>
      <c r="T361" s="136">
        <f t="shared" si="40"/>
        <v>-173287.3670540005</v>
      </c>
      <c r="V361" s="117">
        <f>(VLOOKUP(K361,'BNK Org Sheet'!$F$2:$I$464,2,FALSE))*1000</f>
        <v>-46290163.915597498</v>
      </c>
      <c r="W361" s="118">
        <f>VLOOKUP(K361,'NG Summary by Day'!$T$20:$W$486,4,FALSE)</f>
        <v>-46290163.915597498</v>
      </c>
      <c r="X361" s="131">
        <f t="shared" si="41"/>
        <v>0</v>
      </c>
      <c r="Y361" s="117">
        <f>VLOOKUP(K361,'BNK Org Sheet'!$F$2:$I$464,3,FALSE)*1000</f>
        <v>-32432185.217471398</v>
      </c>
      <c r="Z361" s="118">
        <f>VLOOKUP(K361,'Power Summary by Day '!$AL$18:$AO$400,4,FALSE)</f>
        <v>-32432185.217471398</v>
      </c>
      <c r="AA361" s="119">
        <f t="shared" si="42"/>
        <v>0</v>
      </c>
      <c r="AB361" s="117">
        <f>VLOOKUP(K361,'BNK Org Sheet'!$F$2:$I$464,4,FALSE)*1000</f>
        <v>-75820000</v>
      </c>
      <c r="AC361" s="118">
        <f>VLOOKUP(K361,'NG Summary by Day'!$AG$20:$AJ$532,4,FALSE)</f>
        <v>-74986234.199624702</v>
      </c>
      <c r="AD361" s="131">
        <f t="shared" si="43"/>
        <v>-833765.80037529767</v>
      </c>
    </row>
    <row r="362" spans="1:30" x14ac:dyDescent="0.2">
      <c r="A362" s="103">
        <v>37048</v>
      </c>
      <c r="B362" s="104">
        <v>64590</v>
      </c>
      <c r="C362" s="104">
        <v>38965</v>
      </c>
      <c r="D362" s="104">
        <v>78462</v>
      </c>
      <c r="E362" s="104"/>
      <c r="F362" s="104">
        <v>38335.814711972198</v>
      </c>
      <c r="G362" s="104">
        <v>7958.66445934692</v>
      </c>
      <c r="H362" s="104">
        <v>51890</v>
      </c>
      <c r="I362" s="104">
        <v>15000</v>
      </c>
      <c r="J362" s="133">
        <v>37050</v>
      </c>
      <c r="K362" s="134">
        <v>37053</v>
      </c>
      <c r="L362" s="117">
        <f t="shared" si="44"/>
        <v>-116347000</v>
      </c>
      <c r="M362" s="118">
        <f>VLOOKUP(K362,'NG Summary by Day'!$L$21:$N$480,3,FALSE)</f>
        <v>-101163216.449228</v>
      </c>
      <c r="N362" s="119">
        <f t="shared" si="45"/>
        <v>-15183783.550771996</v>
      </c>
      <c r="O362" s="117">
        <f t="shared" si="38"/>
        <v>-39834000</v>
      </c>
      <c r="P362" s="118">
        <f>VLOOKUP(K362,'Power Summary by Day '!$AL$18:$AO$400,3,FALSE)</f>
        <v>-46726207.454642102</v>
      </c>
      <c r="Q362" s="119">
        <f t="shared" si="39"/>
        <v>6892207.4546421021</v>
      </c>
      <c r="R362" s="117">
        <f>(VLOOKUP(K362,'BNK Org Sheet'!$A$2:$D$464,4,FALSE))*1000*-1</f>
        <v>-126415000</v>
      </c>
      <c r="S362" s="118">
        <f>VLOOKUP(K362,CORP!$A$14:$D4884,3,FALSE)</f>
        <v>-129318264.50633</v>
      </c>
      <c r="T362" s="136">
        <f t="shared" si="40"/>
        <v>2903264.5063299984</v>
      </c>
      <c r="V362" s="117">
        <f>(VLOOKUP(K362,'BNK Org Sheet'!$F$2:$I$464,2,FALSE))*1000</f>
        <v>-75174135.558208093</v>
      </c>
      <c r="W362" s="118">
        <f>VLOOKUP(K362,'NG Summary by Day'!$T$20:$W$486,4,FALSE)</f>
        <v>-75174135.558208093</v>
      </c>
      <c r="X362" s="131">
        <f t="shared" si="41"/>
        <v>0</v>
      </c>
      <c r="Y362" s="117">
        <f>VLOOKUP(K362,'BNK Org Sheet'!$F$2:$I$464,3,FALSE)*1000</f>
        <v>-11850256.284001799</v>
      </c>
      <c r="Z362" s="118">
        <f>VLOOKUP(K362,'Power Summary by Day '!$AL$18:$AO$400,4,FALSE)</f>
        <v>-11850256.284001799</v>
      </c>
      <c r="AA362" s="119">
        <f t="shared" si="42"/>
        <v>0</v>
      </c>
      <c r="AB362" s="117">
        <f>VLOOKUP(K362,'BNK Org Sheet'!$F$2:$I$464,4,FALSE)*1000</f>
        <v>-94690000</v>
      </c>
      <c r="AC362" s="118">
        <f>VLOOKUP(K362,'NG Summary by Day'!$AG$20:$AJ$532,4,FALSE)</f>
        <v>-99981574.032934099</v>
      </c>
      <c r="AD362" s="131">
        <f t="shared" si="43"/>
        <v>5291574.0329340994</v>
      </c>
    </row>
    <row r="363" spans="1:30" x14ac:dyDescent="0.2">
      <c r="A363" s="103">
        <v>37049</v>
      </c>
      <c r="B363" s="104">
        <v>82716</v>
      </c>
      <c r="C363" s="104">
        <v>31263</v>
      </c>
      <c r="D363" s="104">
        <v>88674</v>
      </c>
      <c r="E363" s="104"/>
      <c r="F363" s="104">
        <v>30092.063622311201</v>
      </c>
      <c r="G363" s="104">
        <v>-30245.675355726002</v>
      </c>
      <c r="H363" s="104">
        <v>6910</v>
      </c>
      <c r="I363" s="104">
        <v>31000</v>
      </c>
      <c r="J363" s="133">
        <v>37053</v>
      </c>
      <c r="K363" s="134">
        <v>37054</v>
      </c>
      <c r="L363" s="117">
        <f t="shared" si="44"/>
        <v>-111425000</v>
      </c>
      <c r="M363" s="118">
        <f>VLOOKUP(K363,'NG Summary by Day'!$L$21:$N$480,3,FALSE)</f>
        <v>-95079330.047641307</v>
      </c>
      <c r="N363" s="119">
        <f t="shared" si="45"/>
        <v>-16345669.952358693</v>
      </c>
      <c r="O363" s="117">
        <f t="shared" si="38"/>
        <v>-35531000</v>
      </c>
      <c r="P363" s="118">
        <f>VLOOKUP(K363,'Power Summary by Day '!$AL$18:$AO$400,3,FALSE)</f>
        <v>-43711411.547149599</v>
      </c>
      <c r="Q363" s="119">
        <f t="shared" si="39"/>
        <v>8180411.5471495986</v>
      </c>
      <c r="R363" s="117">
        <f>(VLOOKUP(K363,'BNK Org Sheet'!$A$2:$D$464,4,FALSE))*1000*-1</f>
        <v>-121714000</v>
      </c>
      <c r="S363" s="118">
        <f>VLOOKUP(K363,CORP!$A$14:$D4885,3,FALSE)</f>
        <v>-121570722.66978399</v>
      </c>
      <c r="T363" s="136">
        <f t="shared" si="40"/>
        <v>-143277.33021600544</v>
      </c>
      <c r="V363" s="117">
        <f>(VLOOKUP(K363,'BNK Org Sheet'!$F$2:$I$464,2,FALSE))*1000</f>
        <v>-73541271.738671601</v>
      </c>
      <c r="W363" s="118">
        <f>VLOOKUP(K363,'NG Summary by Day'!$T$20:$W$486,4,FALSE)</f>
        <v>-73541271.738671601</v>
      </c>
      <c r="X363" s="131">
        <f t="shared" si="41"/>
        <v>0</v>
      </c>
      <c r="Y363" s="117">
        <f>VLOOKUP(K363,'BNK Org Sheet'!$F$2:$I$464,3,FALSE)*1000</f>
        <v>3928706.72178214</v>
      </c>
      <c r="Z363" s="118">
        <f>VLOOKUP(K363,'Power Summary by Day '!$AL$18:$AO$400,4,FALSE)</f>
        <v>3928706.72178214</v>
      </c>
      <c r="AA363" s="119">
        <f t="shared" si="42"/>
        <v>0</v>
      </c>
      <c r="AB363" s="117">
        <f>VLOOKUP(K363,'BNK Org Sheet'!$F$2:$I$464,4,FALSE)*1000</f>
        <v>-111400000</v>
      </c>
      <c r="AC363" s="118">
        <f>VLOOKUP(K363,'NG Summary by Day'!$AG$20:$AJ$532,4,FALSE)</f>
        <v>-73685027.148516297</v>
      </c>
      <c r="AD363" s="131">
        <f t="shared" si="43"/>
        <v>-37714972.851483703</v>
      </c>
    </row>
    <row r="364" spans="1:30" x14ac:dyDescent="0.2">
      <c r="A364" s="103">
        <v>37050</v>
      </c>
      <c r="B364" s="104">
        <v>90574</v>
      </c>
      <c r="C364" s="104">
        <v>37067</v>
      </c>
      <c r="D364" s="104">
        <v>105221</v>
      </c>
      <c r="E364" s="104"/>
      <c r="F364" s="104">
        <v>-46290.163915597499</v>
      </c>
      <c r="G364" s="104">
        <v>-32432.185217471397</v>
      </c>
      <c r="H364" s="104">
        <v>-75820</v>
      </c>
      <c r="I364" s="104">
        <v>-24000</v>
      </c>
      <c r="J364" s="133">
        <v>37054</v>
      </c>
      <c r="K364" s="134">
        <v>37055</v>
      </c>
      <c r="L364" s="117">
        <f t="shared" si="44"/>
        <v>-105588000</v>
      </c>
      <c r="M364" s="118">
        <f>VLOOKUP(K364,'NG Summary by Day'!$L$21:$N$480,3,FALSE)</f>
        <v>-88757521.741704494</v>
      </c>
      <c r="N364" s="119">
        <f t="shared" si="45"/>
        <v>-16830478.258295506</v>
      </c>
      <c r="O364" s="117">
        <f t="shared" si="38"/>
        <v>-31608000</v>
      </c>
      <c r="P364" s="118">
        <f>VLOOKUP(K364,'Power Summary by Day '!$AL$18:$AO$400,3,FALSE)</f>
        <v>-40917100.6736532</v>
      </c>
      <c r="Q364" s="119">
        <f t="shared" si="39"/>
        <v>9309100.6736532003</v>
      </c>
      <c r="R364" s="117">
        <f>(VLOOKUP(K364,'BNK Org Sheet'!$A$2:$D$464,4,FALSE))*1000*-1</f>
        <v>-117365000</v>
      </c>
      <c r="S364" s="118">
        <f>VLOOKUP(K364,CORP!$A$14:$D4886,3,FALSE)</f>
        <v>-116636030.77391599</v>
      </c>
      <c r="T364" s="136">
        <f t="shared" si="40"/>
        <v>-728969.22608400881</v>
      </c>
      <c r="V364" s="117">
        <f>(VLOOKUP(K364,'BNK Org Sheet'!$F$2:$I$464,2,FALSE))*1000</f>
        <v>60545941.939429</v>
      </c>
      <c r="W364" s="118">
        <f>VLOOKUP(K364,'NG Summary by Day'!$T$20:$W$486,4,FALSE)</f>
        <v>60545941.939429</v>
      </c>
      <c r="X364" s="131">
        <f t="shared" si="41"/>
        <v>0</v>
      </c>
      <c r="Y364" s="117">
        <f>VLOOKUP(K364,'BNK Org Sheet'!$F$2:$I$464,3,FALSE)*1000</f>
        <v>29933296.254361801</v>
      </c>
      <c r="Z364" s="118">
        <f>VLOOKUP(K364,'Power Summary by Day '!$AL$18:$AO$400,4,FALSE)</f>
        <v>29933296.254361801</v>
      </c>
      <c r="AA364" s="119">
        <f t="shared" si="42"/>
        <v>0</v>
      </c>
      <c r="AB364" s="117">
        <f>VLOOKUP(K364,'BNK Org Sheet'!$F$2:$I$464,4,FALSE)*1000</f>
        <v>85480000</v>
      </c>
      <c r="AC364" s="118">
        <f>VLOOKUP(K364,'NG Summary by Day'!$AG$20:$AJ$532,4,FALSE)</f>
        <v>100558765.546149</v>
      </c>
      <c r="AD364" s="131">
        <f t="shared" si="43"/>
        <v>-15078765.546149001</v>
      </c>
    </row>
    <row r="365" spans="1:30" x14ac:dyDescent="0.2">
      <c r="A365" s="103">
        <v>37053</v>
      </c>
      <c r="B365" s="104">
        <v>116347</v>
      </c>
      <c r="C365" s="104">
        <v>39834</v>
      </c>
      <c r="D365" s="104">
        <v>126415</v>
      </c>
      <c r="E365" s="104"/>
      <c r="F365" s="104">
        <v>-75174.135558208087</v>
      </c>
      <c r="G365" s="104">
        <v>-11850.2562840018</v>
      </c>
      <c r="H365" s="104">
        <v>-94690</v>
      </c>
      <c r="I365" s="104">
        <v>-87000</v>
      </c>
      <c r="J365" s="133">
        <v>37055</v>
      </c>
      <c r="K365" s="134">
        <v>37056</v>
      </c>
      <c r="L365" s="117">
        <f t="shared" si="44"/>
        <v>-110163000</v>
      </c>
      <c r="M365" s="118">
        <f>VLOOKUP(K365,'NG Summary by Day'!$L$21:$N$480,3,FALSE)</f>
        <v>-90649266.005875096</v>
      </c>
      <c r="N365" s="119">
        <f t="shared" si="45"/>
        <v>-19513733.994124904</v>
      </c>
      <c r="O365" s="117">
        <f t="shared" si="38"/>
        <v>-28058000</v>
      </c>
      <c r="P365" s="118">
        <f>VLOOKUP(K365,'Power Summary by Day '!$AL$18:$AO$400,3,FALSE)</f>
        <v>-39106130.582571097</v>
      </c>
      <c r="Q365" s="119">
        <f t="shared" si="39"/>
        <v>11048130.582571097</v>
      </c>
      <c r="R365" s="117">
        <f>(VLOOKUP(K365,'BNK Org Sheet'!$A$2:$D$464,4,FALSE))*1000*-1</f>
        <v>-118424000</v>
      </c>
      <c r="S365" s="118">
        <f>VLOOKUP(K365,CORP!$A$14:$D4887,3,FALSE)</f>
        <v>-118278248.187022</v>
      </c>
      <c r="T365" s="136">
        <f t="shared" si="40"/>
        <v>-145751.81297799945</v>
      </c>
      <c r="V365" s="117">
        <f>(VLOOKUP(K365,'BNK Org Sheet'!$F$2:$I$464,2,FALSE))*1000</f>
        <v>11338645.164542099</v>
      </c>
      <c r="W365" s="118">
        <f>VLOOKUP(K365,'NG Summary by Day'!$T$20:$W$486,4,FALSE)</f>
        <v>11338645.164542099</v>
      </c>
      <c r="X365" s="131">
        <f t="shared" si="41"/>
        <v>0</v>
      </c>
      <c r="Y365" s="117">
        <f>VLOOKUP(K365,'BNK Org Sheet'!$F$2:$I$464,3,FALSE)*1000</f>
        <v>31546069.8614459</v>
      </c>
      <c r="Z365" s="118">
        <f>VLOOKUP(K365,'Power Summary by Day '!$AL$18:$AO$400,4,FALSE)</f>
        <v>31546069.8614459</v>
      </c>
      <c r="AA365" s="119">
        <f t="shared" si="42"/>
        <v>0</v>
      </c>
      <c r="AB365" s="117">
        <f>VLOOKUP(K365,'BNK Org Sheet'!$F$2:$I$464,4,FALSE)*1000</f>
        <v>44440000</v>
      </c>
      <c r="AC365" s="118">
        <f>VLOOKUP(K365,'NG Summary by Day'!$AG$20:$AJ$532,4,FALSE)</f>
        <v>43595196.163283497</v>
      </c>
      <c r="AD365" s="131">
        <f t="shared" si="43"/>
        <v>844803.8367165029</v>
      </c>
    </row>
    <row r="366" spans="1:30" x14ac:dyDescent="0.2">
      <c r="A366" s="103">
        <v>37054</v>
      </c>
      <c r="B366" s="104">
        <v>111425</v>
      </c>
      <c r="C366" s="104">
        <v>35531</v>
      </c>
      <c r="D366" s="104">
        <v>121714</v>
      </c>
      <c r="E366" s="104"/>
      <c r="F366" s="104">
        <v>-73541.271738671596</v>
      </c>
      <c r="G366" s="104">
        <v>3928.70672178214</v>
      </c>
      <c r="H366" s="104">
        <v>-111400</v>
      </c>
      <c r="I366" s="104">
        <v>-83000</v>
      </c>
      <c r="J366" s="133">
        <v>37056</v>
      </c>
      <c r="K366" s="134">
        <v>37057</v>
      </c>
      <c r="L366" s="117">
        <f t="shared" si="44"/>
        <v>-105741000</v>
      </c>
      <c r="M366" s="118">
        <f>VLOOKUP(K366,'NG Summary by Day'!$L$21:$N$480,3,FALSE)</f>
        <v>-91524221.326112106</v>
      </c>
      <c r="N366" s="119">
        <f t="shared" si="45"/>
        <v>-14216778.673887894</v>
      </c>
      <c r="O366" s="117">
        <f t="shared" si="38"/>
        <v>-25120000</v>
      </c>
      <c r="P366" s="118">
        <f>VLOOKUP(K366,'Power Summary by Day '!$AL$18:$AO$400,3,FALSE)</f>
        <v>-33084870.216019999</v>
      </c>
      <c r="Q366" s="119">
        <f t="shared" si="39"/>
        <v>7964870.2160199992</v>
      </c>
      <c r="R366" s="117">
        <f>(VLOOKUP(K366,'BNK Org Sheet'!$A$2:$D$464,4,FALSE))*1000*-1</f>
        <v>-108480000</v>
      </c>
      <c r="S366" s="118">
        <f>VLOOKUP(K366,CORP!$A$14:$D4888,3,FALSE)</f>
        <v>-109569488.729408</v>
      </c>
      <c r="T366" s="136">
        <f t="shared" si="40"/>
        <v>1089488.7294079959</v>
      </c>
      <c r="V366" s="117">
        <f>(VLOOKUP(K366,'BNK Org Sheet'!$F$2:$I$464,2,FALSE))*1000</f>
        <v>9740942.6558556799</v>
      </c>
      <c r="W366" s="118">
        <f>VLOOKUP(K366,'NG Summary by Day'!$T$20:$W$486,4,FALSE)</f>
        <v>9740942.6558556799</v>
      </c>
      <c r="X366" s="131">
        <f t="shared" si="41"/>
        <v>0</v>
      </c>
      <c r="Y366" s="117">
        <f>VLOOKUP(K366,'BNK Org Sheet'!$F$2:$I$464,3,FALSE)*1000</f>
        <v>29790232.431852803</v>
      </c>
      <c r="Z366" s="118">
        <f>VLOOKUP(K366,'Power Summary by Day '!$AL$18:$AO$400,4,FALSE)</f>
        <v>29790232.431852803</v>
      </c>
      <c r="AA366" s="119">
        <f t="shared" si="42"/>
        <v>0</v>
      </c>
      <c r="AB366" s="117">
        <f>VLOOKUP(K366,'BNK Org Sheet'!$F$2:$I$464,4,FALSE)*1000</f>
        <v>40470000</v>
      </c>
      <c r="AC366" s="118">
        <f>VLOOKUP(K366,'NG Summary by Day'!$AG$20:$AJ$532,4,FALSE)</f>
        <v>41771955.7300824</v>
      </c>
      <c r="AD366" s="131">
        <f t="shared" si="43"/>
        <v>-1301955.7300824001</v>
      </c>
    </row>
    <row r="367" spans="1:30" x14ac:dyDescent="0.2">
      <c r="A367" s="103">
        <v>37055</v>
      </c>
      <c r="B367" s="104">
        <v>105588</v>
      </c>
      <c r="C367" s="104">
        <v>31608</v>
      </c>
      <c r="D367" s="104">
        <v>117365</v>
      </c>
      <c r="E367" s="104"/>
      <c r="F367" s="104">
        <v>60545.941939429002</v>
      </c>
      <c r="G367" s="104">
        <v>29933.296254361801</v>
      </c>
      <c r="H367" s="104">
        <v>85480</v>
      </c>
      <c r="I367" s="104">
        <v>55000</v>
      </c>
      <c r="J367" s="133">
        <v>37057</v>
      </c>
      <c r="K367" s="134">
        <v>37060</v>
      </c>
      <c r="L367" s="117">
        <f t="shared" si="44"/>
        <v>-99747000</v>
      </c>
      <c r="M367" s="118">
        <f>VLOOKUP(K367,'NG Summary by Day'!$L$21:$N$480,3,FALSE)</f>
        <v>-87167099.113660097</v>
      </c>
      <c r="N367" s="119">
        <f t="shared" si="45"/>
        <v>-12579900.886339903</v>
      </c>
      <c r="O367" s="117">
        <f t="shared" si="38"/>
        <v>-23888000</v>
      </c>
      <c r="P367" s="118">
        <f>VLOOKUP(K367,'Power Summary by Day '!$AL$18:$AO$400,3,FALSE)</f>
        <v>-31418684.380194899</v>
      </c>
      <c r="Q367" s="119">
        <f t="shared" si="39"/>
        <v>7530684.3801948987</v>
      </c>
      <c r="R367" s="117">
        <f>(VLOOKUP(K367,'BNK Org Sheet'!$A$2:$D$464,4,FALSE))*1000*-1</f>
        <v>-102736000</v>
      </c>
      <c r="S367" s="118">
        <f>VLOOKUP(K367,CORP!$A$14:$D4889,3,FALSE)</f>
        <v>-102584061.580745</v>
      </c>
      <c r="T367" s="136">
        <f t="shared" si="40"/>
        <v>-151938.41925500333</v>
      </c>
      <c r="V367" s="117">
        <f>(VLOOKUP(K367,'BNK Org Sheet'!$F$2:$I$464,2,FALSE))*1000</f>
        <v>-25699964.742166299</v>
      </c>
      <c r="W367" s="118">
        <f>VLOOKUP(K367,'NG Summary by Day'!$T$20:$W$486,4,FALSE)</f>
        <v>-25699964.742166299</v>
      </c>
      <c r="X367" s="131">
        <f t="shared" si="41"/>
        <v>0</v>
      </c>
      <c r="Y367" s="117">
        <f>VLOOKUP(K367,'BNK Org Sheet'!$F$2:$I$464,3,FALSE)*1000</f>
        <v>11787694.529574201</v>
      </c>
      <c r="Z367" s="118">
        <f>VLOOKUP(K367,'Power Summary by Day '!$AL$18:$AO$400,4,FALSE)</f>
        <v>11787694.529574201</v>
      </c>
      <c r="AA367" s="119">
        <f t="shared" si="42"/>
        <v>0</v>
      </c>
      <c r="AB367" s="117">
        <f>VLOOKUP(K367,'BNK Org Sheet'!$F$2:$I$464,4,FALSE)*1000</f>
        <v>-14150000</v>
      </c>
      <c r="AC367" s="118">
        <f>VLOOKUP(K367,'NG Summary by Day'!$AG$20:$AJ$532,4,FALSE)</f>
        <v>-13831709.726684101</v>
      </c>
      <c r="AD367" s="131">
        <f t="shared" si="43"/>
        <v>-318290.27331589907</v>
      </c>
    </row>
    <row r="368" spans="1:30" x14ac:dyDescent="0.2">
      <c r="A368" s="103">
        <v>37056</v>
      </c>
      <c r="B368" s="104">
        <v>110163</v>
      </c>
      <c r="C368" s="104">
        <v>28058</v>
      </c>
      <c r="D368" s="104">
        <v>118424</v>
      </c>
      <c r="E368" s="104"/>
      <c r="F368" s="104">
        <v>11338.6451645421</v>
      </c>
      <c r="G368" s="104">
        <v>31546.0698614459</v>
      </c>
      <c r="H368" s="104">
        <v>44440</v>
      </c>
      <c r="I368" s="104">
        <v>16000</v>
      </c>
      <c r="J368" s="133">
        <v>37060</v>
      </c>
      <c r="K368" s="134">
        <v>37061</v>
      </c>
      <c r="L368" s="117">
        <f t="shared" si="44"/>
        <v>-110203000</v>
      </c>
      <c r="M368" s="118">
        <f>VLOOKUP(K368,'NG Summary by Day'!$L$21:$N$480,3,FALSE)</f>
        <v>-92229134.843449101</v>
      </c>
      <c r="N368" s="119">
        <f t="shared" si="45"/>
        <v>-17973865.156550899</v>
      </c>
      <c r="O368" s="117">
        <f t="shared" si="38"/>
        <v>-19788000</v>
      </c>
      <c r="P368" s="118">
        <f>VLOOKUP(K368,'Power Summary by Day '!$AL$18:$AO$400,3,FALSE)</f>
        <v>-29319521.7511607</v>
      </c>
      <c r="Q368" s="119">
        <f t="shared" si="39"/>
        <v>9531521.7511606999</v>
      </c>
      <c r="R368" s="117">
        <f>(VLOOKUP(K368,'BNK Org Sheet'!$A$2:$D$464,4,FALSE))*1000*-1</f>
        <v>-116222000</v>
      </c>
      <c r="S368" s="118">
        <f>VLOOKUP(K368,CORP!$A$14:$D4890,3,FALSE)</f>
        <v>-113447715.397182</v>
      </c>
      <c r="T368" s="136">
        <f t="shared" si="40"/>
        <v>-2774284.6028179973</v>
      </c>
      <c r="V368" s="117">
        <f>(VLOOKUP(K368,'BNK Org Sheet'!$F$2:$I$464,2,FALSE))*1000</f>
        <v>16766730.7191192</v>
      </c>
      <c r="W368" s="118">
        <f>VLOOKUP(K368,'NG Summary by Day'!$T$20:$W$486,4,FALSE)</f>
        <v>16766730.7191192</v>
      </c>
      <c r="X368" s="131">
        <f t="shared" si="41"/>
        <v>0</v>
      </c>
      <c r="Y368" s="117">
        <f>VLOOKUP(K368,'BNK Org Sheet'!$F$2:$I$464,3,FALSE)*1000</f>
        <v>17692503.6058749</v>
      </c>
      <c r="Z368" s="118">
        <f>VLOOKUP(K368,'Power Summary by Day '!$AL$18:$AO$400,4,FALSE)</f>
        <v>17692503.6058749</v>
      </c>
      <c r="AA368" s="119">
        <f t="shared" si="42"/>
        <v>0</v>
      </c>
      <c r="AB368" s="117">
        <f>VLOOKUP(K368,'BNK Org Sheet'!$F$2:$I$464,4,FALSE)*1000</f>
        <v>31030000</v>
      </c>
      <c r="AC368" s="118">
        <f>VLOOKUP(K368,'NG Summary by Day'!$AG$20:$AJ$532,4,FALSE)</f>
        <v>28281080.667314697</v>
      </c>
      <c r="AD368" s="131">
        <f t="shared" si="43"/>
        <v>2748919.3326853029</v>
      </c>
    </row>
    <row r="369" spans="1:30" x14ac:dyDescent="0.2">
      <c r="A369" s="103">
        <v>37057</v>
      </c>
      <c r="B369" s="104">
        <v>105741</v>
      </c>
      <c r="C369" s="104">
        <v>25120</v>
      </c>
      <c r="D369" s="104">
        <v>108480</v>
      </c>
      <c r="E369" s="104"/>
      <c r="F369" s="104">
        <v>9740.9426558556806</v>
      </c>
      <c r="G369" s="104">
        <v>29790.232431852804</v>
      </c>
      <c r="H369" s="104">
        <v>40470</v>
      </c>
      <c r="I369" s="104">
        <v>11000</v>
      </c>
      <c r="J369" s="133">
        <v>37061</v>
      </c>
      <c r="K369" s="134">
        <v>37062</v>
      </c>
      <c r="L369" s="117">
        <f t="shared" si="44"/>
        <v>-98805000</v>
      </c>
      <c r="M369" s="118">
        <f>VLOOKUP(K369,'NG Summary by Day'!$L$21:$N$480,3,FALSE)</f>
        <v>-75011137.412062094</v>
      </c>
      <c r="N369" s="119">
        <f t="shared" si="45"/>
        <v>-23793862.587937906</v>
      </c>
      <c r="O369" s="117">
        <f t="shared" si="38"/>
        <v>-17994000</v>
      </c>
      <c r="P369" s="118">
        <f>VLOOKUP(K369,'Power Summary by Day '!$AL$18:$AO$400,3,FALSE)</f>
        <v>-29486330.730177302</v>
      </c>
      <c r="Q369" s="119">
        <f t="shared" si="39"/>
        <v>11492330.730177302</v>
      </c>
      <c r="R369" s="117">
        <f>(VLOOKUP(K369,'BNK Org Sheet'!$A$2:$D$464,4,FALSE))*1000*-1</f>
        <v>-99080000</v>
      </c>
      <c r="S369" s="118">
        <f>VLOOKUP(K369,CORP!$A$14:$D4891,3,FALSE)</f>
        <v>-98992766.669192195</v>
      </c>
      <c r="T369" s="136">
        <f t="shared" si="40"/>
        <v>-87233.330807805061</v>
      </c>
      <c r="V369" s="117">
        <f>(VLOOKUP(K369,'BNK Org Sheet'!$F$2:$I$464,2,FALSE))*1000</f>
        <v>95812279.60965009</v>
      </c>
      <c r="W369" s="118">
        <f>VLOOKUP(K369,'NG Summary by Day'!$T$20:$W$486,4,FALSE)</f>
        <v>95812279.60965009</v>
      </c>
      <c r="X369" s="131">
        <f t="shared" si="41"/>
        <v>0</v>
      </c>
      <c r="Y369" s="117">
        <f>VLOOKUP(K369,'BNK Org Sheet'!$F$2:$I$464,3,FALSE)*1000</f>
        <v>30915997.700639199</v>
      </c>
      <c r="Z369" s="118">
        <f>VLOOKUP(K369,'Power Summary by Day '!$AL$18:$AO$400,4,FALSE)</f>
        <v>30915997.700639199</v>
      </c>
      <c r="AA369" s="119">
        <f t="shared" si="42"/>
        <v>0</v>
      </c>
      <c r="AB369" s="117">
        <f>VLOOKUP(K369,'BNK Org Sheet'!$F$2:$I$464,4,FALSE)*1000</f>
        <v>122280000</v>
      </c>
      <c r="AC369" s="118">
        <f>VLOOKUP(K369,'NG Summary by Day'!$AG$20:$AJ$532,4,FALSE)</f>
        <v>139875596.165232</v>
      </c>
      <c r="AD369" s="131">
        <f t="shared" si="43"/>
        <v>-17595596.165232003</v>
      </c>
    </row>
    <row r="370" spans="1:30" x14ac:dyDescent="0.2">
      <c r="A370" s="103">
        <v>37060</v>
      </c>
      <c r="B370" s="104">
        <v>99747</v>
      </c>
      <c r="C370" s="104">
        <v>23888</v>
      </c>
      <c r="D370" s="104">
        <v>102736</v>
      </c>
      <c r="E370" s="104"/>
      <c r="F370" s="104">
        <v>-25699.964742166299</v>
      </c>
      <c r="G370" s="104">
        <v>11787.694529574201</v>
      </c>
      <c r="H370" s="104">
        <v>-14150</v>
      </c>
      <c r="I370" s="104">
        <v>-25000</v>
      </c>
      <c r="J370" s="133">
        <v>37062</v>
      </c>
      <c r="K370" s="134">
        <v>37063</v>
      </c>
      <c r="L370" s="117">
        <f t="shared" si="44"/>
        <v>-101995000</v>
      </c>
      <c r="M370" s="118">
        <f>VLOOKUP(K370,'NG Summary by Day'!$L$21:$N$480,3,FALSE)</f>
        <v>-77747666.230576202</v>
      </c>
      <c r="N370" s="119">
        <f t="shared" si="45"/>
        <v>-24247333.769423798</v>
      </c>
      <c r="O370" s="117">
        <f t="shared" si="38"/>
        <v>-17201000</v>
      </c>
      <c r="P370" s="118">
        <f>VLOOKUP(K370,'Power Summary by Day '!$AL$18:$AO$400,3,FALSE)</f>
        <v>-30871334.697034001</v>
      </c>
      <c r="Q370" s="119">
        <f t="shared" si="39"/>
        <v>13670334.697034001</v>
      </c>
      <c r="R370" s="117">
        <f>(VLOOKUP(K370,'BNK Org Sheet'!$A$2:$D$464,4,FALSE))*1000*-1</f>
        <v>-106295000</v>
      </c>
      <c r="S370" s="118">
        <f>VLOOKUP(K370,CORP!$A$14:$D4892,3,FALSE)</f>
        <v>-106236094.18499801</v>
      </c>
      <c r="T370" s="136">
        <f t="shared" si="40"/>
        <v>-58905.815001994371</v>
      </c>
      <c r="V370" s="117">
        <f>(VLOOKUP(K370,'BNK Org Sheet'!$F$2:$I$464,2,FALSE))*1000</f>
        <v>24990964.620284401</v>
      </c>
      <c r="W370" s="118">
        <f>VLOOKUP(K370,'NG Summary by Day'!$T$20:$W$486,4,FALSE)</f>
        <v>24990964.620284401</v>
      </c>
      <c r="X370" s="131">
        <f t="shared" si="41"/>
        <v>0</v>
      </c>
      <c r="Y370" s="117">
        <f>VLOOKUP(K370,'BNK Org Sheet'!$F$2:$I$464,3,FALSE)*1000</f>
        <v>-10943526.5836013</v>
      </c>
      <c r="Z370" s="118">
        <f>VLOOKUP(K370,'Power Summary by Day '!$AL$18:$AO$400,4,FALSE)</f>
        <v>-10943526.5836013</v>
      </c>
      <c r="AA370" s="119">
        <f t="shared" si="42"/>
        <v>0</v>
      </c>
      <c r="AB370" s="117">
        <f>VLOOKUP(K370,'BNK Org Sheet'!$F$2:$I$464,4,FALSE)*1000</f>
        <v>21700000</v>
      </c>
      <c r="AC370" s="118">
        <f>VLOOKUP(K370,'NG Summary by Day'!$AG$20:$AJ$532,4,FALSE)</f>
        <v>12071031.2790309</v>
      </c>
      <c r="AD370" s="131">
        <f t="shared" si="43"/>
        <v>9628968.7209690996</v>
      </c>
    </row>
    <row r="371" spans="1:30" x14ac:dyDescent="0.2">
      <c r="A371" s="103">
        <v>37061</v>
      </c>
      <c r="B371" s="104">
        <v>110203</v>
      </c>
      <c r="C371" s="104">
        <v>19788</v>
      </c>
      <c r="D371" s="104">
        <v>116222</v>
      </c>
      <c r="E371" s="104"/>
      <c r="F371" s="104">
        <v>16766.730719119201</v>
      </c>
      <c r="G371" s="104">
        <v>17692.503605874899</v>
      </c>
      <c r="H371" s="104">
        <v>31030</v>
      </c>
      <c r="I371" s="104">
        <v>6000</v>
      </c>
      <c r="J371" s="133">
        <v>37063</v>
      </c>
      <c r="K371" s="134">
        <v>37064</v>
      </c>
      <c r="L371" s="117">
        <f t="shared" si="44"/>
        <v>-102671000</v>
      </c>
      <c r="M371" s="118">
        <f>VLOOKUP(K371,'NG Summary by Day'!$L$21:$N$480,3,FALSE)</f>
        <v>-79598916.6358978</v>
      </c>
      <c r="N371" s="119">
        <f t="shared" si="45"/>
        <v>-23072083.3641022</v>
      </c>
      <c r="O371" s="117">
        <f t="shared" si="38"/>
        <v>-18346000</v>
      </c>
      <c r="P371" s="118">
        <f>VLOOKUP(K371,'Power Summary by Day '!$AL$18:$AO$400,3,FALSE)</f>
        <v>-30237806.958889801</v>
      </c>
      <c r="Q371" s="119">
        <f t="shared" si="39"/>
        <v>11891806.958889801</v>
      </c>
      <c r="R371" s="117">
        <f>(VLOOKUP(K371,'BNK Org Sheet'!$A$2:$D$464,4,FALSE))*1000*-1</f>
        <v>-107240000</v>
      </c>
      <c r="S371" s="118">
        <f>VLOOKUP(K371,CORP!$A$14:$D4893,3,FALSE)</f>
        <v>-107172653.56071299</v>
      </c>
      <c r="T371" s="136">
        <f t="shared" si="40"/>
        <v>-67346.439287006855</v>
      </c>
      <c r="V371" s="117">
        <f>(VLOOKUP(K371,'BNK Org Sheet'!$F$2:$I$464,2,FALSE))*1000</f>
        <v>16260017.656357901</v>
      </c>
      <c r="W371" s="118">
        <f>VLOOKUP(K371,'NG Summary by Day'!$T$20:$W$486,4,FALSE)</f>
        <v>16260017.656357901</v>
      </c>
      <c r="X371" s="131">
        <f t="shared" si="41"/>
        <v>0</v>
      </c>
      <c r="Y371" s="117">
        <f>VLOOKUP(K371,'BNK Org Sheet'!$F$2:$I$464,3,FALSE)*1000</f>
        <v>13189682.4523059</v>
      </c>
      <c r="Z371" s="118">
        <f>VLOOKUP(K371,'Power Summary by Day '!$AL$18:$AO$400,4,FALSE)</f>
        <v>13189682.4523059</v>
      </c>
      <c r="AA371" s="119">
        <f t="shared" si="42"/>
        <v>0</v>
      </c>
      <c r="AB371" s="117">
        <f>VLOOKUP(K371,'BNK Org Sheet'!$F$2:$I$464,4,FALSE)*1000</f>
        <v>35010000</v>
      </c>
      <c r="AC371" s="118">
        <f>VLOOKUP(K371,'NG Summary by Day'!$AG$20:$AJ$532,4,FALSE)</f>
        <v>34127644.549253903</v>
      </c>
      <c r="AD371" s="131">
        <f t="shared" si="43"/>
        <v>882355.45074609667</v>
      </c>
    </row>
    <row r="372" spans="1:30" x14ac:dyDescent="0.2">
      <c r="A372" s="103">
        <v>37062</v>
      </c>
      <c r="B372" s="104">
        <v>98805</v>
      </c>
      <c r="C372" s="104">
        <v>17994</v>
      </c>
      <c r="D372" s="104">
        <v>99080</v>
      </c>
      <c r="E372" s="104"/>
      <c r="F372" s="104">
        <v>95812.279609650097</v>
      </c>
      <c r="G372" s="104">
        <v>30915.9977006392</v>
      </c>
      <c r="H372" s="104">
        <v>122280</v>
      </c>
      <c r="I372" s="104">
        <v>109000</v>
      </c>
      <c r="J372" s="133">
        <v>37064</v>
      </c>
      <c r="K372" s="134">
        <v>37067</v>
      </c>
      <c r="L372" s="117">
        <f t="shared" si="44"/>
        <v>-83258000</v>
      </c>
      <c r="M372" s="118">
        <f>VLOOKUP(K372,'NG Summary by Day'!$L$21:$N$480,3,FALSE)</f>
        <v>-61249701.547045097</v>
      </c>
      <c r="N372" s="119">
        <f t="shared" si="45"/>
        <v>-22008298.452954903</v>
      </c>
      <c r="O372" s="117">
        <f t="shared" si="38"/>
        <v>-17657000</v>
      </c>
      <c r="P372" s="118">
        <f>VLOOKUP(K372,'Power Summary by Day '!$AL$18:$AO$400,3,FALSE)</f>
        <v>-27901120.992335401</v>
      </c>
      <c r="Q372" s="119">
        <f t="shared" si="39"/>
        <v>10244120.992335401</v>
      </c>
      <c r="R372" s="117">
        <f>(VLOOKUP(K372,'BNK Org Sheet'!$A$2:$D$464,4,FALSE))*1000*-1</f>
        <v>-86031000</v>
      </c>
      <c r="S372" s="118">
        <f>VLOOKUP(K372,CORP!$A$14:$D4894,3,FALSE)</f>
        <v>-89328829.635513693</v>
      </c>
      <c r="T372" s="136">
        <f t="shared" si="40"/>
        <v>3297829.6355136931</v>
      </c>
      <c r="V372" s="117">
        <f>(VLOOKUP(K372,'BNK Org Sheet'!$F$2:$I$464,2,FALSE))*1000</f>
        <v>123763947.990163</v>
      </c>
      <c r="W372" s="118">
        <f>VLOOKUP(K372,'NG Summary by Day'!$T$20:$W$486,4,FALSE)</f>
        <v>123763947.990163</v>
      </c>
      <c r="X372" s="131">
        <f t="shared" si="41"/>
        <v>0</v>
      </c>
      <c r="Y372" s="117">
        <f>VLOOKUP(K372,'BNK Org Sheet'!$F$2:$I$464,3,FALSE)*1000</f>
        <v>30900144.906468999</v>
      </c>
      <c r="Z372" s="118">
        <f>VLOOKUP(K372,'Power Summary by Day '!$AL$18:$AO$400,4,FALSE)</f>
        <v>30900144.906468999</v>
      </c>
      <c r="AA372" s="119">
        <f t="shared" si="42"/>
        <v>0</v>
      </c>
      <c r="AB372" s="117">
        <f>VLOOKUP(K372,'BNK Org Sheet'!$F$2:$I$464,4,FALSE)*1000</f>
        <v>162070000</v>
      </c>
      <c r="AC372" s="118">
        <f>VLOOKUP(K372,'NG Summary by Day'!$AG$20:$AJ$532,4,FALSE)</f>
        <v>157615455.88670999</v>
      </c>
      <c r="AD372" s="131">
        <f t="shared" si="43"/>
        <v>4454544.1132900119</v>
      </c>
    </row>
    <row r="373" spans="1:30" x14ac:dyDescent="0.2">
      <c r="A373" s="103">
        <v>37063</v>
      </c>
      <c r="B373" s="104">
        <v>101995</v>
      </c>
      <c r="C373" s="104">
        <v>17201</v>
      </c>
      <c r="D373" s="104">
        <v>106295</v>
      </c>
      <c r="E373" s="104"/>
      <c r="F373" s="104">
        <v>24990.964620284401</v>
      </c>
      <c r="G373" s="104">
        <v>-10943.5265836013</v>
      </c>
      <c r="H373" s="104">
        <v>21700</v>
      </c>
      <c r="I373" s="104">
        <v>25000</v>
      </c>
      <c r="J373" s="133">
        <v>37067</v>
      </c>
      <c r="K373" s="134">
        <v>37068</v>
      </c>
      <c r="L373" s="117">
        <f t="shared" si="44"/>
        <v>-78770000</v>
      </c>
      <c r="M373" s="118">
        <f>VLOOKUP(K373,'NG Summary by Day'!$L$21:$N$480,3,FALSE)</f>
        <v>-59501023.6682145</v>
      </c>
      <c r="N373" s="119">
        <f t="shared" si="45"/>
        <v>-19268976.3317855</v>
      </c>
      <c r="O373" s="117">
        <f t="shared" si="38"/>
        <v>-18235000</v>
      </c>
      <c r="P373" s="118">
        <f>VLOOKUP(K373,'Power Summary by Day '!$AL$18:$AO$400,3,FALSE)</f>
        <v>-28429593.8130464</v>
      </c>
      <c r="Q373" s="119">
        <f t="shared" si="39"/>
        <v>10194593.8130464</v>
      </c>
      <c r="R373" s="117">
        <f>(VLOOKUP(K373,'BNK Org Sheet'!$A$2:$D$464,4,FALSE))*1000*-1</f>
        <v>-84046000</v>
      </c>
      <c r="S373" s="118">
        <f>VLOOKUP(K373,CORP!$A$14:$D4895,3,FALSE)</f>
        <v>-87200291.402434707</v>
      </c>
      <c r="T373" s="136">
        <f t="shared" si="40"/>
        <v>3154291.4024347067</v>
      </c>
      <c r="V373" s="117">
        <f>(VLOOKUP(K373,'BNK Org Sheet'!$F$2:$I$464,2,FALSE))*1000</f>
        <v>26259117.650382701</v>
      </c>
      <c r="W373" s="118">
        <f>VLOOKUP(K373,'NG Summary by Day'!$T$20:$W$486,4,FALSE)</f>
        <v>26259117.650382701</v>
      </c>
      <c r="X373" s="131">
        <f t="shared" si="41"/>
        <v>0</v>
      </c>
      <c r="Y373" s="117">
        <f>VLOOKUP(K373,'BNK Org Sheet'!$F$2:$I$464,3,FALSE)*1000</f>
        <v>-9792815.8753303401</v>
      </c>
      <c r="Z373" s="118">
        <f>VLOOKUP(K373,'Power Summary by Day '!$AL$18:$AO$400,4,FALSE)</f>
        <v>-9792815.8753303401</v>
      </c>
      <c r="AA373" s="119">
        <f t="shared" si="42"/>
        <v>0</v>
      </c>
      <c r="AB373" s="117">
        <f>VLOOKUP(K373,'BNK Org Sheet'!$F$2:$I$464,4,FALSE)*1000</f>
        <v>29260000</v>
      </c>
      <c r="AC373" s="118">
        <f>VLOOKUP(K373,'NG Summary by Day'!$AG$20:$AJ$532,4,FALSE)</f>
        <v>16807666.283734601</v>
      </c>
      <c r="AD373" s="131">
        <f t="shared" si="43"/>
        <v>12452333.716265399</v>
      </c>
    </row>
    <row r="374" spans="1:30" x14ac:dyDescent="0.2">
      <c r="A374" s="103">
        <v>37064</v>
      </c>
      <c r="B374" s="104">
        <v>102671</v>
      </c>
      <c r="C374" s="104">
        <v>18346</v>
      </c>
      <c r="D374" s="104">
        <v>107240</v>
      </c>
      <c r="E374" s="104"/>
      <c r="F374" s="104">
        <v>16260.017656357901</v>
      </c>
      <c r="G374" s="104">
        <v>13189.6824523059</v>
      </c>
      <c r="H374" s="104">
        <v>35010</v>
      </c>
      <c r="I374" s="104">
        <v>16000</v>
      </c>
      <c r="J374" s="133">
        <v>37068</v>
      </c>
      <c r="K374" s="134">
        <v>37069</v>
      </c>
      <c r="L374" s="117">
        <f t="shared" si="44"/>
        <v>-49737000</v>
      </c>
      <c r="M374" s="118">
        <f>VLOOKUP(K374,'NG Summary by Day'!$L$21:$N$480,3,FALSE)</f>
        <v>-33474561.165725898</v>
      </c>
      <c r="N374" s="119">
        <f t="shared" si="45"/>
        <v>-16262438.834274102</v>
      </c>
      <c r="O374" s="117">
        <f t="shared" si="38"/>
        <v>-20414000</v>
      </c>
      <c r="P374" s="118">
        <f>VLOOKUP(K374,'Power Summary by Day '!$AL$18:$AO$400,3,FALSE)</f>
        <v>-28909724.734337699</v>
      </c>
      <c r="Q374" s="119">
        <f t="shared" si="39"/>
        <v>8495724.7343376987</v>
      </c>
      <c r="R374" s="117">
        <f>(VLOOKUP(K374,'BNK Org Sheet'!$A$2:$D$464,4,FALSE))*1000*-1</f>
        <v>-60503000</v>
      </c>
      <c r="S374" s="118">
        <f>VLOOKUP(K374,CORP!$A$14:$D4896,3,FALSE)</f>
        <v>-60388980.943057604</v>
      </c>
      <c r="T374" s="136">
        <f t="shared" si="40"/>
        <v>-114019.05694239587</v>
      </c>
      <c r="V374" s="117">
        <f>(VLOOKUP(K374,'BNK Org Sheet'!$F$2:$I$464,2,FALSE))*1000</f>
        <v>66410544.917536303</v>
      </c>
      <c r="W374" s="118">
        <f>VLOOKUP(K374,'NG Summary by Day'!$T$20:$W$486,4,FALSE)</f>
        <v>66410544.917536296</v>
      </c>
      <c r="X374" s="131">
        <f t="shared" si="41"/>
        <v>0</v>
      </c>
      <c r="Y374" s="117">
        <f>VLOOKUP(K374,'BNK Org Sheet'!$F$2:$I$464,3,FALSE)*1000</f>
        <v>-8452945.0137488097</v>
      </c>
      <c r="Z374" s="118">
        <f>VLOOKUP(K374,'Power Summary by Day '!$AL$18:$AO$400,4,FALSE)</f>
        <v>-8452945.0137488097</v>
      </c>
      <c r="AA374" s="119">
        <f t="shared" si="42"/>
        <v>0</v>
      </c>
      <c r="AB374" s="117">
        <f>VLOOKUP(K374,'BNK Org Sheet'!$F$2:$I$464,4,FALSE)*1000</f>
        <v>60860000</v>
      </c>
      <c r="AC374" s="118">
        <f>VLOOKUP(K374,'NG Summary by Day'!$AG$20:$AJ$532,4,FALSE)</f>
        <v>62542101.103173397</v>
      </c>
      <c r="AD374" s="131">
        <f t="shared" si="43"/>
        <v>-1682101.1031733975</v>
      </c>
    </row>
    <row r="375" spans="1:30" x14ac:dyDescent="0.2">
      <c r="A375" s="103">
        <v>37067</v>
      </c>
      <c r="B375" s="104">
        <v>83258</v>
      </c>
      <c r="C375" s="104">
        <v>17657</v>
      </c>
      <c r="D375" s="104">
        <v>86031</v>
      </c>
      <c r="E375" s="104"/>
      <c r="F375" s="104">
        <v>123763.947990163</v>
      </c>
      <c r="G375" s="104">
        <v>30900.144906468999</v>
      </c>
      <c r="H375" s="104">
        <v>162070</v>
      </c>
      <c r="I375" s="104">
        <v>132000</v>
      </c>
      <c r="J375" s="133">
        <v>37069</v>
      </c>
      <c r="K375" s="134">
        <v>37070</v>
      </c>
      <c r="L375" s="117">
        <f t="shared" si="44"/>
        <v>-56756000</v>
      </c>
      <c r="M375" s="118">
        <f>VLOOKUP(K375,'NG Summary by Day'!$L$21:$N$480,3,FALSE)</f>
        <v>-39846036.494402096</v>
      </c>
      <c r="N375" s="119">
        <f t="shared" si="45"/>
        <v>-16909963.505597904</v>
      </c>
      <c r="O375" s="117">
        <f t="shared" si="38"/>
        <v>-22670000</v>
      </c>
      <c r="P375" s="118">
        <f>VLOOKUP(K375,'Power Summary by Day '!$AL$18:$AO$400,3,FALSE)</f>
        <v>-30820906.178908497</v>
      </c>
      <c r="Q375" s="119">
        <f t="shared" si="39"/>
        <v>8150906.1789084971</v>
      </c>
      <c r="R375" s="117">
        <f>(VLOOKUP(K375,'BNK Org Sheet'!$A$2:$D$464,4,FALSE))*1000*-1</f>
        <v>-66764000</v>
      </c>
      <c r="S375" s="118">
        <f>VLOOKUP(K375,CORP!$A$14:$D4897,3,FALSE)</f>
        <v>-66669867.056395598</v>
      </c>
      <c r="T375" s="136">
        <f t="shared" si="40"/>
        <v>-94132.943604402244</v>
      </c>
      <c r="V375" s="117">
        <f>(VLOOKUP(K375,'BNK Org Sheet'!$F$2:$I$464,2,FALSE))*1000</f>
        <v>1086834.2107730999</v>
      </c>
      <c r="W375" s="118">
        <f>VLOOKUP(K375,'NG Summary by Day'!$T$20:$W$486,4,FALSE)</f>
        <v>1086834.2107730999</v>
      </c>
      <c r="X375" s="131">
        <f t="shared" si="41"/>
        <v>0</v>
      </c>
      <c r="Y375" s="117">
        <f>VLOOKUP(K375,'BNK Org Sheet'!$F$2:$I$464,3,FALSE)*1000</f>
        <v>-85576.125490915001</v>
      </c>
      <c r="Z375" s="118">
        <f>VLOOKUP(K375,'Power Summary by Day '!$AL$18:$AO$400,4,FALSE)</f>
        <v>-85576.125490915001</v>
      </c>
      <c r="AA375" s="119">
        <f t="shared" si="42"/>
        <v>0</v>
      </c>
      <c r="AB375" s="117">
        <f>VLOOKUP(K375,'BNK Org Sheet'!$F$2:$I$464,4,FALSE)*1000</f>
        <v>3160000</v>
      </c>
      <c r="AC375" s="118">
        <f>VLOOKUP(K375,'NG Summary by Day'!$AG$20:$AJ$532,4,FALSE)</f>
        <v>6771767.9270840902</v>
      </c>
      <c r="AD375" s="131">
        <f t="shared" si="43"/>
        <v>-3611767.9270840902</v>
      </c>
    </row>
    <row r="376" spans="1:30" x14ac:dyDescent="0.2">
      <c r="A376" s="103">
        <v>37068</v>
      </c>
      <c r="B376" s="104">
        <v>78770</v>
      </c>
      <c r="C376" s="104">
        <v>18235</v>
      </c>
      <c r="D376" s="104">
        <v>84046</v>
      </c>
      <c r="E376" s="104"/>
      <c r="F376" s="104">
        <v>26259.117650382701</v>
      </c>
      <c r="G376" s="104">
        <v>-9792.8158753303396</v>
      </c>
      <c r="H376" s="104">
        <v>29260</v>
      </c>
      <c r="I376" s="104">
        <v>34000</v>
      </c>
      <c r="J376" s="133">
        <v>37070</v>
      </c>
      <c r="K376" s="134">
        <v>37071</v>
      </c>
      <c r="L376" s="117">
        <f t="shared" si="44"/>
        <v>-67821000</v>
      </c>
      <c r="M376" s="118">
        <f>VLOOKUP(K376,'NG Summary by Day'!$L$21:$N$480,3,FALSE)</f>
        <v>-52608517.808406599</v>
      </c>
      <c r="N376" s="119">
        <f t="shared" si="45"/>
        <v>-15212482.191593401</v>
      </c>
      <c r="O376" s="117">
        <f t="shared" si="38"/>
        <v>-23632000</v>
      </c>
      <c r="P376" s="118">
        <f>VLOOKUP(K376,'Power Summary by Day '!$AL$18:$AO$400,3,FALSE)</f>
        <v>-31617954.555536401</v>
      </c>
      <c r="Q376" s="119">
        <f t="shared" si="39"/>
        <v>7985954.5555364005</v>
      </c>
      <c r="R376" s="117">
        <f>(VLOOKUP(K376,'BNK Org Sheet'!$A$2:$D$464,4,FALSE))*1000*-1</f>
        <v>-76174000</v>
      </c>
      <c r="S376" s="118">
        <f>VLOOKUP(K376,CORP!$A$14:$D4898,3,FALSE)</f>
        <v>-76085388.916221499</v>
      </c>
      <c r="T376" s="136">
        <f t="shared" si="40"/>
        <v>-88611.083778500557</v>
      </c>
      <c r="V376" s="117">
        <f>(VLOOKUP(K376,'BNK Org Sheet'!$F$2:$I$464,2,FALSE))*1000</f>
        <v>26575997.7412358</v>
      </c>
      <c r="W376" s="118">
        <f>VLOOKUP(K376,'NG Summary by Day'!$T$20:$W$486,4,FALSE)</f>
        <v>26575997.7412358</v>
      </c>
      <c r="X376" s="131">
        <f t="shared" si="41"/>
        <v>0</v>
      </c>
      <c r="Y376" s="117">
        <f>VLOOKUP(K376,'BNK Org Sheet'!$F$2:$I$464,3,FALSE)*1000</f>
        <v>-1530924.8901150301</v>
      </c>
      <c r="Z376" s="118">
        <f>VLOOKUP(K376,'Power Summary by Day '!$AL$18:$AO$400,4,FALSE)</f>
        <v>-1530924.8901150301</v>
      </c>
      <c r="AA376" s="119">
        <f t="shared" si="42"/>
        <v>0</v>
      </c>
      <c r="AB376" s="117">
        <f>VLOOKUP(K376,'BNK Org Sheet'!$F$2:$I$464,4,FALSE)*1000</f>
        <v>50960000</v>
      </c>
      <c r="AC376" s="118">
        <f>VLOOKUP(K376,'NG Summary by Day'!$AG$20:$AJ$532,4,FALSE)</f>
        <v>60606039.575194001</v>
      </c>
      <c r="AD376" s="131">
        <f t="shared" si="43"/>
        <v>-9646039.5751940012</v>
      </c>
    </row>
    <row r="377" spans="1:30" x14ac:dyDescent="0.2">
      <c r="A377" s="103">
        <v>37069</v>
      </c>
      <c r="B377" s="104">
        <v>49737</v>
      </c>
      <c r="C377" s="104">
        <v>20414</v>
      </c>
      <c r="D377" s="104">
        <v>60503</v>
      </c>
      <c r="E377" s="104"/>
      <c r="F377" s="104">
        <v>66410.544917536303</v>
      </c>
      <c r="G377" s="104">
        <v>-8452.9450137488093</v>
      </c>
      <c r="H377" s="104">
        <v>60860</v>
      </c>
      <c r="I377" s="104">
        <v>74000</v>
      </c>
      <c r="J377" s="133">
        <v>37071</v>
      </c>
      <c r="K377" s="134">
        <v>37074</v>
      </c>
      <c r="L377" s="117">
        <f t="shared" si="44"/>
        <v>-75138000</v>
      </c>
      <c r="M377" s="118">
        <f>VLOOKUP(K377,'NG Summary by Day'!$L$21:$N$480,3,FALSE)</f>
        <v>-56175139.913325302</v>
      </c>
      <c r="N377" s="119">
        <f t="shared" si="45"/>
        <v>-18962860.086674698</v>
      </c>
      <c r="O377" s="117">
        <f t="shared" si="38"/>
        <v>-26623000</v>
      </c>
      <c r="P377" s="118">
        <f>VLOOKUP(K377,'Power Summary by Day '!$AL$18:$AO$400,3,FALSE)</f>
        <v>-35002401.630654</v>
      </c>
      <c r="Q377" s="119">
        <f t="shared" si="39"/>
        <v>8379401.6306539997</v>
      </c>
      <c r="R377" s="117">
        <f>(VLOOKUP(K377,'BNK Org Sheet'!$A$2:$D$464,4,FALSE))*1000*-1</f>
        <v>-84859000</v>
      </c>
      <c r="S377" s="118">
        <f>VLOOKUP(K377,CORP!$A$14:$D4899,3,FALSE)</f>
        <v>-84779475.230255097</v>
      </c>
      <c r="T377" s="136">
        <f t="shared" si="40"/>
        <v>-79524.769744902849</v>
      </c>
      <c r="V377" s="117">
        <f>(VLOOKUP(K377,'BNK Org Sheet'!$F$2:$I$464,2,FALSE))*1000</f>
        <v>-20515377.401316702</v>
      </c>
      <c r="W377" s="118">
        <f>VLOOKUP(K377,'NG Summary by Day'!$T$20:$W$486,4,FALSE)</f>
        <v>-20515377.401316702</v>
      </c>
      <c r="X377" s="131">
        <f t="shared" si="41"/>
        <v>0</v>
      </c>
      <c r="Y377" s="117">
        <f>VLOOKUP(K377,'BNK Org Sheet'!$F$2:$I$464,3,FALSE)*1000</f>
        <v>11691408.608152399</v>
      </c>
      <c r="Z377" s="118">
        <f>VLOOKUP(K377,'Power Summary by Day '!$AL$18:$AO$400,4,FALSE)</f>
        <v>11691408.608152399</v>
      </c>
      <c r="AA377" s="119">
        <f t="shared" si="42"/>
        <v>0</v>
      </c>
      <c r="AB377" s="117">
        <f>VLOOKUP(K377,'BNK Org Sheet'!$F$2:$I$464,4,FALSE)*1000</f>
        <v>-6670000</v>
      </c>
      <c r="AC377" s="118">
        <f>VLOOKUP(K377,'NG Summary by Day'!$AG$20:$AJ$532,4,FALSE)</f>
        <v>-12596830.7387095</v>
      </c>
      <c r="AD377" s="131">
        <f t="shared" si="43"/>
        <v>5926830.7387095001</v>
      </c>
    </row>
    <row r="378" spans="1:30" x14ac:dyDescent="0.2">
      <c r="A378" s="103">
        <v>37070</v>
      </c>
      <c r="B378" s="104">
        <v>56756</v>
      </c>
      <c r="C378" s="104">
        <v>22670</v>
      </c>
      <c r="D378" s="104">
        <v>66764</v>
      </c>
      <c r="E378" s="104"/>
      <c r="F378" s="104">
        <v>1086.8342107730998</v>
      </c>
      <c r="G378" s="104">
        <v>-85.576125490915004</v>
      </c>
      <c r="H378" s="104">
        <v>3160</v>
      </c>
      <c r="I378" s="104">
        <v>9000</v>
      </c>
      <c r="J378" s="133">
        <v>37074</v>
      </c>
      <c r="K378" s="134">
        <v>37075</v>
      </c>
      <c r="L378" s="117">
        <f t="shared" si="44"/>
        <v>-80796000</v>
      </c>
      <c r="M378" s="118">
        <f>VLOOKUP(K378,'NG Summary by Day'!$L$21:$N$480,3,FALSE)</f>
        <v>-61476518.150050901</v>
      </c>
      <c r="N378" s="119">
        <f t="shared" si="45"/>
        <v>-19319481.849949099</v>
      </c>
      <c r="O378" s="117">
        <f t="shared" si="38"/>
        <v>-26642000</v>
      </c>
      <c r="P378" s="118">
        <f>VLOOKUP(K378,'Power Summary by Day '!$AL$18:$AO$400,3,FALSE)</f>
        <v>-36044908.517869495</v>
      </c>
      <c r="Q378" s="119">
        <f t="shared" si="39"/>
        <v>9402908.5178694949</v>
      </c>
      <c r="R378" s="117">
        <f>(VLOOKUP(K378,'BNK Org Sheet'!$A$2:$D$464,4,FALSE))*1000*-1</f>
        <v>-88330000</v>
      </c>
      <c r="S378" s="118">
        <f>VLOOKUP(K378,CORP!$A$14:$D4900,3,FALSE)</f>
        <v>-88253359.600311697</v>
      </c>
      <c r="T378" s="136">
        <f t="shared" si="40"/>
        <v>-76640.399688303471</v>
      </c>
      <c r="V378" s="117">
        <f>(VLOOKUP(K378,'BNK Org Sheet'!$F$2:$I$464,2,FALSE))*1000</f>
        <v>-41092087.925501004</v>
      </c>
      <c r="W378" s="118">
        <f>VLOOKUP(K378,'NG Summary by Day'!$T$20:$W$486,4,FALSE)</f>
        <v>-41092087.925501004</v>
      </c>
      <c r="X378" s="131">
        <f t="shared" si="41"/>
        <v>0</v>
      </c>
      <c r="Y378" s="117">
        <f>VLOOKUP(K378,'BNK Org Sheet'!$F$2:$I$464,3,FALSE)*1000</f>
        <v>-18007056.858564798</v>
      </c>
      <c r="Z378" s="118">
        <f>VLOOKUP(K378,'Power Summary by Day '!$AL$18:$AO$400,4,FALSE)</f>
        <v>-18007056.858564798</v>
      </c>
      <c r="AA378" s="119">
        <f t="shared" si="42"/>
        <v>0</v>
      </c>
      <c r="AB378" s="117">
        <f>VLOOKUP(K378,'BNK Org Sheet'!$F$2:$I$464,4,FALSE)*1000</f>
        <v>-55530000</v>
      </c>
      <c r="AC378" s="118">
        <f>VLOOKUP(K378,'NG Summary by Day'!$AG$20:$AJ$532,4,FALSE)</f>
        <v>-70577430.035675198</v>
      </c>
      <c r="AD378" s="131">
        <f t="shared" si="43"/>
        <v>15047430.035675198</v>
      </c>
    </row>
    <row r="379" spans="1:30" x14ac:dyDescent="0.2">
      <c r="A379" s="103">
        <v>37071</v>
      </c>
      <c r="B379" s="104">
        <v>67821</v>
      </c>
      <c r="C379" s="104">
        <v>23632</v>
      </c>
      <c r="D379" s="104">
        <v>76174</v>
      </c>
      <c r="E379" s="104"/>
      <c r="F379" s="104">
        <v>26575.997741235798</v>
      </c>
      <c r="G379" s="104">
        <v>-1530.9248901150302</v>
      </c>
      <c r="H379" s="104">
        <v>50960</v>
      </c>
      <c r="I379" s="104">
        <v>31000</v>
      </c>
      <c r="J379" s="133">
        <v>37075</v>
      </c>
      <c r="K379" s="134">
        <v>37077</v>
      </c>
      <c r="L379" s="117">
        <f t="shared" si="44"/>
        <v>-57398000</v>
      </c>
      <c r="M379" s="118">
        <f>VLOOKUP(K379,'NG Summary by Day'!$L$21:$N$480,3,FALSE)</f>
        <v>-46936321.274396203</v>
      </c>
      <c r="N379" s="119">
        <f t="shared" si="45"/>
        <v>-10461678.725603797</v>
      </c>
      <c r="O379" s="117">
        <f t="shared" si="38"/>
        <v>-32659000</v>
      </c>
      <c r="P379" s="118">
        <f>VLOOKUP(K379,'Power Summary by Day '!$AL$18:$AO$400,3,FALSE)</f>
        <v>-34702335.592084602</v>
      </c>
      <c r="Q379" s="119">
        <f t="shared" si="39"/>
        <v>2043335.5920846015</v>
      </c>
      <c r="R379" s="117">
        <f>(VLOOKUP(K379,'BNK Org Sheet'!$A$2:$D$464,4,FALSE))*1000*-1</f>
        <v>-75345000</v>
      </c>
      <c r="S379" s="118">
        <f>VLOOKUP(K379,CORP!$A$14:$D4901,3,FALSE)</f>
        <v>-75725559.356369302</v>
      </c>
      <c r="T379" s="136">
        <f t="shared" si="40"/>
        <v>380559.35636930168</v>
      </c>
      <c r="V379" s="117">
        <f>(VLOOKUP(K379,'BNK Org Sheet'!$F$2:$I$464,2,FALSE))*1000</f>
        <v>15192986.6959287</v>
      </c>
      <c r="W379" s="118">
        <f>VLOOKUP(K379,'NG Summary by Day'!$T$20:$W$486,4,FALSE)</f>
        <v>15192986.6959287</v>
      </c>
      <c r="X379" s="131">
        <f t="shared" si="41"/>
        <v>0</v>
      </c>
      <c r="Y379" s="117">
        <f>VLOOKUP(K379,'BNK Org Sheet'!$F$2:$I$464,3,FALSE)*1000</f>
        <v>-12390552.107323799</v>
      </c>
      <c r="Z379" s="118">
        <f>VLOOKUP(K379,'Power Summary by Day '!$AL$18:$AO$400,4,FALSE)</f>
        <v>-12390552.107323799</v>
      </c>
      <c r="AA379" s="119">
        <f t="shared" si="42"/>
        <v>0</v>
      </c>
      <c r="AB379" s="117">
        <f>VLOOKUP(K379,'BNK Org Sheet'!$F$2:$I$464,4,FALSE)*1000</f>
        <v>-2030000</v>
      </c>
      <c r="AC379" s="118">
        <f>VLOOKUP(K379,'NG Summary by Day'!$AG$20:$AJ$532,4,FALSE)</f>
        <v>567075.49405827397</v>
      </c>
      <c r="AD379" s="131">
        <f t="shared" si="43"/>
        <v>-2597075.4940582737</v>
      </c>
    </row>
    <row r="380" spans="1:30" x14ac:dyDescent="0.2">
      <c r="A380" s="103">
        <v>37074</v>
      </c>
      <c r="B380" s="104">
        <v>75138</v>
      </c>
      <c r="C380" s="104">
        <v>26623</v>
      </c>
      <c r="D380" s="104">
        <v>84859</v>
      </c>
      <c r="E380" s="104"/>
      <c r="F380" s="104">
        <v>-20515.377401316702</v>
      </c>
      <c r="G380" s="104">
        <v>11691.408608152398</v>
      </c>
      <c r="H380" s="104">
        <v>-6670</v>
      </c>
      <c r="I380" s="104">
        <v>-16000</v>
      </c>
      <c r="J380" s="133">
        <v>37077</v>
      </c>
      <c r="K380" s="134">
        <v>37078</v>
      </c>
      <c r="L380" s="117">
        <f t="shared" si="44"/>
        <v>-67115000</v>
      </c>
      <c r="M380" s="118">
        <f>VLOOKUP(K380,'NG Summary by Day'!$L$21:$N$480,3,FALSE)</f>
        <v>-43690201.873580001</v>
      </c>
      <c r="N380" s="119">
        <f t="shared" si="45"/>
        <v>-23424798.126419999</v>
      </c>
      <c r="O380" s="117">
        <f t="shared" si="38"/>
        <v>-26847000</v>
      </c>
      <c r="P380" s="118">
        <f>VLOOKUP(K380,'Power Summary by Day '!$AL$18:$AO$400,3,FALSE)</f>
        <v>-38013838.626333296</v>
      </c>
      <c r="Q380" s="119">
        <f t="shared" si="39"/>
        <v>11166838.626333296</v>
      </c>
      <c r="R380" s="117">
        <f>(VLOOKUP(K380,'BNK Org Sheet'!$A$2:$D$464,4,FALSE))*1000*-1</f>
        <v>-78262000</v>
      </c>
      <c r="S380" s="118">
        <f>VLOOKUP(K380,CORP!$A$14:$D4902,3,FALSE)</f>
        <v>-78174505.701158196</v>
      </c>
      <c r="T380" s="136">
        <f t="shared" si="40"/>
        <v>-87494.298841804266</v>
      </c>
      <c r="V380" s="117">
        <f>(VLOOKUP(K380,'BNK Org Sheet'!$F$2:$I$464,2,FALSE))*1000</f>
        <v>9670626.9022702202</v>
      </c>
      <c r="W380" s="118">
        <f>VLOOKUP(K380,'NG Summary by Day'!$T$20:$W$486,4,FALSE)</f>
        <v>9670626.9022702202</v>
      </c>
      <c r="X380" s="131">
        <f t="shared" si="41"/>
        <v>0</v>
      </c>
      <c r="Y380" s="117">
        <f>VLOOKUP(K380,'BNK Org Sheet'!$F$2:$I$464,3,FALSE)*1000</f>
        <v>-26368211.767561898</v>
      </c>
      <c r="Z380" s="118">
        <f>VLOOKUP(K380,'Power Summary by Day '!$AL$18:$AO$400,4,FALSE)</f>
        <v>-26368211.767561898</v>
      </c>
      <c r="AA380" s="119">
        <f t="shared" si="42"/>
        <v>0</v>
      </c>
      <c r="AB380" s="117">
        <f>VLOOKUP(K380,'BNK Org Sheet'!$F$2:$I$464,4,FALSE)*1000</f>
        <v>-13770000</v>
      </c>
      <c r="AC380" s="118">
        <f>VLOOKUP(K380,'NG Summary by Day'!$AG$20:$AJ$532,4,FALSE)</f>
        <v>-15217961.5048797</v>
      </c>
      <c r="AD380" s="131">
        <f t="shared" si="43"/>
        <v>1447961.5048797</v>
      </c>
    </row>
    <row r="381" spans="1:30" x14ac:dyDescent="0.2">
      <c r="A381" s="103">
        <v>37075</v>
      </c>
      <c r="B381" s="104">
        <v>80796</v>
      </c>
      <c r="C381" s="104">
        <v>26642</v>
      </c>
      <c r="D381" s="104">
        <v>88330</v>
      </c>
      <c r="E381" s="104"/>
      <c r="F381" s="104">
        <v>-41092.087925501</v>
      </c>
      <c r="G381" s="104">
        <v>-18007.056858564796</v>
      </c>
      <c r="H381" s="104">
        <v>-55530</v>
      </c>
      <c r="I381" s="104">
        <v>-22000</v>
      </c>
      <c r="J381" s="133">
        <v>37078</v>
      </c>
      <c r="K381" s="134">
        <v>37081</v>
      </c>
      <c r="L381" s="117">
        <f t="shared" si="44"/>
        <v>-60575000</v>
      </c>
      <c r="M381" s="118">
        <f>VLOOKUP(K381,'NG Summary by Day'!$L$21:$N$480,3,FALSE)</f>
        <v>-36654361.607385397</v>
      </c>
      <c r="N381" s="119">
        <f t="shared" si="45"/>
        <v>-23920638.392614603</v>
      </c>
      <c r="O381" s="117">
        <f t="shared" si="38"/>
        <v>-29657000</v>
      </c>
      <c r="P381" s="118">
        <f>VLOOKUP(K381,'Power Summary by Day '!$AL$18:$AO$400,3,FALSE)</f>
        <v>-37144769.994131804</v>
      </c>
      <c r="Q381" s="119">
        <f t="shared" si="39"/>
        <v>7487769.9941318035</v>
      </c>
      <c r="R381" s="117">
        <f>(VLOOKUP(K381,'BNK Org Sheet'!$A$2:$D$464,4,FALSE))*1000*-1</f>
        <v>-107161000</v>
      </c>
      <c r="S381" s="118">
        <f>VLOOKUP(K381,CORP!$A$14:$D4903,3,FALSE)</f>
        <v>-107097386.80773</v>
      </c>
      <c r="T381" s="136">
        <f t="shared" si="40"/>
        <v>-63613.192269995809</v>
      </c>
      <c r="V381" s="117">
        <f>(VLOOKUP(K381,'BNK Org Sheet'!$F$2:$I$464,2,FALSE))*1000</f>
        <v>5518193.4137088107</v>
      </c>
      <c r="W381" s="118">
        <f>VLOOKUP(K381,'NG Summary by Day'!$T$20:$W$486,4,FALSE)</f>
        <v>5518193.4137088107</v>
      </c>
      <c r="X381" s="131">
        <f t="shared" si="41"/>
        <v>0</v>
      </c>
      <c r="Y381" s="117">
        <f>VLOOKUP(K381,'BNK Org Sheet'!$F$2:$I$464,3,FALSE)*1000</f>
        <v>8877870.7528061196</v>
      </c>
      <c r="Z381" s="118">
        <f>VLOOKUP(K381,'Power Summary by Day '!$AL$18:$AO$400,4,FALSE)</f>
        <v>8877870.7528061196</v>
      </c>
      <c r="AA381" s="119">
        <f t="shared" si="42"/>
        <v>0</v>
      </c>
      <c r="AB381" s="117">
        <f>VLOOKUP(K381,'BNK Org Sheet'!$F$2:$I$464,4,FALSE)*1000</f>
        <v>5400000</v>
      </c>
      <c r="AC381" s="118">
        <f>VLOOKUP(K381,'NG Summary by Day'!$AG$20:$AJ$532,4,FALSE)</f>
        <v>2571075.7929774099</v>
      </c>
      <c r="AD381" s="131">
        <f t="shared" si="43"/>
        <v>2828924.2070225901</v>
      </c>
    </row>
    <row r="382" spans="1:30" x14ac:dyDescent="0.2">
      <c r="A382" s="103">
        <v>37077</v>
      </c>
      <c r="B382" s="104">
        <v>57398</v>
      </c>
      <c r="C382" s="104">
        <v>32659</v>
      </c>
      <c r="D382" s="104">
        <v>75345</v>
      </c>
      <c r="E382" s="104"/>
      <c r="F382" s="104">
        <v>15192.986695928701</v>
      </c>
      <c r="G382" s="104">
        <v>-12390.5521073238</v>
      </c>
      <c r="H382" s="104">
        <v>-2030</v>
      </c>
      <c r="I382" s="104">
        <v>17000</v>
      </c>
      <c r="J382" s="133">
        <v>37081</v>
      </c>
      <c r="K382" s="134">
        <v>37082</v>
      </c>
      <c r="L382" s="117">
        <f t="shared" si="44"/>
        <v>-58671000</v>
      </c>
      <c r="M382" s="118">
        <f>VLOOKUP(K382,'NG Summary by Day'!$L$21:$N$480,3,FALSE)</f>
        <v>-39562064.169556797</v>
      </c>
      <c r="N382" s="119">
        <f t="shared" si="45"/>
        <v>-19108935.830443203</v>
      </c>
      <c r="O382" s="117">
        <f t="shared" si="38"/>
        <v>-32910000</v>
      </c>
      <c r="P382" s="118">
        <f>VLOOKUP(K382,'Power Summary by Day '!$AL$18:$AO$400,3,FALSE)</f>
        <v>-41405393.9875018</v>
      </c>
      <c r="Q382" s="119">
        <f t="shared" si="39"/>
        <v>8495393.9875018001</v>
      </c>
      <c r="R382" s="117">
        <f>(VLOOKUP(K382,'BNK Org Sheet'!$A$2:$D$464,4,FALSE))*1000*-1</f>
        <v>-79619000</v>
      </c>
      <c r="S382" s="118">
        <f>VLOOKUP(K382,CORP!$A$14:$D4904,3,FALSE)</f>
        <v>-79261304.399383396</v>
      </c>
      <c r="T382" s="136">
        <f t="shared" si="40"/>
        <v>-357695.60061660409</v>
      </c>
      <c r="V382" s="117">
        <f>(VLOOKUP(K382,'BNK Org Sheet'!$F$2:$I$464,2,FALSE))*1000</f>
        <v>-15114398.753863901</v>
      </c>
      <c r="W382" s="118">
        <f>VLOOKUP(K382,'NG Summary by Day'!$T$20:$W$486,4,FALSE)</f>
        <v>-15114398.753863901</v>
      </c>
      <c r="X382" s="131">
        <f t="shared" si="41"/>
        <v>0</v>
      </c>
      <c r="Y382" s="117">
        <f>VLOOKUP(K382,'BNK Org Sheet'!$F$2:$I$464,3,FALSE)*1000</f>
        <v>-7502102.5820486499</v>
      </c>
      <c r="Z382" s="118">
        <f>VLOOKUP(K382,'Power Summary by Day '!$AL$18:$AO$400,4,FALSE)</f>
        <v>-7502102.5820486499</v>
      </c>
      <c r="AA382" s="119">
        <f t="shared" si="42"/>
        <v>0</v>
      </c>
      <c r="AB382" s="117">
        <f>VLOOKUP(K382,'BNK Org Sheet'!$F$2:$I$464,4,FALSE)*1000</f>
        <v>-21610000</v>
      </c>
      <c r="AC382" s="118">
        <f>VLOOKUP(K382,'NG Summary by Day'!$AG$20:$AJ$532,4,FALSE)</f>
        <v>-31552649.737295799</v>
      </c>
      <c r="AD382" s="131">
        <f t="shared" si="43"/>
        <v>9942649.737295799</v>
      </c>
    </row>
    <row r="383" spans="1:30" x14ac:dyDescent="0.2">
      <c r="A383" s="103">
        <v>37078</v>
      </c>
      <c r="B383" s="104">
        <v>67115</v>
      </c>
      <c r="C383" s="104">
        <v>26847</v>
      </c>
      <c r="D383" s="104">
        <v>78262</v>
      </c>
      <c r="E383" s="104"/>
      <c r="F383" s="104">
        <v>9670.6269022702199</v>
      </c>
      <c r="G383" s="104">
        <v>-26368.211767561897</v>
      </c>
      <c r="H383" s="104">
        <v>-13770</v>
      </c>
      <c r="I383" s="104">
        <v>10000</v>
      </c>
      <c r="J383" s="133">
        <v>37082</v>
      </c>
      <c r="K383" s="134">
        <v>37083</v>
      </c>
      <c r="L383" s="117">
        <f t="shared" si="44"/>
        <v>-69664000</v>
      </c>
      <c r="M383" s="118">
        <f>VLOOKUP(K383,'NG Summary by Day'!$L$21:$N$480,3,FALSE)</f>
        <v>-45884538.466825701</v>
      </c>
      <c r="N383" s="119">
        <f t="shared" si="45"/>
        <v>-23779461.533174299</v>
      </c>
      <c r="O383" s="117">
        <f t="shared" si="38"/>
        <v>-46039000</v>
      </c>
      <c r="P383" s="118">
        <f>VLOOKUP(K383,'Power Summary by Day '!$AL$18:$AO$400,3,FALSE)</f>
        <v>-41483140.319870099</v>
      </c>
      <c r="Q383" s="119">
        <f t="shared" si="39"/>
        <v>-4555859.6801299006</v>
      </c>
      <c r="R383" s="117">
        <f>(VLOOKUP(K383,'BNK Org Sheet'!$A$2:$D$464,4,FALSE))*1000*-1</f>
        <v>-87490000</v>
      </c>
      <c r="S383" s="118">
        <f>VLOOKUP(K383,CORP!$A$14:$D4905,3,FALSE)</f>
        <v>-87420611.577146396</v>
      </c>
      <c r="T383" s="136">
        <f t="shared" si="40"/>
        <v>-69388.422853603959</v>
      </c>
      <c r="V383" s="117">
        <f>(VLOOKUP(K383,'BNK Org Sheet'!$F$2:$I$464,2,FALSE))*1000</f>
        <v>-21126422.701551002</v>
      </c>
      <c r="W383" s="118">
        <f>VLOOKUP(K383,'NG Summary by Day'!$T$20:$W$486,4,FALSE)</f>
        <v>-21126422.701551002</v>
      </c>
      <c r="X383" s="131">
        <f t="shared" si="41"/>
        <v>0</v>
      </c>
      <c r="Y383" s="117">
        <f>VLOOKUP(K383,'BNK Org Sheet'!$F$2:$I$464,3,FALSE)*1000</f>
        <v>23136965.2053959</v>
      </c>
      <c r="Z383" s="118">
        <f>VLOOKUP(K383,'Power Summary by Day '!$AL$18:$AO$400,4,FALSE)</f>
        <v>23136965.2053959</v>
      </c>
      <c r="AA383" s="119">
        <f t="shared" si="42"/>
        <v>0</v>
      </c>
      <c r="AB383" s="117">
        <f>VLOOKUP(K383,'BNK Org Sheet'!$F$2:$I$464,4,FALSE)*1000</f>
        <v>-4640000</v>
      </c>
      <c r="AC383" s="118">
        <f>VLOOKUP(K383,'NG Summary by Day'!$AG$20:$AJ$532,4,FALSE)</f>
        <v>-5492479.4502395205</v>
      </c>
      <c r="AD383" s="131">
        <f t="shared" si="43"/>
        <v>852479.45023952052</v>
      </c>
    </row>
    <row r="384" spans="1:30" x14ac:dyDescent="0.2">
      <c r="A384" s="103">
        <v>37081</v>
      </c>
      <c r="B384" s="104">
        <v>60575</v>
      </c>
      <c r="C384" s="104">
        <v>29657</v>
      </c>
      <c r="D384" s="104">
        <v>107161</v>
      </c>
      <c r="E384" s="104"/>
      <c r="F384" s="104">
        <v>5518.193413708811</v>
      </c>
      <c r="G384" s="104">
        <v>8877.8707528061204</v>
      </c>
      <c r="H384" s="104">
        <v>5400</v>
      </c>
      <c r="I384" s="104">
        <v>11000</v>
      </c>
      <c r="J384" s="133">
        <v>37083</v>
      </c>
      <c r="K384" s="134">
        <v>37084</v>
      </c>
      <c r="L384" s="117">
        <f t="shared" si="44"/>
        <v>-62789000</v>
      </c>
      <c r="M384" s="118">
        <f>VLOOKUP(K384,'NG Summary by Day'!$L$21:$N$480,3,FALSE)</f>
        <v>-41149801.097399503</v>
      </c>
      <c r="N384" s="119">
        <f t="shared" si="45"/>
        <v>-21639198.902600497</v>
      </c>
      <c r="O384" s="117">
        <f t="shared" si="38"/>
        <v>-46481000</v>
      </c>
      <c r="P384" s="118">
        <f>VLOOKUP(K384,'Power Summary by Day '!$AL$18:$AO$400,3,FALSE)</f>
        <v>-41965025.280128799</v>
      </c>
      <c r="Q384" s="119">
        <f t="shared" si="39"/>
        <v>-4515974.7198712006</v>
      </c>
      <c r="R384" s="117">
        <f>(VLOOKUP(K384,'BNK Org Sheet'!$A$2:$D$464,4,FALSE))*1000*-1</f>
        <v>-96416000</v>
      </c>
      <c r="S384" s="118">
        <f>VLOOKUP(K384,CORP!$A$14:$D4906,3,FALSE)</f>
        <v>-96352066.203289196</v>
      </c>
      <c r="T384" s="136">
        <f t="shared" si="40"/>
        <v>-63933.796710804105</v>
      </c>
      <c r="V384" s="117">
        <f>(VLOOKUP(K384,'BNK Org Sheet'!$F$2:$I$464,2,FALSE))*1000</f>
        <v>-15099229.909940001</v>
      </c>
      <c r="W384" s="118">
        <f>VLOOKUP(K384,'NG Summary by Day'!$T$20:$W$486,4,FALSE)</f>
        <v>-15099229.909940001</v>
      </c>
      <c r="X384" s="131">
        <f t="shared" si="41"/>
        <v>0</v>
      </c>
      <c r="Y384" s="117">
        <f>VLOOKUP(K384,'BNK Org Sheet'!$F$2:$I$464,3,FALSE)*1000</f>
        <v>-3770074.3710192498</v>
      </c>
      <c r="Z384" s="118">
        <f>VLOOKUP(K384,'Power Summary by Day '!$AL$18:$AO$400,4,FALSE)</f>
        <v>-3770074.3710192498</v>
      </c>
      <c r="AA384" s="119">
        <f t="shared" si="42"/>
        <v>0</v>
      </c>
      <c r="AB384" s="117">
        <f>VLOOKUP(K384,'BNK Org Sheet'!$F$2:$I$464,4,FALSE)*1000</f>
        <v>-23680000</v>
      </c>
      <c r="AC384" s="118">
        <f>VLOOKUP(K384,'NG Summary by Day'!$AG$20:$AJ$532,4,FALSE)</f>
        <v>-10049124.029092601</v>
      </c>
      <c r="AD384" s="131">
        <f t="shared" si="43"/>
        <v>-13630875.970907399</v>
      </c>
    </row>
    <row r="385" spans="1:30" x14ac:dyDescent="0.2">
      <c r="A385" s="103">
        <v>37082</v>
      </c>
      <c r="B385" s="104">
        <v>58671</v>
      </c>
      <c r="C385" s="104">
        <v>32910</v>
      </c>
      <c r="D385" s="104">
        <v>79619</v>
      </c>
      <c r="E385" s="104"/>
      <c r="F385" s="104">
        <v>-15114.398753863901</v>
      </c>
      <c r="G385" s="104">
        <v>-7502.1025820486502</v>
      </c>
      <c r="H385" s="104">
        <v>-21610</v>
      </c>
      <c r="I385" s="104">
        <v>-34000</v>
      </c>
      <c r="J385" s="133">
        <v>37084</v>
      </c>
      <c r="K385" s="134">
        <v>37085</v>
      </c>
      <c r="L385" s="117">
        <f t="shared" si="44"/>
        <v>-45372000</v>
      </c>
      <c r="M385" s="118">
        <f>VLOOKUP(K385,'NG Summary by Day'!$L$21:$N$480,3,FALSE)</f>
        <v>-28107605.614876799</v>
      </c>
      <c r="N385" s="119">
        <f t="shared" si="45"/>
        <v>-17264394.385123201</v>
      </c>
      <c r="O385" s="117">
        <f t="shared" si="38"/>
        <v>-44338000</v>
      </c>
      <c r="P385" s="118">
        <f>VLOOKUP(K385,'Power Summary by Day '!$AL$18:$AO$400,3,FALSE)</f>
        <v>-37970927.516886301</v>
      </c>
      <c r="Q385" s="119">
        <f t="shared" si="39"/>
        <v>-6367072.4831136987</v>
      </c>
      <c r="R385" s="117">
        <f>(VLOOKUP(K385,'BNK Org Sheet'!$A$2:$D$464,4,FALSE))*1000*-1</f>
        <v>-80863000</v>
      </c>
      <c r="S385" s="118">
        <f>VLOOKUP(K385,CORP!$A$14:$D4907,3,FALSE)</f>
        <v>-79987781.923464999</v>
      </c>
      <c r="T385" s="136">
        <f t="shared" si="40"/>
        <v>-875218.0765350014</v>
      </c>
      <c r="V385" s="117">
        <f>(VLOOKUP(K385,'BNK Org Sheet'!$F$2:$I$464,2,FALSE))*1000</f>
        <v>17455884.710634198</v>
      </c>
      <c r="W385" s="118">
        <f>VLOOKUP(K385,'NG Summary by Day'!$T$20:$W$486,4,FALSE)</f>
        <v>17455884.710634198</v>
      </c>
      <c r="X385" s="131">
        <f t="shared" si="41"/>
        <v>0</v>
      </c>
      <c r="Y385" s="117">
        <f>VLOOKUP(K385,'BNK Org Sheet'!$F$2:$I$464,3,FALSE)*1000</f>
        <v>27858046.967761502</v>
      </c>
      <c r="Z385" s="118">
        <f>VLOOKUP(K385,'Power Summary by Day '!$AL$18:$AO$400,4,FALSE)</f>
        <v>27858046.967761502</v>
      </c>
      <c r="AA385" s="119">
        <f t="shared" si="42"/>
        <v>0</v>
      </c>
      <c r="AB385" s="117">
        <f>VLOOKUP(K385,'BNK Org Sheet'!$F$2:$I$464,4,FALSE)*1000</f>
        <v>45090000</v>
      </c>
      <c r="AC385" s="118">
        <f>VLOOKUP(K385,'NG Summary by Day'!$AG$20:$AJ$532,4,FALSE)</f>
        <v>-42553166.4512849</v>
      </c>
      <c r="AD385" s="131">
        <f t="shared" si="43"/>
        <v>87643166.4512849</v>
      </c>
    </row>
    <row r="386" spans="1:30" x14ac:dyDescent="0.2">
      <c r="A386" s="103">
        <v>37083</v>
      </c>
      <c r="B386" s="104">
        <v>69664</v>
      </c>
      <c r="C386" s="104">
        <v>46039</v>
      </c>
      <c r="D386" s="104">
        <v>87490</v>
      </c>
      <c r="E386" s="104"/>
      <c r="F386" s="104">
        <v>-21126.422701551001</v>
      </c>
      <c r="G386" s="104">
        <v>23136.9652053959</v>
      </c>
      <c r="H386" s="104">
        <v>-4640</v>
      </c>
      <c r="I386" s="104">
        <v>-23000</v>
      </c>
      <c r="J386" s="133">
        <v>37085</v>
      </c>
      <c r="K386" s="134">
        <v>37088</v>
      </c>
      <c r="L386" s="117">
        <f t="shared" si="44"/>
        <v>-34314000</v>
      </c>
      <c r="M386" s="118">
        <f>VLOOKUP(K386,'NG Summary by Day'!$L$21:$N$480,3,FALSE)</f>
        <v>-19678194.831159599</v>
      </c>
      <c r="N386" s="119">
        <f t="shared" si="45"/>
        <v>-14635805.168840401</v>
      </c>
      <c r="O386" s="117">
        <f t="shared" si="38"/>
        <v>-40604000</v>
      </c>
      <c r="P386" s="118">
        <f>VLOOKUP(K386,'Power Summary by Day '!$AL$18:$AO$400,3,FALSE)</f>
        <v>-35302073.442531496</v>
      </c>
      <c r="Q386" s="119">
        <f t="shared" si="39"/>
        <v>-5301926.5574685037</v>
      </c>
      <c r="R386" s="117">
        <f>(VLOOKUP(K386,'BNK Org Sheet'!$A$2:$D$464,4,FALSE))*1000*-1</f>
        <v>-69568000</v>
      </c>
      <c r="S386" s="118">
        <f>VLOOKUP(K386,CORP!$A$14:$D4908,3,FALSE)</f>
        <v>-69105277.584831297</v>
      </c>
      <c r="T386" s="136">
        <f t="shared" si="40"/>
        <v>-462722.4151687026</v>
      </c>
      <c r="V386" s="117">
        <f>(VLOOKUP(K386,'BNK Org Sheet'!$F$2:$I$464,2,FALSE))*1000</f>
        <v>34435001.661116496</v>
      </c>
      <c r="W386" s="118">
        <f>VLOOKUP(K386,'NG Summary by Day'!$T$20:$W$486,4,FALSE)</f>
        <v>34435001.661116496</v>
      </c>
      <c r="X386" s="131">
        <f t="shared" si="41"/>
        <v>0</v>
      </c>
      <c r="Y386" s="117">
        <f>VLOOKUP(K386,'BNK Org Sheet'!$F$2:$I$464,3,FALSE)*1000</f>
        <v>28737747.150914699</v>
      </c>
      <c r="Z386" s="118">
        <f>VLOOKUP(K386,'Power Summary by Day '!$AL$18:$AO$400,4,FALSE)</f>
        <v>28737747.150914699</v>
      </c>
      <c r="AA386" s="119">
        <f t="shared" si="42"/>
        <v>0</v>
      </c>
      <c r="AB386" s="117">
        <f>VLOOKUP(K386,'BNK Org Sheet'!$F$2:$I$464,4,FALSE)*1000</f>
        <v>70990000</v>
      </c>
      <c r="AC386" s="118">
        <f>VLOOKUP(K386,'NG Summary by Day'!$AG$20:$AJ$532,4,FALSE)</f>
        <v>116137452.00555401</v>
      </c>
      <c r="AD386" s="131">
        <f t="shared" si="43"/>
        <v>-45147452.005554006</v>
      </c>
    </row>
    <row r="387" spans="1:30" x14ac:dyDescent="0.2">
      <c r="A387" s="103">
        <v>37084</v>
      </c>
      <c r="B387" s="104">
        <v>62789</v>
      </c>
      <c r="C387" s="104">
        <v>46481</v>
      </c>
      <c r="D387" s="104">
        <v>96416</v>
      </c>
      <c r="E387" s="104"/>
      <c r="F387" s="104">
        <v>-15099.229909940001</v>
      </c>
      <c r="G387" s="104">
        <v>-3770.0743710192496</v>
      </c>
      <c r="H387" s="104">
        <v>-23680</v>
      </c>
      <c r="I387" s="104">
        <v>-21000</v>
      </c>
      <c r="J387" s="133">
        <v>37088</v>
      </c>
      <c r="K387" s="134">
        <v>37089</v>
      </c>
      <c r="L387" s="117">
        <f t="shared" si="44"/>
        <v>-23698000</v>
      </c>
      <c r="M387" s="118">
        <f>VLOOKUP(K387,'NG Summary by Day'!$L$21:$N$480,3,FALSE)</f>
        <v>-16871544.756944701</v>
      </c>
      <c r="N387" s="119">
        <f t="shared" si="45"/>
        <v>-6826455.2430552989</v>
      </c>
      <c r="O387" s="117">
        <f t="shared" si="38"/>
        <v>-42699000</v>
      </c>
      <c r="P387" s="118">
        <f>VLOOKUP(K387,'Power Summary by Day '!$AL$18:$AO$400,3,FALSE)</f>
        <v>-31895063.257335998</v>
      </c>
      <c r="Q387" s="119">
        <f t="shared" si="39"/>
        <v>-10803936.742664002</v>
      </c>
      <c r="R387" s="117">
        <f>(VLOOKUP(K387,'BNK Org Sheet'!$A$2:$D$464,4,FALSE))*1000*-1</f>
        <v>-60298000</v>
      </c>
      <c r="S387" s="118">
        <f>VLOOKUP(K387,CORP!$A$14:$D4909,3,FALSE)</f>
        <v>-60199610.186095804</v>
      </c>
      <c r="T387" s="136">
        <f t="shared" si="40"/>
        <v>-98389.813904196024</v>
      </c>
      <c r="V387" s="117">
        <f>(VLOOKUP(K387,'BNK Org Sheet'!$F$2:$I$464,2,FALSE))*1000</f>
        <v>2278421.9233852802</v>
      </c>
      <c r="W387" s="118">
        <f>VLOOKUP(K387,'NG Summary by Day'!$T$20:$W$486,4,FALSE)</f>
        <v>2278421.9233852802</v>
      </c>
      <c r="X387" s="131">
        <f t="shared" si="41"/>
        <v>0</v>
      </c>
      <c r="Y387" s="117">
        <f>VLOOKUP(K387,'BNK Org Sheet'!$F$2:$I$464,3,FALSE)*1000</f>
        <v>-3986266.1035518702</v>
      </c>
      <c r="Z387" s="118">
        <f>VLOOKUP(K387,'Power Summary by Day '!$AL$18:$AO$400,4,FALSE)</f>
        <v>-3986266.1035518702</v>
      </c>
      <c r="AA387" s="119">
        <f t="shared" si="42"/>
        <v>0</v>
      </c>
      <c r="AB387" s="117">
        <f>VLOOKUP(K387,'BNK Org Sheet'!$F$2:$I$464,4,FALSE)*1000</f>
        <v>-19740000</v>
      </c>
      <c r="AC387" s="118">
        <f>VLOOKUP(K387,'NG Summary by Day'!$AG$20:$AJ$532,4,FALSE)</f>
        <v>1348654.66445059</v>
      </c>
      <c r="AD387" s="131">
        <f t="shared" si="43"/>
        <v>-21088654.66445059</v>
      </c>
    </row>
    <row r="388" spans="1:30" x14ac:dyDescent="0.2">
      <c r="A388" s="103">
        <v>37085</v>
      </c>
      <c r="B388" s="104">
        <v>45372</v>
      </c>
      <c r="C388" s="104">
        <v>44338</v>
      </c>
      <c r="D388" s="104">
        <v>80863</v>
      </c>
      <c r="E388" s="104"/>
      <c r="F388" s="104">
        <v>17455.884710634196</v>
      </c>
      <c r="G388" s="104">
        <v>27858.0469677615</v>
      </c>
      <c r="H388" s="104">
        <v>45090</v>
      </c>
      <c r="I388" s="104">
        <v>22000</v>
      </c>
      <c r="J388" s="133">
        <v>37089</v>
      </c>
      <c r="K388" s="134">
        <v>37090</v>
      </c>
      <c r="L388" s="117">
        <f t="shared" si="44"/>
        <v>-18805000</v>
      </c>
      <c r="M388" s="118">
        <f>VLOOKUP(K388,'NG Summary by Day'!$L$21:$N$480,3,FALSE)</f>
        <v>-15769978.033085201</v>
      </c>
      <c r="N388" s="119">
        <f t="shared" si="45"/>
        <v>-3035021.9669147991</v>
      </c>
      <c r="O388" s="117">
        <f t="shared" si="38"/>
        <v>-44824000</v>
      </c>
      <c r="P388" s="118">
        <f>VLOOKUP(K388,'Power Summary by Day '!$AL$18:$AO$400,3,FALSE)</f>
        <v>-33466134.370496999</v>
      </c>
      <c r="Q388" s="119">
        <f t="shared" si="39"/>
        <v>-11357865.629503001</v>
      </c>
      <c r="R388" s="117">
        <f>(VLOOKUP(K388,'BNK Org Sheet'!$A$2:$D$464,4,FALSE))*1000*-1</f>
        <v>-61707000</v>
      </c>
      <c r="S388" s="118">
        <f>VLOOKUP(K388,CORP!$A$14:$D4910,3,FALSE)</f>
        <v>-61610020.414048105</v>
      </c>
      <c r="T388" s="136">
        <f t="shared" si="40"/>
        <v>-96979.585951894522</v>
      </c>
      <c r="V388" s="117">
        <f>(VLOOKUP(K388,'BNK Org Sheet'!$F$2:$I$464,2,FALSE))*1000</f>
        <v>5578956.8767760601</v>
      </c>
      <c r="W388" s="118">
        <f>VLOOKUP(K388,'NG Summary by Day'!$T$20:$W$486,4,FALSE)</f>
        <v>5578956.8767760601</v>
      </c>
      <c r="X388" s="131">
        <f t="shared" si="41"/>
        <v>0</v>
      </c>
      <c r="Y388" s="117">
        <f>VLOOKUP(K388,'BNK Org Sheet'!$F$2:$I$464,3,FALSE)*1000</f>
        <v>4194663.6678913599</v>
      </c>
      <c r="Z388" s="118">
        <f>VLOOKUP(K388,'Power Summary by Day '!$AL$18:$AO$400,4,FALSE)</f>
        <v>4194663.6678913599</v>
      </c>
      <c r="AA388" s="119">
        <f t="shared" si="42"/>
        <v>0</v>
      </c>
      <c r="AB388" s="117">
        <f>VLOOKUP(K388,'BNK Org Sheet'!$F$2:$I$464,4,FALSE)*1000</f>
        <v>6410000</v>
      </c>
      <c r="AC388" s="118">
        <f>VLOOKUP(K388,'NG Summary by Day'!$AG$20:$AJ$532,4,FALSE)</f>
        <v>3825747.2418938698</v>
      </c>
      <c r="AD388" s="131">
        <f t="shared" si="43"/>
        <v>2584252.7581061302</v>
      </c>
    </row>
    <row r="389" spans="1:30" x14ac:dyDescent="0.2">
      <c r="A389" s="103">
        <v>37088</v>
      </c>
      <c r="B389" s="104">
        <v>34314</v>
      </c>
      <c r="C389" s="104">
        <v>40604</v>
      </c>
      <c r="D389" s="104">
        <v>69568</v>
      </c>
      <c r="E389" s="104"/>
      <c r="F389" s="104">
        <v>34435.001661116497</v>
      </c>
      <c r="G389" s="104">
        <v>28737.7471509147</v>
      </c>
      <c r="H389" s="104">
        <v>70990</v>
      </c>
      <c r="I389" s="104">
        <v>34000</v>
      </c>
      <c r="J389" s="133">
        <v>37090</v>
      </c>
      <c r="K389" s="134">
        <v>37091</v>
      </c>
      <c r="L389" s="117">
        <f t="shared" si="44"/>
        <v>-17672000</v>
      </c>
      <c r="M389" s="118">
        <f>VLOOKUP(K389,'NG Summary by Day'!$L$21:$N$480,3,FALSE)</f>
        <v>-14077277.476884501</v>
      </c>
      <c r="N389" s="119">
        <f t="shared" si="45"/>
        <v>-3594722.5231154989</v>
      </c>
      <c r="O389" s="117">
        <f t="shared" ref="O389:O452" si="46">(VLOOKUP(K389,$A$3:$D$465,3,FALSE))*1000*-1</f>
        <v>-48380000</v>
      </c>
      <c r="P389" s="118">
        <f>VLOOKUP(K389,'Power Summary by Day '!$AL$18:$AO$400,3,FALSE)</f>
        <v>-34753845.4416655</v>
      </c>
      <c r="Q389" s="119">
        <f t="shared" ref="Q389:Q452" si="47">O389-P389</f>
        <v>-13626154.5583345</v>
      </c>
      <c r="R389" s="117">
        <f>(VLOOKUP(K389,'BNK Org Sheet'!$A$2:$D$464,4,FALSE))*1000*-1</f>
        <v>-64060000</v>
      </c>
      <c r="S389" s="118">
        <f>VLOOKUP(K389,CORP!$A$14:$D4911,3,FALSE)</f>
        <v>-63966712.246759698</v>
      </c>
      <c r="T389" s="136">
        <f t="shared" ref="T389:T452" si="48">R389-S389</f>
        <v>-93287.753240302205</v>
      </c>
      <c r="V389" s="117">
        <f>(VLOOKUP(K389,'BNK Org Sheet'!$F$2:$I$464,2,FALSE))*1000</f>
        <v>5428420.7374388203</v>
      </c>
      <c r="W389" s="118">
        <f>VLOOKUP(K389,'NG Summary by Day'!$T$20:$W$486,4,FALSE)</f>
        <v>5428420.7374388203</v>
      </c>
      <c r="X389" s="131">
        <f t="shared" ref="X389:X452" si="49">V389-W389</f>
        <v>0</v>
      </c>
      <c r="Y389" s="117">
        <f>VLOOKUP(K389,'BNK Org Sheet'!$F$2:$I$464,3,FALSE)*1000</f>
        <v>10349186.9259519</v>
      </c>
      <c r="Z389" s="118">
        <f>VLOOKUP(K389,'Power Summary by Day '!$AL$18:$AO$400,4,FALSE)</f>
        <v>10349186.9259519</v>
      </c>
      <c r="AA389" s="119">
        <f t="shared" ref="AA389:AA452" si="50">Y389-Z389</f>
        <v>0</v>
      </c>
      <c r="AB389" s="117">
        <f>VLOOKUP(K389,'BNK Org Sheet'!$F$2:$I$464,4,FALSE)*1000</f>
        <v>1140000</v>
      </c>
      <c r="AC389" s="118">
        <f>VLOOKUP(K389,'NG Summary by Day'!$AG$20:$AJ$532,4,FALSE)</f>
        <v>18562054.081450701</v>
      </c>
      <c r="AD389" s="131">
        <f t="shared" ref="AD389:AD452" si="51">AB389-AC389</f>
        <v>-17422054.081450701</v>
      </c>
    </row>
    <row r="390" spans="1:30" x14ac:dyDescent="0.2">
      <c r="A390" s="103">
        <v>37089</v>
      </c>
      <c r="B390" s="104">
        <v>23698</v>
      </c>
      <c r="C390" s="104">
        <v>42699</v>
      </c>
      <c r="D390" s="104">
        <v>60298</v>
      </c>
      <c r="E390" s="104"/>
      <c r="F390" s="104">
        <v>2278.42192338528</v>
      </c>
      <c r="G390" s="104">
        <v>-3986.2661035518704</v>
      </c>
      <c r="H390" s="104">
        <v>-19740</v>
      </c>
      <c r="I390" s="104">
        <v>2000</v>
      </c>
      <c r="J390" s="133">
        <v>37091</v>
      </c>
      <c r="K390" s="134">
        <v>37092</v>
      </c>
      <c r="L390" s="117">
        <f t="shared" ref="L390:L453" si="52">(VLOOKUP(K390,$A$3:$D$465,2,FALSE)*1000*-1)</f>
        <v>-28449000</v>
      </c>
      <c r="M390" s="118">
        <f>VLOOKUP(K390,'NG Summary by Day'!$L$21:$N$480,3,FALSE)</f>
        <v>-20864729.8597156</v>
      </c>
      <c r="N390" s="119">
        <f t="shared" ref="N390:N453" si="53">L390-M390</f>
        <v>-7584270.1402844004</v>
      </c>
      <c r="O390" s="117">
        <f t="shared" si="46"/>
        <v>-49524000</v>
      </c>
      <c r="P390" s="118">
        <f>VLOOKUP(K390,'Power Summary by Day '!$AL$18:$AO$400,3,FALSE)</f>
        <v>-36644921.5845998</v>
      </c>
      <c r="Q390" s="119">
        <f t="shared" si="47"/>
        <v>-12879078.4154002</v>
      </c>
      <c r="R390" s="117">
        <f>(VLOOKUP(K390,'BNK Org Sheet'!$A$2:$D$464,4,FALSE))*1000*-1</f>
        <v>-73443000</v>
      </c>
      <c r="S390" s="118">
        <f>VLOOKUP(K390,CORP!$A$14:$D4912,3,FALSE)</f>
        <v>-73362834.656439096</v>
      </c>
      <c r="T390" s="136">
        <f t="shared" si="48"/>
        <v>-80165.343560904264</v>
      </c>
      <c r="V390" s="117">
        <f>(VLOOKUP(K390,'BNK Org Sheet'!$F$2:$I$464,2,FALSE))*1000</f>
        <v>-2082089.4648672901</v>
      </c>
      <c r="W390" s="118">
        <f>VLOOKUP(K390,'NG Summary by Day'!$T$20:$W$486,4,FALSE)</f>
        <v>-2082089.4648672901</v>
      </c>
      <c r="X390" s="131">
        <f t="shared" si="49"/>
        <v>0</v>
      </c>
      <c r="Y390" s="117">
        <f>VLOOKUP(K390,'BNK Org Sheet'!$F$2:$I$464,3,FALSE)*1000</f>
        <v>-4269602.2439704305</v>
      </c>
      <c r="Z390" s="118">
        <f>VLOOKUP(K390,'Power Summary by Day '!$AL$18:$AO$400,4,FALSE)</f>
        <v>-4269602.2439704305</v>
      </c>
      <c r="AA390" s="119">
        <f t="shared" si="50"/>
        <v>0</v>
      </c>
      <c r="AB390" s="117">
        <f>VLOOKUP(K390,'BNK Org Sheet'!$F$2:$I$464,4,FALSE)*1000</f>
        <v>18800000</v>
      </c>
      <c r="AC390" s="118">
        <f>VLOOKUP(K390,'NG Summary by Day'!$AG$20:$AJ$532,4,FALSE)</f>
        <v>19015872.600844599</v>
      </c>
      <c r="AD390" s="131">
        <f t="shared" si="51"/>
        <v>-215872.60084459931</v>
      </c>
    </row>
    <row r="391" spans="1:30" x14ac:dyDescent="0.2">
      <c r="A391" s="103">
        <v>37090</v>
      </c>
      <c r="B391" s="104">
        <v>18805</v>
      </c>
      <c r="C391" s="104">
        <v>44824</v>
      </c>
      <c r="D391" s="104">
        <v>61707</v>
      </c>
      <c r="E391" s="104"/>
      <c r="F391" s="104">
        <v>5578.9568767760602</v>
      </c>
      <c r="G391" s="104">
        <v>4194.6636678913601</v>
      </c>
      <c r="H391" s="104">
        <v>6410</v>
      </c>
      <c r="I391" s="104">
        <v>16000</v>
      </c>
      <c r="J391" s="133">
        <v>37092</v>
      </c>
      <c r="K391" s="134">
        <v>37095</v>
      </c>
      <c r="L391" s="117">
        <f t="shared" si="52"/>
        <v>-40448000</v>
      </c>
      <c r="M391" s="118">
        <f>VLOOKUP(K391,'NG Summary by Day'!$L$21:$N$480,3,FALSE)</f>
        <v>-30932712.009792402</v>
      </c>
      <c r="N391" s="119">
        <f t="shared" si="53"/>
        <v>-9515287.9902075976</v>
      </c>
      <c r="O391" s="117">
        <f t="shared" si="46"/>
        <v>-50940000</v>
      </c>
      <c r="P391" s="118">
        <f>VLOOKUP(K391,'Power Summary by Day '!$AL$18:$AO$400,3,FALSE)</f>
        <v>-39640723.073159695</v>
      </c>
      <c r="Q391" s="119">
        <f t="shared" si="47"/>
        <v>-11299276.926840305</v>
      </c>
      <c r="R391" s="117">
        <f>(VLOOKUP(K391,'BNK Org Sheet'!$A$2:$D$464,4,FALSE))*1000*-1</f>
        <v>-83061000</v>
      </c>
      <c r="S391" s="118">
        <f>VLOOKUP(K391,CORP!$A$14:$D4913,3,FALSE)</f>
        <v>-82989156.592591196</v>
      </c>
      <c r="T391" s="136">
        <f t="shared" si="48"/>
        <v>-71843.407408803701</v>
      </c>
      <c r="V391" s="117">
        <f>(VLOOKUP(K391,'BNK Org Sheet'!$F$2:$I$464,2,FALSE))*1000</f>
        <v>-10564171.436806001</v>
      </c>
      <c r="W391" s="118">
        <f>VLOOKUP(K391,'NG Summary by Day'!$T$20:$W$486,4,FALSE)</f>
        <v>-10564171.436806001</v>
      </c>
      <c r="X391" s="131">
        <f t="shared" si="49"/>
        <v>0</v>
      </c>
      <c r="Y391" s="117">
        <f>VLOOKUP(K391,'BNK Org Sheet'!$F$2:$I$464,3,FALSE)*1000</f>
        <v>-6167760.0775306802</v>
      </c>
      <c r="Z391" s="118">
        <f>VLOOKUP(K391,'Power Summary by Day '!$AL$18:$AO$400,4,FALSE)</f>
        <v>-6167760.0775306802</v>
      </c>
      <c r="AA391" s="119">
        <f t="shared" si="50"/>
        <v>0</v>
      </c>
      <c r="AB391" s="117">
        <f>VLOOKUP(K391,'BNK Org Sheet'!$F$2:$I$464,4,FALSE)*1000</f>
        <v>-31450000</v>
      </c>
      <c r="AC391" s="118">
        <f>VLOOKUP(K391,'NG Summary by Day'!$AG$20:$AJ$532,4,FALSE)</f>
        <v>-10094695.514798699</v>
      </c>
      <c r="AD391" s="131">
        <f t="shared" si="51"/>
        <v>-21355304.485201299</v>
      </c>
    </row>
    <row r="392" spans="1:30" x14ac:dyDescent="0.2">
      <c r="A392" s="103">
        <v>37091</v>
      </c>
      <c r="B392" s="104">
        <v>17672</v>
      </c>
      <c r="C392" s="104">
        <v>48380</v>
      </c>
      <c r="D392" s="104">
        <v>64060</v>
      </c>
      <c r="E392" s="104"/>
      <c r="F392" s="104">
        <v>5428.4207374388207</v>
      </c>
      <c r="G392" s="104">
        <v>10349.186925951901</v>
      </c>
      <c r="H392" s="104">
        <v>1140</v>
      </c>
      <c r="I392" s="104">
        <v>13000</v>
      </c>
      <c r="J392" s="133">
        <v>37095</v>
      </c>
      <c r="K392" s="134">
        <v>37096</v>
      </c>
      <c r="L392" s="117">
        <f t="shared" si="52"/>
        <v>-46565000</v>
      </c>
      <c r="M392" s="118">
        <f>VLOOKUP(K392,'NG Summary by Day'!$L$21:$N$480,3,FALSE)</f>
        <v>-32930618.344110101</v>
      </c>
      <c r="N392" s="119">
        <f t="shared" si="53"/>
        <v>-13634381.655889899</v>
      </c>
      <c r="O392" s="117">
        <f t="shared" si="46"/>
        <v>-42117000</v>
      </c>
      <c r="P392" s="118">
        <f>VLOOKUP(K392,'Power Summary by Day '!$AL$18:$AO$400,3,FALSE)</f>
        <v>-34106736.725093096</v>
      </c>
      <c r="Q392" s="119">
        <f t="shared" si="47"/>
        <v>-8010263.2749069035</v>
      </c>
      <c r="R392" s="117">
        <f>(VLOOKUP(K392,'BNK Org Sheet'!$A$2:$D$464,4,FALSE))*1000*-1</f>
        <v>-80465000</v>
      </c>
      <c r="S392" s="118">
        <f>VLOOKUP(K392,CORP!$A$14:$D4914,3,FALSE)</f>
        <v>-80390952.057936996</v>
      </c>
      <c r="T392" s="136">
        <f t="shared" si="48"/>
        <v>-74047.942063003778</v>
      </c>
      <c r="V392" s="117">
        <f>(VLOOKUP(K392,'BNK Org Sheet'!$F$2:$I$464,2,FALSE))*1000</f>
        <v>-18217877.922317199</v>
      </c>
      <c r="W392" s="118">
        <f>VLOOKUP(K392,'NG Summary by Day'!$T$20:$W$486,4,FALSE)</f>
        <v>-18217877.922317199</v>
      </c>
      <c r="X392" s="131">
        <f t="shared" si="49"/>
        <v>0</v>
      </c>
      <c r="Y392" s="117">
        <f>VLOOKUP(K392,'BNK Org Sheet'!$F$2:$I$464,3,FALSE)*1000</f>
        <v>-15072884.314012501</v>
      </c>
      <c r="Z392" s="118">
        <f>VLOOKUP(K392,'Power Summary by Day '!$AL$18:$AO$400,4,FALSE)</f>
        <v>-15072884.314012501</v>
      </c>
      <c r="AA392" s="119">
        <f t="shared" si="50"/>
        <v>0</v>
      </c>
      <c r="AB392" s="117">
        <f>VLOOKUP(K392,'BNK Org Sheet'!$F$2:$I$464,4,FALSE)*1000</f>
        <v>-33380000</v>
      </c>
      <c r="AC392" s="118">
        <f>VLOOKUP(K392,'NG Summary by Day'!$AG$20:$AJ$532,4,FALSE)</f>
        <v>2582364.6841836502</v>
      </c>
      <c r="AD392" s="131">
        <f t="shared" si="51"/>
        <v>-35962364.68418365</v>
      </c>
    </row>
    <row r="393" spans="1:30" x14ac:dyDescent="0.2">
      <c r="A393" s="103">
        <v>37092</v>
      </c>
      <c r="B393" s="104">
        <v>28449</v>
      </c>
      <c r="C393" s="104">
        <v>49524</v>
      </c>
      <c r="D393" s="104">
        <v>73443</v>
      </c>
      <c r="E393" s="104"/>
      <c r="F393" s="104">
        <v>-2082.0894648672902</v>
      </c>
      <c r="G393" s="104">
        <v>-4269.6022439704302</v>
      </c>
      <c r="H393" s="104">
        <v>18800</v>
      </c>
      <c r="I393" s="104">
        <v>-3000</v>
      </c>
      <c r="J393" s="133">
        <v>37096</v>
      </c>
      <c r="K393" s="134">
        <v>37097</v>
      </c>
      <c r="L393" s="117">
        <f t="shared" si="52"/>
        <v>-51309000</v>
      </c>
      <c r="M393" s="118">
        <f>VLOOKUP(K393,'NG Summary by Day'!$L$21:$N$480,3,FALSE)</f>
        <v>-47276024.753884301</v>
      </c>
      <c r="N393" s="119">
        <f t="shared" si="53"/>
        <v>-4032975.2461156994</v>
      </c>
      <c r="O393" s="117">
        <f t="shared" si="46"/>
        <v>-44449000</v>
      </c>
      <c r="P393" s="118">
        <f>VLOOKUP(K393,'Power Summary by Day '!$AL$18:$AO$400,3,FALSE)</f>
        <v>-31726705.179820299</v>
      </c>
      <c r="Q393" s="119">
        <f t="shared" si="47"/>
        <v>-12722294.820179701</v>
      </c>
      <c r="R393" s="117">
        <f>(VLOOKUP(K393,'BNK Org Sheet'!$A$2:$D$464,4,FALSE))*1000*-1</f>
        <v>-83661000</v>
      </c>
      <c r="S393" s="118">
        <f>VLOOKUP(K393,CORP!$A$14:$D4915,3,FALSE)</f>
        <v>-83549342.427412793</v>
      </c>
      <c r="T393" s="136">
        <f t="shared" si="48"/>
        <v>-111657.57258720696</v>
      </c>
      <c r="V393" s="117">
        <f>(VLOOKUP(K393,'BNK Org Sheet'!$F$2:$I$464,2,FALSE))*1000</f>
        <v>-39649669.941996701</v>
      </c>
      <c r="W393" s="118">
        <f>VLOOKUP(K393,'NG Summary by Day'!$T$20:$W$486,4,FALSE)</f>
        <v>-39649669.941996701</v>
      </c>
      <c r="X393" s="131">
        <f t="shared" si="49"/>
        <v>0</v>
      </c>
      <c r="Y393" s="117">
        <f>VLOOKUP(K393,'BNK Org Sheet'!$F$2:$I$464,3,FALSE)*1000</f>
        <v>-17036509.3552415</v>
      </c>
      <c r="Z393" s="118">
        <f>VLOOKUP(K393,'Power Summary by Day '!$AL$18:$AO$400,4,FALSE)</f>
        <v>-17036509.3552415</v>
      </c>
      <c r="AA393" s="119">
        <f t="shared" si="50"/>
        <v>0</v>
      </c>
      <c r="AB393" s="117">
        <f>VLOOKUP(K393,'BNK Org Sheet'!$F$2:$I$464,4,FALSE)*1000</f>
        <v>-57240000</v>
      </c>
      <c r="AC393" s="118">
        <f>VLOOKUP(K393,'NG Summary by Day'!$AG$20:$AJ$532,4,FALSE)</f>
        <v>-69282142.291339099</v>
      </c>
      <c r="AD393" s="131">
        <f t="shared" si="51"/>
        <v>12042142.291339099</v>
      </c>
    </row>
    <row r="394" spans="1:30" x14ac:dyDescent="0.2">
      <c r="A394" s="103">
        <v>37095</v>
      </c>
      <c r="B394" s="104">
        <v>40448</v>
      </c>
      <c r="C394" s="104">
        <v>50940</v>
      </c>
      <c r="D394" s="104">
        <v>83061</v>
      </c>
      <c r="E394" s="104"/>
      <c r="F394" s="104">
        <v>-10564.171436806</v>
      </c>
      <c r="G394" s="104">
        <v>-6167.7600775306801</v>
      </c>
      <c r="H394" s="104">
        <v>-31450</v>
      </c>
      <c r="I394" s="104">
        <v>-11000</v>
      </c>
      <c r="J394" s="133">
        <v>37097</v>
      </c>
      <c r="K394" s="134">
        <v>37098</v>
      </c>
      <c r="L394" s="117">
        <f t="shared" si="52"/>
        <v>-34299000</v>
      </c>
      <c r="M394" s="118">
        <f>VLOOKUP(K394,'NG Summary by Day'!$L$21:$N$480,3,FALSE)</f>
        <v>-29172941.442133699</v>
      </c>
      <c r="N394" s="119">
        <f t="shared" si="53"/>
        <v>-5126058.5578663014</v>
      </c>
      <c r="O394" s="117">
        <f t="shared" si="46"/>
        <v>-44278000</v>
      </c>
      <c r="P394" s="118">
        <f>VLOOKUP(K394,'Power Summary by Day '!$AL$18:$AO$400,3,FALSE)</f>
        <v>-33330478.5592077</v>
      </c>
      <c r="Q394" s="119">
        <f t="shared" si="47"/>
        <v>-10947521.4407923</v>
      </c>
      <c r="R394" s="117">
        <f>(VLOOKUP(K394,'BNK Org Sheet'!$A$2:$D$464,4,FALSE))*1000*-1</f>
        <v>-73998000</v>
      </c>
      <c r="S394" s="118">
        <f>VLOOKUP(K394,CORP!$A$14:$D4916,3,FALSE)</f>
        <v>-73868775.923846692</v>
      </c>
      <c r="T394" s="136">
        <f t="shared" si="48"/>
        <v>-129224.07615330815</v>
      </c>
      <c r="V394" s="117">
        <f>(VLOOKUP(K394,'BNK Org Sheet'!$F$2:$I$464,2,FALSE))*1000</f>
        <v>41112819.952853903</v>
      </c>
      <c r="W394" s="118">
        <f>VLOOKUP(K394,'NG Summary by Day'!$T$20:$W$486,4,FALSE)</f>
        <v>41112819.952853903</v>
      </c>
      <c r="X394" s="131">
        <f t="shared" si="49"/>
        <v>0</v>
      </c>
      <c r="Y394" s="117">
        <f>VLOOKUP(K394,'BNK Org Sheet'!$F$2:$I$464,3,FALSE)*1000</f>
        <v>-17907057.4218456</v>
      </c>
      <c r="Z394" s="118">
        <f>VLOOKUP(K394,'Power Summary by Day '!$AL$18:$AO$400,4,FALSE)</f>
        <v>-17907057.4218456</v>
      </c>
      <c r="AA394" s="119">
        <f t="shared" si="50"/>
        <v>0</v>
      </c>
      <c r="AB394" s="117">
        <f>VLOOKUP(K394,'BNK Org Sheet'!$F$2:$I$464,4,FALSE)*1000</f>
        <v>18250000</v>
      </c>
      <c r="AC394" s="118">
        <f>VLOOKUP(K394,'NG Summary by Day'!$AG$20:$AJ$532,4,FALSE)</f>
        <v>14881514.3165318</v>
      </c>
      <c r="AD394" s="131">
        <f t="shared" si="51"/>
        <v>3368485.6834682003</v>
      </c>
    </row>
    <row r="395" spans="1:30" x14ac:dyDescent="0.2">
      <c r="A395" s="103">
        <v>37096</v>
      </c>
      <c r="B395" s="104">
        <v>46565</v>
      </c>
      <c r="C395" s="104">
        <v>42117</v>
      </c>
      <c r="D395" s="104">
        <v>80465</v>
      </c>
      <c r="E395" s="104"/>
      <c r="F395" s="104">
        <v>-18217.877922317199</v>
      </c>
      <c r="G395" s="104">
        <v>-15072.884314012501</v>
      </c>
      <c r="H395" s="104">
        <v>-33380</v>
      </c>
      <c r="I395" s="104">
        <v>-14000</v>
      </c>
      <c r="J395" s="133">
        <v>37098</v>
      </c>
      <c r="K395" s="134">
        <v>37099</v>
      </c>
      <c r="L395" s="117">
        <f t="shared" si="52"/>
        <v>-17037000</v>
      </c>
      <c r="M395" s="118">
        <f>VLOOKUP(K395,'NG Summary by Day'!$L$21:$N$480,3,FALSE)</f>
        <v>-17036541.655278198</v>
      </c>
      <c r="N395" s="119">
        <f t="shared" si="53"/>
        <v>-458.344721801579</v>
      </c>
      <c r="O395" s="117">
        <f t="shared" si="46"/>
        <v>-30771000</v>
      </c>
      <c r="P395" s="118">
        <f>VLOOKUP(K395,'Power Summary by Day '!$AL$18:$AO$400,3,FALSE)</f>
        <v>-30824280.016198698</v>
      </c>
      <c r="Q395" s="119">
        <f t="shared" si="47"/>
        <v>53280.016198698431</v>
      </c>
      <c r="R395" s="117">
        <f>(VLOOKUP(K395,'BNK Org Sheet'!$A$2:$D$464,4,FALSE))*1000*-1</f>
        <v>-59967000</v>
      </c>
      <c r="S395" s="118">
        <f>VLOOKUP(K395,CORP!$A$14:$D4917,3,FALSE)</f>
        <v>-63282290.614838697</v>
      </c>
      <c r="T395" s="136">
        <f t="shared" si="48"/>
        <v>3315290.614838697</v>
      </c>
      <c r="V395" s="117">
        <f>(VLOOKUP(K395,'BNK Org Sheet'!$F$2:$I$464,2,FALSE))*1000</f>
        <v>-9594081.9163541701</v>
      </c>
      <c r="W395" s="118">
        <f>VLOOKUP(K395,'NG Summary by Day'!$T$20:$W$486,4,FALSE)</f>
        <v>-9594081.9163541701</v>
      </c>
      <c r="X395" s="131">
        <f t="shared" si="49"/>
        <v>0</v>
      </c>
      <c r="Y395" s="117">
        <f>VLOOKUP(K395,'BNK Org Sheet'!$F$2:$I$464,3,FALSE)*1000</f>
        <v>16761061.523746898</v>
      </c>
      <c r="Z395" s="118">
        <f>VLOOKUP(K395,'Power Summary by Day '!$AL$18:$AO$400,4,FALSE)</f>
        <v>16761061.5237469</v>
      </c>
      <c r="AA395" s="119">
        <f t="shared" si="50"/>
        <v>0</v>
      </c>
      <c r="AB395" s="117">
        <f>VLOOKUP(K395,'BNK Org Sheet'!$F$2:$I$464,4,FALSE)*1000</f>
        <v>7390000</v>
      </c>
      <c r="AC395" s="118">
        <f>VLOOKUP(K395,'NG Summary by Day'!$AG$20:$AJ$532,4,FALSE)</f>
        <v>15454347.8991795</v>
      </c>
      <c r="AD395" s="131">
        <f t="shared" si="51"/>
        <v>-8064347.8991794996</v>
      </c>
    </row>
    <row r="396" spans="1:30" x14ac:dyDescent="0.2">
      <c r="A396" s="103">
        <v>37097</v>
      </c>
      <c r="B396" s="104">
        <v>51309</v>
      </c>
      <c r="C396" s="104">
        <v>44449</v>
      </c>
      <c r="D396" s="104">
        <v>83661</v>
      </c>
      <c r="E396" s="104"/>
      <c r="F396" s="104">
        <v>-39649.669941996704</v>
      </c>
      <c r="G396" s="104">
        <v>-17036.509355241498</v>
      </c>
      <c r="H396" s="104">
        <v>-57240</v>
      </c>
      <c r="I396" s="104">
        <v>-46000</v>
      </c>
      <c r="J396" s="133">
        <v>37099</v>
      </c>
      <c r="K396" s="134">
        <v>37102</v>
      </c>
      <c r="L396" s="117">
        <f t="shared" si="52"/>
        <v>-40545000</v>
      </c>
      <c r="M396" s="118">
        <f>VLOOKUP(K396,'NG Summary by Day'!$L$21:$N$480,3,FALSE)</f>
        <v>-33520183.800023399</v>
      </c>
      <c r="N396" s="119">
        <f t="shared" si="53"/>
        <v>-7024816.1999766007</v>
      </c>
      <c r="O396" s="117">
        <f t="shared" si="46"/>
        <v>-38957000</v>
      </c>
      <c r="P396" s="118">
        <f>VLOOKUP(K396,'Power Summary by Day '!$AL$18:$AO$400,3,FALSE)</f>
        <v>-28013290.2720499</v>
      </c>
      <c r="Q396" s="119">
        <f t="shared" si="47"/>
        <v>-10943709.7279501</v>
      </c>
      <c r="R396" s="117">
        <f>(VLOOKUP(K396,'BNK Org Sheet'!$A$2:$D$464,4,FALSE))*1000*-1</f>
        <v>-71858000</v>
      </c>
      <c r="S396" s="118">
        <f>VLOOKUP(K396,CORP!$A$14:$D4918,3,FALSE)</f>
        <v>-71732332.593809709</v>
      </c>
      <c r="T396" s="136">
        <f t="shared" si="48"/>
        <v>-125667.40619029105</v>
      </c>
      <c r="V396" s="117">
        <f>(VLOOKUP(K396,'BNK Org Sheet'!$F$2:$I$464,2,FALSE))*1000</f>
        <v>-223247.49061834198</v>
      </c>
      <c r="W396" s="118">
        <f>VLOOKUP(K396,'NG Summary by Day'!$T$20:$W$486,4,FALSE)</f>
        <v>-223247.49061834198</v>
      </c>
      <c r="X396" s="131">
        <f t="shared" si="49"/>
        <v>0</v>
      </c>
      <c r="Y396" s="117">
        <f>VLOOKUP(K396,'BNK Org Sheet'!$F$2:$I$464,3,FALSE)*1000</f>
        <v>9709701.4161047693</v>
      </c>
      <c r="Z396" s="118">
        <f>VLOOKUP(K396,'Power Summary by Day '!$AL$18:$AO$400,4,FALSE)</f>
        <v>9709701.4161047693</v>
      </c>
      <c r="AA396" s="119">
        <f t="shared" si="50"/>
        <v>0</v>
      </c>
      <c r="AB396" s="117">
        <f>VLOOKUP(K396,'BNK Org Sheet'!$F$2:$I$464,4,FALSE)*1000</f>
        <v>870000</v>
      </c>
      <c r="AC396" s="118">
        <f>VLOOKUP(K396,'NG Summary by Day'!$AG$20:$AJ$532,4,FALSE)</f>
        <v>4325275.0871501695</v>
      </c>
      <c r="AD396" s="131">
        <f t="shared" si="51"/>
        <v>-3455275.0871501695</v>
      </c>
    </row>
    <row r="397" spans="1:30" x14ac:dyDescent="0.2">
      <c r="A397" s="103">
        <v>37098</v>
      </c>
      <c r="B397" s="104">
        <v>34299</v>
      </c>
      <c r="C397" s="104">
        <v>44278</v>
      </c>
      <c r="D397" s="104">
        <v>73998</v>
      </c>
      <c r="E397" s="104"/>
      <c r="F397" s="104">
        <v>41112.819952853904</v>
      </c>
      <c r="G397" s="104">
        <v>-17907.057421845599</v>
      </c>
      <c r="H397" s="104">
        <v>18250</v>
      </c>
      <c r="I397" s="104">
        <v>39000</v>
      </c>
      <c r="J397" s="133">
        <v>37102</v>
      </c>
      <c r="K397" s="134">
        <v>37103</v>
      </c>
      <c r="L397" s="117">
        <f t="shared" si="52"/>
        <v>-49394000</v>
      </c>
      <c r="M397" s="118">
        <f>VLOOKUP(K397,'NG Summary by Day'!$L$21:$N$480,3,FALSE)</f>
        <v>-37233509.861714698</v>
      </c>
      <c r="N397" s="119">
        <f t="shared" si="53"/>
        <v>-12160490.138285302</v>
      </c>
      <c r="O397" s="117">
        <f t="shared" si="46"/>
        <v>-41233000</v>
      </c>
      <c r="P397" s="118">
        <f>VLOOKUP(K397,'Power Summary by Day '!$AL$18:$AO$400,3,FALSE)</f>
        <v>-31401436.714436699</v>
      </c>
      <c r="Q397" s="119">
        <f t="shared" si="47"/>
        <v>-9831563.2855633013</v>
      </c>
      <c r="R397" s="117">
        <f>(VLOOKUP(K397,'BNK Org Sheet'!$A$2:$D$464,4,FALSE))*1000*-1</f>
        <v>-79037000</v>
      </c>
      <c r="S397" s="118">
        <f>VLOOKUP(K397,CORP!$A$14:$D4919,3,FALSE)</f>
        <v>-78917992.618608698</v>
      </c>
      <c r="T397" s="136">
        <f t="shared" si="48"/>
        <v>-119007.38139130175</v>
      </c>
      <c r="V397" s="117">
        <f>(VLOOKUP(K397,'BNK Org Sheet'!$F$2:$I$464,2,FALSE))*1000</f>
        <v>-16681119.853430999</v>
      </c>
      <c r="W397" s="118">
        <f>VLOOKUP(K397,'NG Summary by Day'!$T$20:$W$486,4,FALSE)</f>
        <v>-16681119.853430999</v>
      </c>
      <c r="X397" s="131">
        <f t="shared" si="49"/>
        <v>0</v>
      </c>
      <c r="Y397" s="117">
        <f>VLOOKUP(K397,'BNK Org Sheet'!$F$2:$I$464,3,FALSE)*1000</f>
        <v>-26164550.642596297</v>
      </c>
      <c r="Z397" s="118">
        <f>VLOOKUP(K397,'Power Summary by Day '!$AL$18:$AO$400,4,FALSE)</f>
        <v>-26164550.642596297</v>
      </c>
      <c r="AA397" s="119">
        <f t="shared" si="50"/>
        <v>0</v>
      </c>
      <c r="AB397" s="117">
        <f>VLOOKUP(K397,'BNK Org Sheet'!$F$2:$I$464,4,FALSE)*1000</f>
        <v>-53700000</v>
      </c>
      <c r="AC397" s="118">
        <f>VLOOKUP(K397,'NG Summary by Day'!$AG$20:$AJ$532,4,FALSE)</f>
        <v>-55748726.417691</v>
      </c>
      <c r="AD397" s="131">
        <f t="shared" si="51"/>
        <v>2048726.4176909998</v>
      </c>
    </row>
    <row r="398" spans="1:30" x14ac:dyDescent="0.2">
      <c r="A398" s="103">
        <v>37099</v>
      </c>
      <c r="B398" s="104">
        <v>17037</v>
      </c>
      <c r="C398" s="104">
        <v>30771</v>
      </c>
      <c r="D398" s="104">
        <v>59967</v>
      </c>
      <c r="E398" s="104"/>
      <c r="F398" s="104">
        <v>-9594.081916354171</v>
      </c>
      <c r="G398" s="104">
        <v>16761.061523746899</v>
      </c>
      <c r="H398" s="104">
        <v>7390</v>
      </c>
      <c r="I398" s="104">
        <v>-6000</v>
      </c>
      <c r="J398" s="133">
        <v>37103</v>
      </c>
      <c r="K398" s="134">
        <v>37104</v>
      </c>
      <c r="L398" s="117">
        <f t="shared" si="52"/>
        <v>-50334000</v>
      </c>
      <c r="M398" s="118">
        <f>VLOOKUP(K398,'NG Summary by Day'!$L$21:$N$480,3,FALSE)</f>
        <v>-29936253.993296102</v>
      </c>
      <c r="N398" s="119">
        <f t="shared" si="53"/>
        <v>-20397746.006703898</v>
      </c>
      <c r="O398" s="117">
        <f t="shared" si="46"/>
        <v>-40514000</v>
      </c>
      <c r="P398" s="118">
        <f>VLOOKUP(K398,'Power Summary by Day '!$AL$18:$AO$400,3,FALSE)</f>
        <v>-35026957.195716597</v>
      </c>
      <c r="Q398" s="119">
        <f t="shared" si="47"/>
        <v>-5487042.8042834029</v>
      </c>
      <c r="R398" s="117">
        <f>(VLOOKUP(K398,'BNK Org Sheet'!$A$2:$D$464,4,FALSE))*1000*-1</f>
        <v>-77699000</v>
      </c>
      <c r="S398" s="118">
        <f>VLOOKUP(K398,CORP!$A$14:$D4920,3,FALSE)</f>
        <v>-77573424.297443792</v>
      </c>
      <c r="T398" s="136">
        <f t="shared" si="48"/>
        <v>-125575.70255620778</v>
      </c>
      <c r="V398" s="117">
        <f>(VLOOKUP(K398,'BNK Org Sheet'!$F$2:$I$464,2,FALSE))*1000</f>
        <v>21281328.0068384</v>
      </c>
      <c r="W398" s="118">
        <f>VLOOKUP(K398,'NG Summary by Day'!$T$20:$W$486,4,FALSE)</f>
        <v>21281328.0068384</v>
      </c>
      <c r="X398" s="131">
        <f t="shared" si="49"/>
        <v>0</v>
      </c>
      <c r="Y398" s="117">
        <f>VLOOKUP(K398,'BNK Org Sheet'!$F$2:$I$464,3,FALSE)*1000</f>
        <v>-3220538.8279046598</v>
      </c>
      <c r="Z398" s="118">
        <f>VLOOKUP(K398,'Power Summary by Day '!$AL$18:$AO$400,4,FALSE)</f>
        <v>-3220538.8279046598</v>
      </c>
      <c r="AA398" s="119">
        <f t="shared" si="50"/>
        <v>0</v>
      </c>
      <c r="AB398" s="117">
        <f>VLOOKUP(K398,'BNK Org Sheet'!$F$2:$I$464,4,FALSE)*1000</f>
        <v>24230000</v>
      </c>
      <c r="AC398" s="118">
        <f>VLOOKUP(K398,'NG Summary by Day'!$AG$20:$AJ$532,4,FALSE)</f>
        <v>41034986.705662303</v>
      </c>
      <c r="AD398" s="131">
        <f t="shared" si="51"/>
        <v>-16804986.705662303</v>
      </c>
    </row>
    <row r="399" spans="1:30" x14ac:dyDescent="0.2">
      <c r="A399" s="103">
        <v>37102</v>
      </c>
      <c r="B399" s="104">
        <v>40545</v>
      </c>
      <c r="C399" s="104">
        <v>38957</v>
      </c>
      <c r="D399" s="104">
        <v>71858</v>
      </c>
      <c r="E399" s="104"/>
      <c r="F399" s="104">
        <v>-223.24749061834197</v>
      </c>
      <c r="G399" s="104">
        <v>9709.70141610477</v>
      </c>
      <c r="H399" s="104">
        <v>870</v>
      </c>
      <c r="I399" s="104">
        <v>-5000</v>
      </c>
      <c r="J399" s="133">
        <v>37104</v>
      </c>
      <c r="K399" s="134">
        <v>37105</v>
      </c>
      <c r="L399" s="117">
        <f t="shared" si="52"/>
        <v>-75331000</v>
      </c>
      <c r="M399" s="118">
        <f>VLOOKUP(K399,'NG Summary by Day'!$L$21:$N$480,3,FALSE)</f>
        <v>-43209313.986380801</v>
      </c>
      <c r="N399" s="119">
        <f t="shared" si="53"/>
        <v>-32121686.013619199</v>
      </c>
      <c r="O399" s="117">
        <f t="shared" si="46"/>
        <v>-44402000</v>
      </c>
      <c r="P399" s="118">
        <f>VLOOKUP(K399,'Power Summary by Day '!$AL$18:$AO$400,3,FALSE)</f>
        <v>-44544538.325785801</v>
      </c>
      <c r="Q399" s="119">
        <f t="shared" si="47"/>
        <v>142538.32578580081</v>
      </c>
      <c r="R399" s="117">
        <f>(VLOOKUP(K399,'BNK Org Sheet'!$A$2:$D$464,4,FALSE))*1000*-1</f>
        <v>-100767000</v>
      </c>
      <c r="S399" s="118">
        <f>VLOOKUP(K399,CORP!$A$14:$D4921,3,FALSE)</f>
        <v>-101057573.55714899</v>
      </c>
      <c r="T399" s="136">
        <f t="shared" si="48"/>
        <v>290573.55714899302</v>
      </c>
      <c r="V399" s="117">
        <f>(VLOOKUP(K399,'BNK Org Sheet'!$F$2:$I$464,2,FALSE))*1000</f>
        <v>-9125795.4907483589</v>
      </c>
      <c r="W399" s="118">
        <f>VLOOKUP(K399,'NG Summary by Day'!$T$20:$W$486,4,FALSE)</f>
        <v>-9125795.4907483589</v>
      </c>
      <c r="X399" s="131">
        <f t="shared" si="49"/>
        <v>0</v>
      </c>
      <c r="Y399" s="117">
        <f>VLOOKUP(K399,'BNK Org Sheet'!$F$2:$I$464,3,FALSE)*1000</f>
        <v>2215650.80751799</v>
      </c>
      <c r="Z399" s="118">
        <f>VLOOKUP(K399,'Power Summary by Day '!$AL$18:$AO$400,4,FALSE)</f>
        <v>2215650.80751799</v>
      </c>
      <c r="AA399" s="119">
        <f t="shared" si="50"/>
        <v>0</v>
      </c>
      <c r="AB399" s="117">
        <f>VLOOKUP(K399,'BNK Org Sheet'!$F$2:$I$464,4,FALSE)*1000</f>
        <v>-13720000</v>
      </c>
      <c r="AC399" s="118">
        <f>VLOOKUP(K399,'NG Summary by Day'!$AG$20:$AJ$532,4,FALSE)</f>
        <v>-21847131.949736997</v>
      </c>
      <c r="AD399" s="131">
        <f t="shared" si="51"/>
        <v>8127131.9497369975</v>
      </c>
    </row>
    <row r="400" spans="1:30" x14ac:dyDescent="0.2">
      <c r="A400" s="103">
        <v>37103</v>
      </c>
      <c r="B400" s="104">
        <v>49394</v>
      </c>
      <c r="C400" s="104">
        <v>41233</v>
      </c>
      <c r="D400" s="104">
        <v>79037</v>
      </c>
      <c r="E400" s="104"/>
      <c r="F400" s="104">
        <v>-16681.119853430999</v>
      </c>
      <c r="G400" s="104">
        <v>-26164.550642596296</v>
      </c>
      <c r="H400" s="104">
        <v>-53700</v>
      </c>
      <c r="I400" s="104">
        <v>-12000</v>
      </c>
      <c r="J400" s="133">
        <v>37105</v>
      </c>
      <c r="K400" s="134">
        <v>37106</v>
      </c>
      <c r="L400" s="117">
        <f t="shared" si="52"/>
        <v>-67372000</v>
      </c>
      <c r="M400" s="118">
        <f>VLOOKUP(K400,'NG Summary by Day'!$L$21:$N$480,3,FALSE)</f>
        <v>-35831169.2347527</v>
      </c>
      <c r="N400" s="119">
        <f t="shared" si="53"/>
        <v>-31540830.7652473</v>
      </c>
      <c r="O400" s="117">
        <f t="shared" si="46"/>
        <v>-42344000</v>
      </c>
      <c r="P400" s="118">
        <f>VLOOKUP(K400,'Power Summary by Day '!$AL$18:$AO$400,3,FALSE)</f>
        <v>-43000158.552622497</v>
      </c>
      <c r="Q400" s="119">
        <f t="shared" si="47"/>
        <v>656158.55262249708</v>
      </c>
      <c r="R400" s="117">
        <f>(VLOOKUP(K400,'BNK Org Sheet'!$A$2:$D$464,4,FALSE))*1000*-1</f>
        <v>-93615000</v>
      </c>
      <c r="S400" s="118">
        <f>VLOOKUP(K400,CORP!$A$14:$D4922,3,FALSE)</f>
        <v>-93509253.293615907</v>
      </c>
      <c r="T400" s="136">
        <f t="shared" si="48"/>
        <v>-105746.70638409257</v>
      </c>
      <c r="V400" s="117">
        <f>(VLOOKUP(K400,'BNK Org Sheet'!$F$2:$I$464,2,FALSE))*1000</f>
        <v>50582545.101976298</v>
      </c>
      <c r="W400" s="118">
        <f>VLOOKUP(K400,'NG Summary by Day'!$T$20:$W$486,4,FALSE)</f>
        <v>50582545.101976298</v>
      </c>
      <c r="X400" s="131">
        <f t="shared" si="49"/>
        <v>0</v>
      </c>
      <c r="Y400" s="117">
        <f>VLOOKUP(K400,'BNK Org Sheet'!$F$2:$I$464,3,FALSE)*1000</f>
        <v>10663428.490492798</v>
      </c>
      <c r="Z400" s="118">
        <f>VLOOKUP(K400,'Power Summary by Day '!$AL$18:$AO$400,4,FALSE)</f>
        <v>10663428.490492798</v>
      </c>
      <c r="AA400" s="119">
        <f t="shared" si="50"/>
        <v>0</v>
      </c>
      <c r="AB400" s="117">
        <f>VLOOKUP(K400,'BNK Org Sheet'!$F$2:$I$464,4,FALSE)*1000</f>
        <v>58140000</v>
      </c>
      <c r="AC400" s="118">
        <f>VLOOKUP(K400,'NG Summary by Day'!$AG$20:$AJ$532,4,FALSE)</f>
        <v>74531453.176285401</v>
      </c>
      <c r="AD400" s="131">
        <f t="shared" si="51"/>
        <v>-16391453.176285401</v>
      </c>
    </row>
    <row r="401" spans="1:30" x14ac:dyDescent="0.2">
      <c r="A401" s="103">
        <v>37104</v>
      </c>
      <c r="B401" s="104">
        <v>50334</v>
      </c>
      <c r="C401" s="104">
        <v>40514</v>
      </c>
      <c r="D401" s="104">
        <v>77699</v>
      </c>
      <c r="E401" s="104"/>
      <c r="F401" s="104">
        <v>21281.328006838401</v>
      </c>
      <c r="G401" s="104">
        <v>-3220.5388279046597</v>
      </c>
      <c r="H401" s="104">
        <v>24230</v>
      </c>
      <c r="I401" s="104">
        <v>55000</v>
      </c>
      <c r="J401" s="133">
        <v>37106</v>
      </c>
      <c r="K401" s="134">
        <v>37109</v>
      </c>
      <c r="L401" s="117">
        <f t="shared" si="52"/>
        <v>-64195000</v>
      </c>
      <c r="M401" s="118">
        <f>VLOOKUP(K401,'NG Summary by Day'!$L$21:$N$480,3,FALSE)</f>
        <v>-40804049.210763998</v>
      </c>
      <c r="N401" s="119">
        <f t="shared" si="53"/>
        <v>-23390950.789236002</v>
      </c>
      <c r="O401" s="117">
        <f t="shared" si="46"/>
        <v>-40677000</v>
      </c>
      <c r="P401" s="118">
        <f>VLOOKUP(K401,'Power Summary by Day '!$AL$18:$AO$400,3,FALSE)</f>
        <v>-37656867.162284397</v>
      </c>
      <c r="Q401" s="119">
        <f t="shared" si="47"/>
        <v>-3020132.8377156034</v>
      </c>
      <c r="R401" s="117">
        <f>(VLOOKUP(K401,'BNK Org Sheet'!$A$2:$D$464,4,FALSE))*1000*-1</f>
        <v>-90693000</v>
      </c>
      <c r="S401" s="118">
        <f>VLOOKUP(K401,CORP!$A$14:$D4923,3,FALSE)</f>
        <v>-90585019.370699704</v>
      </c>
      <c r="T401" s="136">
        <f t="shared" si="48"/>
        <v>-107980.62930029631</v>
      </c>
      <c r="V401" s="117">
        <f>(VLOOKUP(K401,'BNK Org Sheet'!$F$2:$I$464,2,FALSE))*1000</f>
        <v>-12755873.595352201</v>
      </c>
      <c r="W401" s="118">
        <f>VLOOKUP(K401,'NG Summary by Day'!$T$20:$W$486,4,FALSE)</f>
        <v>-12755873.595352201</v>
      </c>
      <c r="X401" s="131">
        <f t="shared" si="49"/>
        <v>0</v>
      </c>
      <c r="Y401" s="117">
        <f>VLOOKUP(K401,'BNK Org Sheet'!$F$2:$I$464,3,FALSE)*1000</f>
        <v>-40415318.057448901</v>
      </c>
      <c r="Z401" s="118">
        <f>VLOOKUP(K401,'Power Summary by Day '!$AL$18:$AO$400,4,FALSE)</f>
        <v>-40415318.057448901</v>
      </c>
      <c r="AA401" s="119">
        <f t="shared" si="50"/>
        <v>0</v>
      </c>
      <c r="AB401" s="117">
        <f>VLOOKUP(K401,'BNK Org Sheet'!$F$2:$I$464,4,FALSE)*1000</f>
        <v>-56180000</v>
      </c>
      <c r="AC401" s="118">
        <f>VLOOKUP(K401,'NG Summary by Day'!$AG$20:$AJ$532,4,FALSE)</f>
        <v>-51332830.979626901</v>
      </c>
      <c r="AD401" s="131">
        <f t="shared" si="51"/>
        <v>-4847169.0203730986</v>
      </c>
    </row>
    <row r="402" spans="1:30" x14ac:dyDescent="0.2">
      <c r="A402" s="103">
        <v>37105</v>
      </c>
      <c r="B402" s="104">
        <v>75331</v>
      </c>
      <c r="C402" s="104">
        <v>44402</v>
      </c>
      <c r="D402" s="104">
        <v>100767</v>
      </c>
      <c r="E402" s="104"/>
      <c r="F402" s="104">
        <v>-9125.7954907483581</v>
      </c>
      <c r="G402" s="104">
        <v>2215.65080751799</v>
      </c>
      <c r="H402" s="104">
        <v>-13720</v>
      </c>
      <c r="I402" s="104">
        <v>-12000</v>
      </c>
      <c r="J402" s="133">
        <v>37109</v>
      </c>
      <c r="K402" s="134">
        <v>37110</v>
      </c>
      <c r="L402" s="117">
        <f t="shared" si="52"/>
        <v>-54436000</v>
      </c>
      <c r="M402" s="118">
        <f>VLOOKUP(K402,'NG Summary by Day'!$L$21:$N$480,3,FALSE)</f>
        <v>-30918692.8888289</v>
      </c>
      <c r="N402" s="119">
        <f t="shared" si="53"/>
        <v>-23517307.1111711</v>
      </c>
      <c r="O402" s="117">
        <f t="shared" si="46"/>
        <v>-38473000</v>
      </c>
      <c r="P402" s="118">
        <f>VLOOKUP(K402,'Power Summary by Day '!$AL$18:$AO$400,3,FALSE)</f>
        <v>-37109204.640647702</v>
      </c>
      <c r="Q402" s="119">
        <f t="shared" si="47"/>
        <v>-1363795.3593522981</v>
      </c>
      <c r="R402" s="117">
        <f>(VLOOKUP(K402,'BNK Org Sheet'!$A$2:$D$464,4,FALSE))*1000*-1</f>
        <v>-81589000</v>
      </c>
      <c r="S402" s="118">
        <f>VLOOKUP(K402,CORP!$A$14:$D4924,3,FALSE)</f>
        <v>-81471428.604481697</v>
      </c>
      <c r="T402" s="136">
        <f t="shared" si="48"/>
        <v>-117571.39551830292</v>
      </c>
      <c r="V402" s="117">
        <f>(VLOOKUP(K402,'BNK Org Sheet'!$F$2:$I$464,2,FALSE))*1000</f>
        <v>-1588720.94589989</v>
      </c>
      <c r="W402" s="118">
        <f>VLOOKUP(K402,'NG Summary by Day'!$T$20:$W$486,4,FALSE)</f>
        <v>-1588720.94589989</v>
      </c>
      <c r="X402" s="131">
        <f t="shared" si="49"/>
        <v>0</v>
      </c>
      <c r="Y402" s="117">
        <f>VLOOKUP(K402,'BNK Org Sheet'!$F$2:$I$464,3,FALSE)*1000</f>
        <v>4742817.7052965499</v>
      </c>
      <c r="Z402" s="118">
        <f>VLOOKUP(K402,'Power Summary by Day '!$AL$18:$AO$400,4,FALSE)</f>
        <v>4742817.7052965499</v>
      </c>
      <c r="AA402" s="119">
        <f t="shared" si="50"/>
        <v>0</v>
      </c>
      <c r="AB402" s="117">
        <f>VLOOKUP(K402,'BNK Org Sheet'!$F$2:$I$464,4,FALSE)*1000</f>
        <v>-1560000</v>
      </c>
      <c r="AC402" s="118">
        <f>VLOOKUP(K402,'NG Summary by Day'!$AG$20:$AJ$532,4,FALSE)</f>
        <v>1201982.08417283</v>
      </c>
      <c r="AD402" s="131">
        <f t="shared" si="51"/>
        <v>-2761982.08417283</v>
      </c>
    </row>
    <row r="403" spans="1:30" x14ac:dyDescent="0.2">
      <c r="A403" s="103">
        <v>37106</v>
      </c>
      <c r="B403" s="104">
        <v>67372</v>
      </c>
      <c r="C403" s="104">
        <v>42344</v>
      </c>
      <c r="D403" s="104">
        <v>93615</v>
      </c>
      <c r="E403" s="104"/>
      <c r="F403" s="104">
        <v>50582.545101976299</v>
      </c>
      <c r="G403" s="104">
        <v>10663.428490492799</v>
      </c>
      <c r="H403" s="104">
        <v>58140</v>
      </c>
      <c r="I403" s="104">
        <v>57000</v>
      </c>
      <c r="J403" s="133">
        <v>37110</v>
      </c>
      <c r="K403" s="134">
        <v>37111</v>
      </c>
      <c r="L403" s="117">
        <f t="shared" si="52"/>
        <v>-39826000</v>
      </c>
      <c r="M403" s="118">
        <f>VLOOKUP(K403,'NG Summary by Day'!$L$21:$N$480,3,FALSE)</f>
        <v>-26434899.2750994</v>
      </c>
      <c r="N403" s="119">
        <f t="shared" si="53"/>
        <v>-13391100.7249006</v>
      </c>
      <c r="O403" s="117">
        <f t="shared" si="46"/>
        <v>-37689000</v>
      </c>
      <c r="P403" s="118">
        <f>VLOOKUP(K403,'Power Summary by Day '!$AL$18:$AO$400,3,FALSE)</f>
        <v>-29640155.008315001</v>
      </c>
      <c r="Q403" s="119">
        <f t="shared" si="47"/>
        <v>-8048844.9916849993</v>
      </c>
      <c r="R403" s="117">
        <f>(VLOOKUP(K403,'BNK Org Sheet'!$A$2:$D$464,4,FALSE))*1000*-1</f>
        <v>-68151000</v>
      </c>
      <c r="S403" s="118">
        <f>VLOOKUP(K403,CORP!$A$14:$D4925,3,FALSE)</f>
        <v>-67511884.674115896</v>
      </c>
      <c r="T403" s="136">
        <f t="shared" si="48"/>
        <v>-639115.32588410378</v>
      </c>
      <c r="V403" s="117">
        <f>(VLOOKUP(K403,'BNK Org Sheet'!$F$2:$I$464,2,FALSE))*1000</f>
        <v>-24455192.6079759</v>
      </c>
      <c r="W403" s="118">
        <f>VLOOKUP(K403,'NG Summary by Day'!$T$20:$W$486,4,FALSE)</f>
        <v>-24455192.6079759</v>
      </c>
      <c r="X403" s="131">
        <f t="shared" si="49"/>
        <v>0</v>
      </c>
      <c r="Y403" s="117">
        <f>VLOOKUP(K403,'BNK Org Sheet'!$F$2:$I$464,3,FALSE)*1000</f>
        <v>-5231819.8262434201</v>
      </c>
      <c r="Z403" s="118">
        <f>VLOOKUP(K403,'Power Summary by Day '!$AL$18:$AO$400,4,FALSE)</f>
        <v>-5231819.8262434201</v>
      </c>
      <c r="AA403" s="119">
        <f t="shared" si="50"/>
        <v>0</v>
      </c>
      <c r="AB403" s="117">
        <f>VLOOKUP(K403,'BNK Org Sheet'!$F$2:$I$464,4,FALSE)*1000</f>
        <v>-28140000</v>
      </c>
      <c r="AC403" s="118">
        <f>VLOOKUP(K403,'NG Summary by Day'!$AG$20:$AJ$532,4,FALSE)</f>
        <v>-18223540.606963802</v>
      </c>
      <c r="AD403" s="131">
        <f t="shared" si="51"/>
        <v>-9916459.3930361979</v>
      </c>
    </row>
    <row r="404" spans="1:30" x14ac:dyDescent="0.2">
      <c r="A404" s="103">
        <v>37109</v>
      </c>
      <c r="B404" s="104">
        <v>64195</v>
      </c>
      <c r="C404" s="104">
        <v>40677</v>
      </c>
      <c r="D404" s="104">
        <v>90693</v>
      </c>
      <c r="E404" s="104"/>
      <c r="F404" s="104">
        <v>-12755.873595352201</v>
      </c>
      <c r="G404" s="104">
        <v>-40415.318057448902</v>
      </c>
      <c r="H404" s="104">
        <v>-56180</v>
      </c>
      <c r="I404" s="104">
        <v>-14000</v>
      </c>
      <c r="J404" s="133">
        <v>37111</v>
      </c>
      <c r="K404" s="134">
        <v>37112</v>
      </c>
      <c r="L404" s="117">
        <f t="shared" si="52"/>
        <v>-32590000</v>
      </c>
      <c r="M404" s="118">
        <f>VLOOKUP(K404,'NG Summary by Day'!$L$21:$N$480,3,FALSE)</f>
        <v>-19867088.606194198</v>
      </c>
      <c r="N404" s="119">
        <f t="shared" si="53"/>
        <v>-12722911.393805802</v>
      </c>
      <c r="O404" s="117">
        <f t="shared" si="46"/>
        <v>-36947000</v>
      </c>
      <c r="P404" s="118">
        <f>VLOOKUP(K404,'Power Summary by Day '!$AL$18:$AO$400,3,FALSE)</f>
        <v>-29420177.059139799</v>
      </c>
      <c r="Q404" s="119">
        <f t="shared" si="47"/>
        <v>-7526822.9408602007</v>
      </c>
      <c r="R404" s="117">
        <f>(VLOOKUP(K404,'BNK Org Sheet'!$A$2:$D$464,4,FALSE))*1000*-1</f>
        <v>-62259000</v>
      </c>
      <c r="S404" s="118">
        <f>VLOOKUP(K404,CORP!$A$14:$D4926,3,FALSE)</f>
        <v>-62101107.654500701</v>
      </c>
      <c r="T404" s="136">
        <f t="shared" si="48"/>
        <v>-157892.34549929947</v>
      </c>
      <c r="V404" s="117">
        <f>(VLOOKUP(K404,'BNK Org Sheet'!$F$2:$I$464,2,FALSE))*1000</f>
        <v>2917983.2218065499</v>
      </c>
      <c r="W404" s="118">
        <f>VLOOKUP(K404,'NG Summary by Day'!$T$20:$W$486,4,FALSE)</f>
        <v>2917983.2218065499</v>
      </c>
      <c r="X404" s="131">
        <f t="shared" si="49"/>
        <v>0</v>
      </c>
      <c r="Y404" s="117">
        <f>VLOOKUP(K404,'BNK Org Sheet'!$F$2:$I$464,3,FALSE)*1000</f>
        <v>-2384346.4950502999</v>
      </c>
      <c r="Z404" s="118">
        <f>VLOOKUP(K404,'Power Summary by Day '!$AL$18:$AO$400,4,FALSE)</f>
        <v>-2384346.4950502999</v>
      </c>
      <c r="AA404" s="119">
        <f t="shared" si="50"/>
        <v>0</v>
      </c>
      <c r="AB404" s="117">
        <f>VLOOKUP(K404,'BNK Org Sheet'!$F$2:$I$464,4,FALSE)*1000</f>
        <v>4080000</v>
      </c>
      <c r="AC404" s="118">
        <f>VLOOKUP(K404,'NG Summary by Day'!$AG$20:$AJ$532,4,FALSE)</f>
        <v>8867201.7431726102</v>
      </c>
      <c r="AD404" s="131">
        <f t="shared" si="51"/>
        <v>-4787201.7431726102</v>
      </c>
    </row>
    <row r="405" spans="1:30" x14ac:dyDescent="0.2">
      <c r="A405" s="103">
        <v>37110</v>
      </c>
      <c r="B405" s="104">
        <v>54436</v>
      </c>
      <c r="C405" s="104">
        <v>38473</v>
      </c>
      <c r="D405" s="104">
        <v>81589</v>
      </c>
      <c r="E405" s="104"/>
      <c r="F405" s="104">
        <v>-1588.72094589989</v>
      </c>
      <c r="G405" s="104">
        <v>4742.8177052965502</v>
      </c>
      <c r="H405" s="104">
        <v>-1560</v>
      </c>
      <c r="I405" s="104">
        <v>2000</v>
      </c>
      <c r="J405" s="133">
        <v>37112</v>
      </c>
      <c r="K405" s="134">
        <v>37113</v>
      </c>
      <c r="L405" s="117">
        <f t="shared" si="52"/>
        <v>-44040000</v>
      </c>
      <c r="M405" s="118">
        <f>VLOOKUP(K405,'NG Summary by Day'!$L$21:$N$480,3,FALSE)</f>
        <v>-29980332.306148998</v>
      </c>
      <c r="N405" s="119">
        <f t="shared" si="53"/>
        <v>-14059667.693851002</v>
      </c>
      <c r="O405" s="117">
        <f t="shared" si="46"/>
        <v>-37262000</v>
      </c>
      <c r="P405" s="118">
        <f>VLOOKUP(K405,'Power Summary by Day '!$AL$18:$AO$400,3,FALSE)</f>
        <v>-41989225.351669699</v>
      </c>
      <c r="Q405" s="119">
        <f t="shared" si="47"/>
        <v>4727225.351669699</v>
      </c>
      <c r="R405" s="117">
        <f>(VLOOKUP(K405,'BNK Org Sheet'!$A$2:$D$464,4,FALSE))*1000*-1</f>
        <v>-70956000</v>
      </c>
      <c r="S405" s="118">
        <f>VLOOKUP(K405,CORP!$A$14:$D4927,3,FALSE)</f>
        <v>-70833968.435854495</v>
      </c>
      <c r="T405" s="136">
        <f t="shared" si="48"/>
        <v>-122031.56414550543</v>
      </c>
      <c r="V405" s="117">
        <f>(VLOOKUP(K405,'BNK Org Sheet'!$F$2:$I$464,2,FALSE))*1000</f>
        <v>-1554383.3786241999</v>
      </c>
      <c r="W405" s="118">
        <f>VLOOKUP(K405,'NG Summary by Day'!$T$20:$W$486,4,FALSE)</f>
        <v>-1554383.3786241999</v>
      </c>
      <c r="X405" s="131">
        <f t="shared" si="49"/>
        <v>0</v>
      </c>
      <c r="Y405" s="117">
        <f>VLOOKUP(K405,'BNK Org Sheet'!$F$2:$I$464,3,FALSE)*1000</f>
        <v>286667.64414779202</v>
      </c>
      <c r="Z405" s="118">
        <f>VLOOKUP(K405,'Power Summary by Day '!$AL$18:$AO$400,4,FALSE)</f>
        <v>286667.64414779202</v>
      </c>
      <c r="AA405" s="119">
        <f t="shared" si="50"/>
        <v>0</v>
      </c>
      <c r="AB405" s="117">
        <f>VLOOKUP(K405,'BNK Org Sheet'!$F$2:$I$464,4,FALSE)*1000</f>
        <v>-7650000</v>
      </c>
      <c r="AC405" s="118">
        <f>VLOOKUP(K405,'NG Summary by Day'!$AG$20:$AJ$532,4,FALSE)</f>
        <v>-11717413.0393373</v>
      </c>
      <c r="AD405" s="131">
        <f t="shared" si="51"/>
        <v>4067413.0393372998</v>
      </c>
    </row>
    <row r="406" spans="1:30" x14ac:dyDescent="0.2">
      <c r="A406" s="103">
        <v>37111</v>
      </c>
      <c r="B406" s="104">
        <v>39826</v>
      </c>
      <c r="C406" s="104">
        <v>37689</v>
      </c>
      <c r="D406" s="104">
        <v>68151</v>
      </c>
      <c r="E406" s="104"/>
      <c r="F406" s="104">
        <v>-24455.1926079759</v>
      </c>
      <c r="G406" s="104">
        <v>-5231.8198262434198</v>
      </c>
      <c r="H406" s="104">
        <v>-28140</v>
      </c>
      <c r="I406" s="104">
        <v>-11000</v>
      </c>
      <c r="J406" s="133">
        <v>37113</v>
      </c>
      <c r="K406" s="134">
        <v>37116</v>
      </c>
      <c r="L406" s="117">
        <f t="shared" si="52"/>
        <v>-39549000</v>
      </c>
      <c r="M406" s="118">
        <f>VLOOKUP(K406,'NG Summary by Day'!$L$21:$N$480,3,FALSE)</f>
        <v>-27382146.856402602</v>
      </c>
      <c r="N406" s="119">
        <f t="shared" si="53"/>
        <v>-12166853.143597398</v>
      </c>
      <c r="O406" s="117">
        <f t="shared" si="46"/>
        <v>-34802000</v>
      </c>
      <c r="P406" s="118">
        <f>VLOOKUP(K406,'Power Summary by Day '!$AL$18:$AO$400,3,FALSE)</f>
        <v>-38705349.019342594</v>
      </c>
      <c r="Q406" s="119">
        <f t="shared" si="47"/>
        <v>3903349.0193425938</v>
      </c>
      <c r="R406" s="117">
        <f>(VLOOKUP(K406,'BNK Org Sheet'!$A$2:$D$464,4,FALSE))*1000*-1</f>
        <v>-70965000</v>
      </c>
      <c r="S406" s="118">
        <f>VLOOKUP(K406,CORP!$A$14:$D4928,3,FALSE)</f>
        <v>-63974393.023575999</v>
      </c>
      <c r="T406" s="136">
        <f t="shared" si="48"/>
        <v>-6990606.9764240012</v>
      </c>
      <c r="V406" s="117">
        <f>(VLOOKUP(K406,'BNK Org Sheet'!$F$2:$I$464,2,FALSE))*1000</f>
        <v>2536484.98496059</v>
      </c>
      <c r="W406" s="118">
        <f>VLOOKUP(K406,'NG Summary by Day'!$T$20:$W$486,4,FALSE)</f>
        <v>2536484.98496059</v>
      </c>
      <c r="X406" s="131">
        <f t="shared" si="49"/>
        <v>0</v>
      </c>
      <c r="Y406" s="117">
        <f>VLOOKUP(K406,'BNK Org Sheet'!$F$2:$I$464,3,FALSE)*1000</f>
        <v>31465436.261591099</v>
      </c>
      <c r="Z406" s="118">
        <f>VLOOKUP(K406,'Power Summary by Day '!$AL$18:$AO$400,4,FALSE)</f>
        <v>31465436.261591099</v>
      </c>
      <c r="AA406" s="119">
        <f t="shared" si="50"/>
        <v>0</v>
      </c>
      <c r="AB406" s="117">
        <f>VLOOKUP(K406,'BNK Org Sheet'!$F$2:$I$464,4,FALSE)*1000</f>
        <v>38830000</v>
      </c>
      <c r="AC406" s="118">
        <f>VLOOKUP(K406,'NG Summary by Day'!$AG$20:$AJ$532,4,FALSE)</f>
        <v>37304579.251850501</v>
      </c>
      <c r="AD406" s="131">
        <f t="shared" si="51"/>
        <v>1525420.7481494993</v>
      </c>
    </row>
    <row r="407" spans="1:30" x14ac:dyDescent="0.2">
      <c r="A407" s="103">
        <v>37112</v>
      </c>
      <c r="B407" s="104">
        <v>32590</v>
      </c>
      <c r="C407" s="104">
        <v>36947</v>
      </c>
      <c r="D407" s="104">
        <v>62259</v>
      </c>
      <c r="E407" s="104"/>
      <c r="F407" s="104">
        <v>2917.9832218065499</v>
      </c>
      <c r="G407" s="104">
        <v>-2384.3464950502998</v>
      </c>
      <c r="H407" s="104">
        <v>4080</v>
      </c>
      <c r="I407" s="104">
        <v>5000</v>
      </c>
      <c r="J407" s="133">
        <v>37116</v>
      </c>
      <c r="K407" s="134">
        <v>37117</v>
      </c>
      <c r="L407" s="117">
        <f t="shared" si="52"/>
        <v>-50323000</v>
      </c>
      <c r="M407" s="118">
        <f>VLOOKUP(K407,'NG Summary by Day'!$L$21:$N$480,3,FALSE)</f>
        <v>-42075803.866219305</v>
      </c>
      <c r="N407" s="119">
        <f t="shared" si="53"/>
        <v>-8247196.1337806955</v>
      </c>
      <c r="O407" s="117">
        <f t="shared" si="46"/>
        <v>-37015000</v>
      </c>
      <c r="P407" s="118">
        <f>VLOOKUP(K407,'Power Summary by Day '!$AL$18:$AO$400,3,FALSE)</f>
        <v>-38774880.671179101</v>
      </c>
      <c r="Q407" s="119">
        <f t="shared" si="47"/>
        <v>1759880.6711791009</v>
      </c>
      <c r="R407" s="117">
        <f>(VLOOKUP(K407,'BNK Org Sheet'!$A$2:$D$464,4,FALSE))*1000*-1</f>
        <v>-70975000</v>
      </c>
      <c r="S407" s="118">
        <f>VLOOKUP(K407,CORP!$A$14:$D4929,3,FALSE)</f>
        <v>-72631233.171935499</v>
      </c>
      <c r="T407" s="136">
        <f t="shared" si="48"/>
        <v>1656233.1719354987</v>
      </c>
      <c r="V407" s="117">
        <f>(VLOOKUP(K407,'BNK Org Sheet'!$F$2:$I$464,2,FALSE))*1000</f>
        <v>-30836636.678248398</v>
      </c>
      <c r="W407" s="118">
        <f>VLOOKUP(K407,'NG Summary by Day'!$T$20:$W$486,4,FALSE)</f>
        <v>-30836636.678248398</v>
      </c>
      <c r="X407" s="131">
        <f t="shared" si="49"/>
        <v>0</v>
      </c>
      <c r="Y407" s="117">
        <f>VLOOKUP(K407,'BNK Org Sheet'!$F$2:$I$464,3,FALSE)*1000</f>
        <v>2691451.7153243399</v>
      </c>
      <c r="Z407" s="118">
        <f>VLOOKUP(K407,'Power Summary by Day '!$AL$18:$AO$400,4,FALSE)</f>
        <v>2691451.7153243399</v>
      </c>
      <c r="AA407" s="119">
        <f t="shared" si="50"/>
        <v>0</v>
      </c>
      <c r="AB407" s="117">
        <f>VLOOKUP(K407,'BNK Org Sheet'!$F$2:$I$464,4,FALSE)*1000</f>
        <v>-23880000</v>
      </c>
      <c r="AC407" s="118">
        <f>VLOOKUP(K407,'NG Summary by Day'!$AG$20:$AJ$532,4,FALSE)</f>
        <v>-15396746.3449874</v>
      </c>
      <c r="AD407" s="131">
        <f t="shared" si="51"/>
        <v>-8483253.6550126001</v>
      </c>
    </row>
    <row r="408" spans="1:30" x14ac:dyDescent="0.2">
      <c r="A408" s="103">
        <v>37113</v>
      </c>
      <c r="B408" s="104">
        <v>44040</v>
      </c>
      <c r="C408" s="104">
        <v>37262</v>
      </c>
      <c r="D408" s="104">
        <v>70956</v>
      </c>
      <c r="E408" s="104"/>
      <c r="F408" s="104">
        <v>-1554.3833786241998</v>
      </c>
      <c r="G408" s="104">
        <v>286.66764414779203</v>
      </c>
      <c r="H408" s="104">
        <v>-7650</v>
      </c>
      <c r="I408" s="104">
        <v>-1000</v>
      </c>
      <c r="J408" s="133">
        <v>37117</v>
      </c>
      <c r="K408" s="134">
        <v>37118</v>
      </c>
      <c r="L408" s="117">
        <f t="shared" si="52"/>
        <v>-50323000</v>
      </c>
      <c r="M408" s="118">
        <f>VLOOKUP(K408,'NG Summary by Day'!$L$21:$N$480,3,FALSE)</f>
        <v>-60159907.857258104</v>
      </c>
      <c r="N408" s="119">
        <f t="shared" si="53"/>
        <v>9836907.8572581038</v>
      </c>
      <c r="O408" s="117">
        <f t="shared" si="46"/>
        <v>-37015000</v>
      </c>
      <c r="P408" s="118">
        <f>VLOOKUP(K408,'Power Summary by Day '!$AL$18:$AO$400,3,FALSE)</f>
        <v>-41765211.058209896</v>
      </c>
      <c r="Q408" s="119">
        <f t="shared" si="47"/>
        <v>4750211.0582098961</v>
      </c>
      <c r="R408" s="117">
        <f>(VLOOKUP(K408,'BNK Org Sheet'!$A$2:$D$464,4,FALSE))*1000*-1</f>
        <v>-70975000</v>
      </c>
      <c r="S408" s="118">
        <f>VLOOKUP(K408,CORP!$A$14:$D4930,3,FALSE)</f>
        <v>-89936581.276400596</v>
      </c>
      <c r="T408" s="136">
        <f t="shared" si="48"/>
        <v>18961581.276400596</v>
      </c>
      <c r="V408" s="117">
        <f>(VLOOKUP(K408,'BNK Org Sheet'!$F$2:$I$464,2,FALSE))*1000</f>
        <v>-82224170.512348101</v>
      </c>
      <c r="W408" s="118">
        <f>VLOOKUP(K408,'NG Summary by Day'!$T$20:$W$486,4,FALSE)</f>
        <v>-82224170.512348101</v>
      </c>
      <c r="X408" s="131">
        <f t="shared" si="49"/>
        <v>0</v>
      </c>
      <c r="Y408" s="117">
        <f>VLOOKUP(K408,'BNK Org Sheet'!$F$2:$I$464,3,FALSE)*1000</f>
        <v>80220.893774758995</v>
      </c>
      <c r="Z408" s="118">
        <f>VLOOKUP(K408,'Power Summary by Day '!$AL$18:$AO$400,4,FALSE)</f>
        <v>80220.893774758995</v>
      </c>
      <c r="AA408" s="119">
        <f t="shared" si="50"/>
        <v>0</v>
      </c>
      <c r="AB408" s="117">
        <f>VLOOKUP(K408,'BNK Org Sheet'!$F$2:$I$464,4,FALSE)*1000</f>
        <v>-85290000</v>
      </c>
      <c r="AC408" s="118">
        <f>VLOOKUP(K408,'NG Summary by Day'!$AG$20:$AJ$532,4,FALSE)</f>
        <v>-96690549.791115403</v>
      </c>
      <c r="AD408" s="131">
        <f t="shared" si="51"/>
        <v>11400549.791115403</v>
      </c>
    </row>
    <row r="409" spans="1:30" x14ac:dyDescent="0.2">
      <c r="A409" s="103">
        <v>37116</v>
      </c>
      <c r="B409" s="104">
        <v>39549</v>
      </c>
      <c r="C409" s="104">
        <v>34802</v>
      </c>
      <c r="D409" s="104">
        <v>70965</v>
      </c>
      <c r="E409" s="104"/>
      <c r="F409" s="104">
        <v>2536.4849849605898</v>
      </c>
      <c r="G409" s="104">
        <v>31465.436261591098</v>
      </c>
      <c r="H409" s="104">
        <v>38830</v>
      </c>
      <c r="I409" s="104">
        <v>6000</v>
      </c>
      <c r="J409" s="133">
        <v>37118</v>
      </c>
      <c r="K409" s="134">
        <v>37119</v>
      </c>
      <c r="L409" s="117">
        <f t="shared" si="52"/>
        <v>-51008000</v>
      </c>
      <c r="M409" s="118">
        <f>VLOOKUP(K409,'NG Summary by Day'!$L$21:$N$480,3,FALSE)</f>
        <v>-42946682.5884104</v>
      </c>
      <c r="N409" s="119">
        <f t="shared" si="53"/>
        <v>-8061317.4115896001</v>
      </c>
      <c r="O409" s="117">
        <f t="shared" si="46"/>
        <v>-39223000</v>
      </c>
      <c r="P409" s="118">
        <f>VLOOKUP(K409,'Power Summary by Day '!$AL$18:$AO$400,3,FALSE)</f>
        <v>-40755082.330047496</v>
      </c>
      <c r="Q409" s="119">
        <f t="shared" si="47"/>
        <v>1532082.3300474957</v>
      </c>
      <c r="R409" s="117">
        <f>(VLOOKUP(K409,'BNK Org Sheet'!$A$2:$D$464,4,FALSE))*1000*-1</f>
        <v>-70988000</v>
      </c>
      <c r="S409" s="118">
        <f>VLOOKUP(K409,CORP!$A$14:$D4931,3,FALSE)</f>
        <v>-75591040.491270304</v>
      </c>
      <c r="T409" s="136">
        <f t="shared" si="48"/>
        <v>4603040.4912703037</v>
      </c>
      <c r="V409" s="117">
        <f>(VLOOKUP(K409,'BNK Org Sheet'!$F$2:$I$464,2,FALSE))*1000</f>
        <v>20864948.235105</v>
      </c>
      <c r="W409" s="118">
        <f>VLOOKUP(K409,'NG Summary by Day'!$T$20:$W$486,4,FALSE)</f>
        <v>20864948.235105</v>
      </c>
      <c r="X409" s="131">
        <f t="shared" si="49"/>
        <v>0</v>
      </c>
      <c r="Y409" s="117">
        <f>VLOOKUP(K409,'BNK Org Sheet'!$F$2:$I$464,3,FALSE)*1000</f>
        <v>-25583675.357188102</v>
      </c>
      <c r="Z409" s="118">
        <f>VLOOKUP(K409,'Power Summary by Day '!$AL$18:$AO$400,4,FALSE)</f>
        <v>-25583675.357188102</v>
      </c>
      <c r="AA409" s="119">
        <f t="shared" si="50"/>
        <v>0</v>
      </c>
      <c r="AB409" s="117">
        <f>VLOOKUP(K409,'BNK Org Sheet'!$F$2:$I$464,4,FALSE)*1000</f>
        <v>-11490000</v>
      </c>
      <c r="AC409" s="118">
        <f>VLOOKUP(K409,'NG Summary by Day'!$AG$20:$AJ$532,4,FALSE)</f>
        <v>-2901670.74893656</v>
      </c>
      <c r="AD409" s="131">
        <f t="shared" si="51"/>
        <v>-8588329.25106344</v>
      </c>
    </row>
    <row r="410" spans="1:30" x14ac:dyDescent="0.2">
      <c r="A410" s="103">
        <v>37117</v>
      </c>
      <c r="B410" s="104">
        <v>50323</v>
      </c>
      <c r="C410" s="104">
        <v>37015</v>
      </c>
      <c r="D410" s="104">
        <v>70975</v>
      </c>
      <c r="E410" s="104"/>
      <c r="F410" s="104">
        <v>-30836.636678248396</v>
      </c>
      <c r="G410" s="104">
        <v>2691.4517153243401</v>
      </c>
      <c r="H410" s="104">
        <v>-23880</v>
      </c>
      <c r="I410" s="104">
        <v>-46000</v>
      </c>
      <c r="J410" s="133">
        <v>37119</v>
      </c>
      <c r="K410" s="134">
        <v>37120</v>
      </c>
      <c r="L410" s="117">
        <f t="shared" si="52"/>
        <v>-51008000</v>
      </c>
      <c r="M410" s="118">
        <f>VLOOKUP(K410,'NG Summary by Day'!$L$21:$N$480,3,FALSE)</f>
        <v>-41345571.687096998</v>
      </c>
      <c r="N410" s="119">
        <f t="shared" si="53"/>
        <v>-9662428.3129030019</v>
      </c>
      <c r="O410" s="117">
        <f t="shared" si="46"/>
        <v>-39223000</v>
      </c>
      <c r="P410" s="118">
        <f>VLOOKUP(K410,'Power Summary by Day '!$AL$18:$AO$400,3,FALSE)</f>
        <v>-41238909.102757804</v>
      </c>
      <c r="Q410" s="119">
        <f t="shared" si="47"/>
        <v>2015909.1027578041</v>
      </c>
      <c r="R410" s="117">
        <f>(VLOOKUP(K410,'BNK Org Sheet'!$A$2:$D$464,4,FALSE))*1000*-1</f>
        <v>-71009000</v>
      </c>
      <c r="S410" s="118">
        <f>VLOOKUP(K410,CORP!$A$14:$D4932,3,FALSE)</f>
        <v>-77733684.685517892</v>
      </c>
      <c r="T410" s="136">
        <f t="shared" si="48"/>
        <v>6724684.6855178922</v>
      </c>
      <c r="V410" s="117">
        <f>(VLOOKUP(K410,'BNK Org Sheet'!$F$2:$I$464,2,FALSE))*1000</f>
        <v>10227562.6135474</v>
      </c>
      <c r="W410" s="118">
        <f>VLOOKUP(K410,'NG Summary by Day'!$T$20:$W$486,4,FALSE)</f>
        <v>10227562.6135474</v>
      </c>
      <c r="X410" s="131">
        <f t="shared" si="49"/>
        <v>0</v>
      </c>
      <c r="Y410" s="117">
        <f>VLOOKUP(K410,'BNK Org Sheet'!$F$2:$I$464,3,FALSE)*1000</f>
        <v>-14843387.2790545</v>
      </c>
      <c r="Z410" s="118">
        <f>VLOOKUP(K410,'Power Summary by Day '!$AL$18:$AO$400,4,FALSE)</f>
        <v>-14843387.2790545</v>
      </c>
      <c r="AA410" s="119">
        <f t="shared" si="50"/>
        <v>0</v>
      </c>
      <c r="AB410" s="117">
        <f>VLOOKUP(K410,'BNK Org Sheet'!$F$2:$I$464,4,FALSE)*1000</f>
        <v>-10860000</v>
      </c>
      <c r="AC410" s="118">
        <f>VLOOKUP(K410,'NG Summary by Day'!$AG$20:$AJ$532,4,FALSE)</f>
        <v>-6138483.3807311598</v>
      </c>
      <c r="AD410" s="131">
        <f t="shared" si="51"/>
        <v>-4721516.6192688402</v>
      </c>
    </row>
    <row r="411" spans="1:30" x14ac:dyDescent="0.2">
      <c r="A411" s="103">
        <v>37118</v>
      </c>
      <c r="B411" s="104">
        <v>50323</v>
      </c>
      <c r="C411" s="104">
        <v>37015</v>
      </c>
      <c r="D411" s="104">
        <v>70975</v>
      </c>
      <c r="E411" s="104"/>
      <c r="F411" s="104">
        <v>-82224.170512348093</v>
      </c>
      <c r="G411" s="104">
        <v>80.220893774758991</v>
      </c>
      <c r="H411" s="104">
        <v>-85290</v>
      </c>
      <c r="I411" s="104">
        <v>-98000</v>
      </c>
      <c r="J411" s="133">
        <v>37120</v>
      </c>
      <c r="K411" s="134">
        <v>37123</v>
      </c>
      <c r="L411" s="117">
        <f t="shared" si="52"/>
        <v>-51008000</v>
      </c>
      <c r="M411" s="118">
        <f>VLOOKUP(K411,'NG Summary by Day'!$L$21:$N$480,3,FALSE)</f>
        <v>-36485235.405043095</v>
      </c>
      <c r="N411" s="119">
        <f t="shared" si="53"/>
        <v>-14522764.594956905</v>
      </c>
      <c r="O411" s="117">
        <f t="shared" si="46"/>
        <v>-39223000</v>
      </c>
      <c r="P411" s="118">
        <f>VLOOKUP(K411,'Power Summary by Day '!$AL$18:$AO$400,3,FALSE)</f>
        <v>-45469686.717059501</v>
      </c>
      <c r="Q411" s="119">
        <f t="shared" si="47"/>
        <v>6246686.7170595005</v>
      </c>
      <c r="R411" s="117">
        <f>(VLOOKUP(K411,'BNK Org Sheet'!$A$2:$D$464,4,FALSE))*1000*-1</f>
        <v>-71044000</v>
      </c>
      <c r="S411" s="118">
        <f>VLOOKUP(K411,CORP!$A$14:$D4933,3,FALSE)</f>
        <v>-82062106.106310204</v>
      </c>
      <c r="T411" s="136">
        <f t="shared" si="48"/>
        <v>11018106.106310204</v>
      </c>
      <c r="V411" s="117">
        <f>(VLOOKUP(K411,'BNK Org Sheet'!$F$2:$I$464,2,FALSE))*1000</f>
        <v>17495873.841899998</v>
      </c>
      <c r="W411" s="118">
        <f>VLOOKUP(K411,'NG Summary by Day'!$T$20:$W$486,4,FALSE)</f>
        <v>17495873.841899998</v>
      </c>
      <c r="X411" s="131">
        <f t="shared" si="49"/>
        <v>0</v>
      </c>
      <c r="Y411" s="117">
        <f>VLOOKUP(K411,'BNK Org Sheet'!$F$2:$I$464,3,FALSE)*1000</f>
        <v>899669.51655043999</v>
      </c>
      <c r="Z411" s="118">
        <f>VLOOKUP(K411,'Power Summary by Day '!$AL$18:$AO$400,4,FALSE)</f>
        <v>899669.51655043999</v>
      </c>
      <c r="AA411" s="119">
        <f t="shared" si="50"/>
        <v>0</v>
      </c>
      <c r="AB411" s="117">
        <f>VLOOKUP(K411,'BNK Org Sheet'!$F$2:$I$464,4,FALSE)*1000</f>
        <v>31620000</v>
      </c>
      <c r="AC411" s="118">
        <f>VLOOKUP(K411,'NG Summary by Day'!$AG$20:$AJ$532,4,FALSE)</f>
        <v>28684083.384371102</v>
      </c>
      <c r="AD411" s="131">
        <f t="shared" si="51"/>
        <v>2935916.6156288981</v>
      </c>
    </row>
    <row r="412" spans="1:30" x14ac:dyDescent="0.2">
      <c r="A412" s="103">
        <v>37119</v>
      </c>
      <c r="B412" s="104">
        <v>51008</v>
      </c>
      <c r="C412" s="104">
        <v>39223</v>
      </c>
      <c r="D412" s="104">
        <v>70988</v>
      </c>
      <c r="E412" s="104"/>
      <c r="F412" s="104">
        <v>20864.948235104999</v>
      </c>
      <c r="G412" s="104">
        <v>-25583.675357188102</v>
      </c>
      <c r="H412" s="104">
        <v>-11490</v>
      </c>
      <c r="I412" s="104">
        <v>29000</v>
      </c>
      <c r="J412" s="133">
        <v>37123</v>
      </c>
      <c r="K412" s="134">
        <v>37124</v>
      </c>
      <c r="L412" s="117">
        <f t="shared" si="52"/>
        <v>-51008000</v>
      </c>
      <c r="M412" s="118">
        <f>VLOOKUP(K412,'NG Summary by Day'!$L$21:$N$480,3,FALSE)</f>
        <v>-32678054.443603501</v>
      </c>
      <c r="N412" s="119">
        <f t="shared" si="53"/>
        <v>-18329945.556396499</v>
      </c>
      <c r="O412" s="117">
        <f t="shared" si="46"/>
        <v>-39223000</v>
      </c>
      <c r="P412" s="118">
        <f>VLOOKUP(K412,'Power Summary by Day '!$AL$18:$AO$400,3,FALSE)</f>
        <v>-48207886.091743201</v>
      </c>
      <c r="Q412" s="119">
        <f t="shared" si="47"/>
        <v>8984886.091743201</v>
      </c>
      <c r="R412" s="117">
        <f>(VLOOKUP(K412,'BNK Org Sheet'!$A$2:$D$464,4,FALSE))*1000*-1</f>
        <v>-71049000</v>
      </c>
      <c r="S412" s="118">
        <f>VLOOKUP(K412,CORP!$A$14:$D4934,3,FALSE)</f>
        <v>-83996453.4361462</v>
      </c>
      <c r="T412" s="136">
        <f t="shared" si="48"/>
        <v>12947453.4361462</v>
      </c>
      <c r="V412" s="117">
        <f>(VLOOKUP(K412,'BNK Org Sheet'!$F$2:$I$464,2,FALSE))*1000</f>
        <v>294505.92669999698</v>
      </c>
      <c r="W412" s="118">
        <f>VLOOKUP(K412,'NG Summary by Day'!$T$20:$W$486,4,FALSE)</f>
        <v>294505.92669999698</v>
      </c>
      <c r="X412" s="131">
        <f t="shared" si="49"/>
        <v>0</v>
      </c>
      <c r="Y412" s="117">
        <f>VLOOKUP(K412,'BNK Org Sheet'!$F$2:$I$464,3,FALSE)*1000</f>
        <v>650301.36996861896</v>
      </c>
      <c r="Z412" s="118">
        <f>VLOOKUP(K412,'Power Summary by Day '!$AL$18:$AO$400,4,FALSE)</f>
        <v>650301.36996861896</v>
      </c>
      <c r="AA412" s="119">
        <f t="shared" si="50"/>
        <v>0</v>
      </c>
      <c r="AB412" s="117">
        <f>VLOOKUP(K412,'BNK Org Sheet'!$F$2:$I$464,4,FALSE)*1000</f>
        <v>-3490000</v>
      </c>
      <c r="AC412" s="118">
        <f>VLOOKUP(K412,'NG Summary by Day'!$AG$20:$AJ$532,4,FALSE)</f>
        <v>-7966849.9829150401</v>
      </c>
      <c r="AD412" s="131">
        <f t="shared" si="51"/>
        <v>4476849.9829150401</v>
      </c>
    </row>
    <row r="413" spans="1:30" x14ac:dyDescent="0.2">
      <c r="A413" s="103">
        <v>37120</v>
      </c>
      <c r="B413" s="104">
        <v>51008</v>
      </c>
      <c r="C413" s="104">
        <v>39223</v>
      </c>
      <c r="D413" s="104">
        <v>71009</v>
      </c>
      <c r="E413" s="104"/>
      <c r="F413" s="104">
        <v>10227.562613547399</v>
      </c>
      <c r="G413" s="104">
        <v>-14843.387279054501</v>
      </c>
      <c r="H413" s="104">
        <v>-10860</v>
      </c>
      <c r="I413" s="104">
        <v>13000</v>
      </c>
      <c r="J413" s="133">
        <v>37124</v>
      </c>
      <c r="K413" s="134">
        <v>37125</v>
      </c>
      <c r="L413" s="117">
        <f t="shared" si="52"/>
        <v>-58550000</v>
      </c>
      <c r="M413" s="118">
        <f>VLOOKUP(K413,'NG Summary by Day'!$L$21:$N$480,3,FALSE)</f>
        <v>-29693722.695588499</v>
      </c>
      <c r="N413" s="119">
        <f t="shared" si="53"/>
        <v>-28856277.304411501</v>
      </c>
      <c r="O413" s="117">
        <f t="shared" si="46"/>
        <v>-37063000</v>
      </c>
      <c r="P413" s="118">
        <f>VLOOKUP(K413,'Power Summary by Day '!$AL$18:$AO$400,3,FALSE)</f>
        <v>-45988521.530608699</v>
      </c>
      <c r="Q413" s="119">
        <f t="shared" si="47"/>
        <v>8925521.5306086987</v>
      </c>
      <c r="R413" s="117">
        <f>(VLOOKUP(K413,'BNK Org Sheet'!$A$2:$D$464,4,FALSE))*1000*-1</f>
        <v>-77728000</v>
      </c>
      <c r="S413" s="118">
        <f>VLOOKUP(K413,CORP!$A$14:$D4935,3,FALSE)</f>
        <v>-80115201.025125504</v>
      </c>
      <c r="T413" s="136">
        <f t="shared" si="48"/>
        <v>2387201.0251255035</v>
      </c>
      <c r="V413" s="117">
        <f>(VLOOKUP(K413,'BNK Org Sheet'!$F$2:$I$464,2,FALSE))*1000</f>
        <v>27183151.3089999</v>
      </c>
      <c r="W413" s="118">
        <f>VLOOKUP(K413,'NG Summary by Day'!$T$20:$W$486,4,FALSE)</f>
        <v>27183151.3089999</v>
      </c>
      <c r="X413" s="131">
        <f t="shared" si="49"/>
        <v>0</v>
      </c>
      <c r="Y413" s="117">
        <f>VLOOKUP(K413,'BNK Org Sheet'!$F$2:$I$464,3,FALSE)*1000</f>
        <v>12891698.271283301</v>
      </c>
      <c r="Z413" s="118">
        <f>VLOOKUP(K413,'Power Summary by Day '!$AL$18:$AO$400,4,FALSE)</f>
        <v>12891698.271283301</v>
      </c>
      <c r="AA413" s="119">
        <f t="shared" si="50"/>
        <v>0</v>
      </c>
      <c r="AB413" s="117">
        <f>VLOOKUP(K413,'BNK Org Sheet'!$F$2:$I$464,4,FALSE)*1000</f>
        <v>34750000</v>
      </c>
      <c r="AC413" s="118">
        <f>VLOOKUP(K413,'NG Summary by Day'!$AG$20:$AJ$532,4,FALSE)</f>
        <v>39254156.049742699</v>
      </c>
      <c r="AD413" s="131">
        <f t="shared" si="51"/>
        <v>-4504156.0497426987</v>
      </c>
    </row>
    <row r="414" spans="1:30" x14ac:dyDescent="0.2">
      <c r="A414" s="103">
        <v>37123</v>
      </c>
      <c r="B414" s="104">
        <v>51008</v>
      </c>
      <c r="C414" s="104">
        <v>39223</v>
      </c>
      <c r="D414" s="104">
        <v>71044</v>
      </c>
      <c r="E414" s="104"/>
      <c r="F414" s="104">
        <v>17495.8738419</v>
      </c>
      <c r="G414" s="104">
        <v>899.66951655043999</v>
      </c>
      <c r="H414" s="104">
        <v>31620</v>
      </c>
      <c r="I414" s="104">
        <v>21000</v>
      </c>
      <c r="J414" s="133">
        <v>37125</v>
      </c>
      <c r="K414" s="134">
        <v>37126</v>
      </c>
      <c r="L414" s="117">
        <f t="shared" si="52"/>
        <v>-64662000</v>
      </c>
      <c r="M414" s="118">
        <f>VLOOKUP(K414,'NG Summary by Day'!$L$21:$N$480,3,FALSE)</f>
        <v>-31844882.5009875</v>
      </c>
      <c r="N414" s="119">
        <f t="shared" si="53"/>
        <v>-32817117.4990125</v>
      </c>
      <c r="O414" s="117">
        <f t="shared" si="46"/>
        <v>-34804000</v>
      </c>
      <c r="P414" s="118">
        <f>VLOOKUP(K414,'Power Summary by Day '!$AL$18:$AO$400,3,FALSE)</f>
        <v>-46911921.1806188</v>
      </c>
      <c r="Q414" s="119">
        <f t="shared" si="47"/>
        <v>12107921.1806188</v>
      </c>
      <c r="R414" s="117">
        <f>(VLOOKUP(K414,'BNK Org Sheet'!$A$2:$D$464,4,FALSE))*1000*-1</f>
        <v>-83840000</v>
      </c>
      <c r="S414" s="118">
        <f>VLOOKUP(K414,CORP!$A$14:$D4936,3,FALSE)</f>
        <v>-86129064.3956009</v>
      </c>
      <c r="T414" s="136">
        <f t="shared" si="48"/>
        <v>2289064.3956009001</v>
      </c>
      <c r="V414" s="117">
        <f>(VLOOKUP(K414,'BNK Org Sheet'!$F$2:$I$464,2,FALSE))*1000</f>
        <v>-1935938.9339000001</v>
      </c>
      <c r="W414" s="118">
        <f>VLOOKUP(K414,'NG Summary by Day'!$T$20:$W$486,4,FALSE)</f>
        <v>-1935938.9339000001</v>
      </c>
      <c r="X414" s="131">
        <f t="shared" si="49"/>
        <v>0</v>
      </c>
      <c r="Y414" s="117">
        <f>VLOOKUP(K414,'BNK Org Sheet'!$F$2:$I$464,3,FALSE)*1000</f>
        <v>15943407.594056301</v>
      </c>
      <c r="Z414" s="118">
        <f>VLOOKUP(K414,'Power Summary by Day '!$AL$18:$AO$400,4,FALSE)</f>
        <v>15943407.594056301</v>
      </c>
      <c r="AA414" s="119">
        <f t="shared" si="50"/>
        <v>0</v>
      </c>
      <c r="AB414" s="117">
        <f>VLOOKUP(K414,'BNK Org Sheet'!$F$2:$I$464,4,FALSE)*1000</f>
        <v>6180000</v>
      </c>
      <c r="AC414" s="118">
        <f>VLOOKUP(K414,'NG Summary by Day'!$AG$20:$AJ$532,4,FALSE)</f>
        <v>11932079.787493501</v>
      </c>
      <c r="AD414" s="131">
        <f t="shared" si="51"/>
        <v>-5752079.7874935009</v>
      </c>
    </row>
    <row r="415" spans="1:30" x14ac:dyDescent="0.2">
      <c r="A415" s="103">
        <v>37124</v>
      </c>
      <c r="B415" s="104">
        <v>51008</v>
      </c>
      <c r="C415" s="104">
        <v>39223</v>
      </c>
      <c r="D415" s="104">
        <v>71049</v>
      </c>
      <c r="E415" s="104"/>
      <c r="F415" s="104">
        <v>294.50592669999696</v>
      </c>
      <c r="G415" s="104">
        <v>650.30136996861893</v>
      </c>
      <c r="H415" s="104">
        <v>-3490</v>
      </c>
      <c r="I415" s="104">
        <v>2000</v>
      </c>
      <c r="J415" s="133">
        <v>37126</v>
      </c>
      <c r="K415" s="134">
        <v>37127</v>
      </c>
      <c r="L415" s="117">
        <f t="shared" si="52"/>
        <v>-58735000</v>
      </c>
      <c r="M415" s="118">
        <f>VLOOKUP(K415,'NG Summary by Day'!$L$21:$N$480,3,FALSE)</f>
        <v>-26760349.7592833</v>
      </c>
      <c r="N415" s="119">
        <f t="shared" si="53"/>
        <v>-31974650.2407167</v>
      </c>
      <c r="O415" s="117">
        <f t="shared" si="46"/>
        <v>-33644000</v>
      </c>
      <c r="P415" s="118">
        <f>VLOOKUP(K415,'Power Summary by Day '!$AL$18:$AO$400,3,FALSE)</f>
        <v>-46063235.1177985</v>
      </c>
      <c r="Q415" s="119">
        <f t="shared" si="47"/>
        <v>12419235.1177985</v>
      </c>
      <c r="R415" s="117">
        <f>(VLOOKUP(K415,'BNK Org Sheet'!$A$2:$D$464,4,FALSE))*1000*-1</f>
        <v>-76003000</v>
      </c>
      <c r="S415" s="118">
        <f>VLOOKUP(K415,CORP!$A$14:$D4937,3,FALSE)</f>
        <v>-77756341.958435103</v>
      </c>
      <c r="T415" s="136">
        <f t="shared" si="48"/>
        <v>1753341.9584351033</v>
      </c>
      <c r="V415" s="117">
        <f>(VLOOKUP(K415,'BNK Org Sheet'!$F$2:$I$464,2,FALSE))*1000</f>
        <v>6877799.8750000196</v>
      </c>
      <c r="W415" s="118">
        <f>VLOOKUP(K415,'NG Summary by Day'!$T$20:$W$486,4,FALSE)</f>
        <v>6877799.8750000196</v>
      </c>
      <c r="X415" s="131">
        <f t="shared" si="49"/>
        <v>0</v>
      </c>
      <c r="Y415" s="117">
        <f>VLOOKUP(K415,'BNK Org Sheet'!$F$2:$I$464,3,FALSE)*1000</f>
        <v>27570611.415500902</v>
      </c>
      <c r="Z415" s="118">
        <f>VLOOKUP(K415,'Power Summary by Day '!$AL$18:$AO$400,4,FALSE)</f>
        <v>27570611.415500902</v>
      </c>
      <c r="AA415" s="119">
        <f t="shared" si="50"/>
        <v>0</v>
      </c>
      <c r="AB415" s="117">
        <f>VLOOKUP(K415,'BNK Org Sheet'!$F$2:$I$464,4,FALSE)*1000</f>
        <v>30640000</v>
      </c>
      <c r="AC415" s="118">
        <f>VLOOKUP(K415,'NG Summary by Day'!$AG$20:$AJ$532,4,FALSE)</f>
        <v>30320101.100775801</v>
      </c>
      <c r="AD415" s="131">
        <f t="shared" si="51"/>
        <v>319898.89922419935</v>
      </c>
    </row>
    <row r="416" spans="1:30" x14ac:dyDescent="0.2">
      <c r="A416" s="103">
        <v>37125</v>
      </c>
      <c r="B416" s="104">
        <v>58550</v>
      </c>
      <c r="C416" s="104">
        <v>37063</v>
      </c>
      <c r="D416" s="104">
        <v>77728</v>
      </c>
      <c r="E416" s="104"/>
      <c r="F416" s="104">
        <v>27183.151308999899</v>
      </c>
      <c r="G416" s="104">
        <v>12891.698271283301</v>
      </c>
      <c r="H416" s="104">
        <v>34750</v>
      </c>
      <c r="I416" s="104">
        <v>38000</v>
      </c>
      <c r="J416" s="133">
        <v>37127</v>
      </c>
      <c r="K416" s="134">
        <v>37130</v>
      </c>
      <c r="L416" s="117">
        <f t="shared" si="52"/>
        <v>-57961000</v>
      </c>
      <c r="M416" s="118">
        <f>VLOOKUP(K416,'NG Summary by Day'!$L$21:$N$480,3,FALSE)</f>
        <v>-34200714.116812401</v>
      </c>
      <c r="N416" s="119">
        <f t="shared" si="53"/>
        <v>-23760285.883187599</v>
      </c>
      <c r="O416" s="117">
        <f t="shared" si="46"/>
        <v>-32046000</v>
      </c>
      <c r="P416" s="118">
        <f>VLOOKUP(K416,'Power Summary by Day '!$AL$18:$AO$400,3,FALSE)</f>
        <v>-44088491.975845799</v>
      </c>
      <c r="Q416" s="119">
        <f t="shared" si="47"/>
        <v>12042491.975845799</v>
      </c>
      <c r="R416" s="117">
        <f>(VLOOKUP(K416,'BNK Org Sheet'!$A$2:$D$464,4,FALSE))*1000*-1</f>
        <v>-75281000</v>
      </c>
      <c r="S416" s="118">
        <f>VLOOKUP(K416,CORP!$A$14:$D4938,3,FALSE)</f>
        <v>-83809166.466939405</v>
      </c>
      <c r="T416" s="136">
        <f t="shared" si="48"/>
        <v>8528166.4669394046</v>
      </c>
      <c r="V416" s="117">
        <f>(VLOOKUP(K416,'BNK Org Sheet'!$F$2:$I$464,2,FALSE))*1000</f>
        <v>7309322.0917999903</v>
      </c>
      <c r="W416" s="118">
        <f>VLOOKUP(K416,'NG Summary by Day'!$T$20:$W$486,4,FALSE)</f>
        <v>7309322.0917999903</v>
      </c>
      <c r="X416" s="131">
        <f t="shared" si="49"/>
        <v>0</v>
      </c>
      <c r="Y416" s="117">
        <f>VLOOKUP(K416,'BNK Org Sheet'!$F$2:$I$464,3,FALSE)*1000</f>
        <v>39321837.731742799</v>
      </c>
      <c r="Z416" s="118">
        <f>VLOOKUP(K416,'Power Summary by Day '!$AL$18:$AO$400,4,FALSE)</f>
        <v>39321837.731742799</v>
      </c>
      <c r="AA416" s="119">
        <f t="shared" si="50"/>
        <v>0</v>
      </c>
      <c r="AB416" s="117">
        <f>VLOOKUP(K416,'BNK Org Sheet'!$F$2:$I$464,4,FALSE)*1000</f>
        <v>46070000</v>
      </c>
      <c r="AC416" s="118">
        <f>VLOOKUP(K416,'NG Summary by Day'!$AG$20:$AJ$532,4,FALSE)</f>
        <v>58733685.486336797</v>
      </c>
      <c r="AD416" s="131">
        <f t="shared" si="51"/>
        <v>-12663685.486336797</v>
      </c>
    </row>
    <row r="417" spans="1:30" x14ac:dyDescent="0.2">
      <c r="A417" s="103">
        <v>37126</v>
      </c>
      <c r="B417" s="104">
        <v>64662</v>
      </c>
      <c r="C417" s="104">
        <v>34804</v>
      </c>
      <c r="D417" s="104">
        <v>83840</v>
      </c>
      <c r="E417" s="104"/>
      <c r="F417" s="104">
        <v>-1935.9389339000002</v>
      </c>
      <c r="G417" s="104">
        <v>15943.407594056302</v>
      </c>
      <c r="H417" s="104">
        <v>6180</v>
      </c>
      <c r="I417" s="104">
        <v>0</v>
      </c>
      <c r="J417" s="133">
        <v>37130</v>
      </c>
      <c r="K417" s="134">
        <v>37131</v>
      </c>
      <c r="L417" s="117">
        <f t="shared" si="52"/>
        <v>-72912000</v>
      </c>
      <c r="M417" s="118">
        <f>VLOOKUP(K417,'NG Summary by Day'!$L$21:$N$480,3,FALSE)</f>
        <v>-47154855.468741</v>
      </c>
      <c r="N417" s="119">
        <f t="shared" si="53"/>
        <v>-25757144.531259</v>
      </c>
      <c r="O417" s="117">
        <f t="shared" si="46"/>
        <v>-32795000</v>
      </c>
      <c r="P417" s="118">
        <f>VLOOKUP(K417,'Power Summary by Day '!$AL$18:$AO$400,3,FALSE)</f>
        <v>-44444879.154637001</v>
      </c>
      <c r="Q417" s="119">
        <f t="shared" si="47"/>
        <v>11649879.154637001</v>
      </c>
      <c r="R417" s="117">
        <f>(VLOOKUP(K417,'BNK Org Sheet'!$A$2:$D$464,4,FALSE))*1000*-1</f>
        <v>-91706000</v>
      </c>
      <c r="S417" s="118">
        <f>VLOOKUP(K417,CORP!$A$14:$D4939,3,FALSE)</f>
        <v>-93988924.904803395</v>
      </c>
      <c r="T417" s="136">
        <f t="shared" si="48"/>
        <v>2282924.9048033953</v>
      </c>
      <c r="V417" s="117">
        <f>(VLOOKUP(K417,'BNK Org Sheet'!$F$2:$I$464,2,FALSE))*1000</f>
        <v>19664637.7513</v>
      </c>
      <c r="W417" s="118">
        <f>VLOOKUP(K417,'NG Summary by Day'!$T$20:$W$486,4,FALSE)</f>
        <v>19664637.7513</v>
      </c>
      <c r="X417" s="131">
        <f t="shared" si="49"/>
        <v>0</v>
      </c>
      <c r="Y417" s="117">
        <f>VLOOKUP(K417,'BNK Org Sheet'!$F$2:$I$464,3,FALSE)*1000</f>
        <v>34971443.254767403</v>
      </c>
      <c r="Z417" s="118">
        <f>VLOOKUP(K417,'Power Summary by Day '!$AL$18:$AO$400,4,FALSE)</f>
        <v>34971443.254767403</v>
      </c>
      <c r="AA417" s="119">
        <f t="shared" si="50"/>
        <v>0</v>
      </c>
      <c r="AB417" s="117">
        <f>VLOOKUP(K417,'BNK Org Sheet'!$F$2:$I$464,4,FALSE)*1000</f>
        <v>73610000</v>
      </c>
      <c r="AC417" s="118">
        <f>VLOOKUP(K417,'NG Summary by Day'!$AG$20:$AJ$532,4,FALSE)</f>
        <v>76774442.958071694</v>
      </c>
      <c r="AD417" s="131">
        <f t="shared" si="51"/>
        <v>-3164442.9580716938</v>
      </c>
    </row>
    <row r="418" spans="1:30" x14ac:dyDescent="0.2">
      <c r="A418" s="103">
        <v>37127</v>
      </c>
      <c r="B418" s="104">
        <v>58735</v>
      </c>
      <c r="C418" s="104">
        <v>33644</v>
      </c>
      <c r="D418" s="104">
        <v>76003</v>
      </c>
      <c r="E418" s="104"/>
      <c r="F418" s="104">
        <v>6877.7998750000197</v>
      </c>
      <c r="G418" s="104">
        <v>27570.611415500902</v>
      </c>
      <c r="H418" s="104">
        <v>30640</v>
      </c>
      <c r="I418" s="104">
        <v>10000</v>
      </c>
      <c r="J418" s="133">
        <v>37131</v>
      </c>
      <c r="K418" s="134">
        <v>37132</v>
      </c>
      <c r="L418" s="117">
        <f t="shared" si="52"/>
        <v>-51470000</v>
      </c>
      <c r="M418" s="118">
        <f>VLOOKUP(K418,'NG Summary by Day'!$L$21:$N$480,3,FALSE)</f>
        <v>-35596584.052096702</v>
      </c>
      <c r="N418" s="119">
        <f t="shared" si="53"/>
        <v>-15873415.947903298</v>
      </c>
      <c r="O418" s="117">
        <f t="shared" si="46"/>
        <v>-29701000</v>
      </c>
      <c r="P418" s="118">
        <f>VLOOKUP(K418,'Power Summary by Day '!$AL$18:$AO$400,3,FALSE)</f>
        <v>-33855178.495642498</v>
      </c>
      <c r="Q418" s="119">
        <f t="shared" si="47"/>
        <v>4154178.4956424981</v>
      </c>
      <c r="R418" s="117">
        <f>(VLOOKUP(K418,'BNK Org Sheet'!$A$2:$D$464,4,FALSE))*1000*-1</f>
        <v>-72141000</v>
      </c>
      <c r="S418" s="118">
        <f>VLOOKUP(K418,CORP!$A$14:$D4940,3,FALSE)</f>
        <v>-73492605.531406999</v>
      </c>
      <c r="T418" s="136">
        <f t="shared" si="48"/>
        <v>1351605.5314069986</v>
      </c>
      <c r="V418" s="117">
        <f>(VLOOKUP(K418,'BNK Org Sheet'!$F$2:$I$464,2,FALSE))*1000</f>
        <v>-10614507.6229</v>
      </c>
      <c r="W418" s="118">
        <f>VLOOKUP(K418,'NG Summary by Day'!$T$20:$W$486,4,FALSE)</f>
        <v>-10614507.6229</v>
      </c>
      <c r="X418" s="131">
        <f t="shared" si="49"/>
        <v>0</v>
      </c>
      <c r="Y418" s="117">
        <f>VLOOKUP(K418,'BNK Org Sheet'!$F$2:$I$464,3,FALSE)*1000</f>
        <v>54901199.954936899</v>
      </c>
      <c r="Z418" s="118">
        <f>VLOOKUP(K418,'Power Summary by Day '!$AL$18:$AO$400,4,FALSE)</f>
        <v>54901199.954936899</v>
      </c>
      <c r="AA418" s="119">
        <f t="shared" si="50"/>
        <v>0</v>
      </c>
      <c r="AB418" s="117">
        <f>VLOOKUP(K418,'BNK Org Sheet'!$F$2:$I$464,4,FALSE)*1000</f>
        <v>34900000</v>
      </c>
      <c r="AC418" s="118">
        <f>VLOOKUP(K418,'NG Summary by Day'!$AG$20:$AJ$532,4,FALSE)</f>
        <v>37354223.4088374</v>
      </c>
      <c r="AD418" s="131">
        <f t="shared" si="51"/>
        <v>-2454223.4088374004</v>
      </c>
    </row>
    <row r="419" spans="1:30" x14ac:dyDescent="0.2">
      <c r="A419" s="103">
        <v>37130</v>
      </c>
      <c r="B419" s="104">
        <v>57961</v>
      </c>
      <c r="C419" s="104">
        <v>32046</v>
      </c>
      <c r="D419" s="104">
        <v>75281</v>
      </c>
      <c r="E419" s="104"/>
      <c r="F419" s="104">
        <v>7309.3220917999906</v>
      </c>
      <c r="G419" s="104">
        <v>39321.837731742802</v>
      </c>
      <c r="H419" s="104">
        <v>46070</v>
      </c>
      <c r="I419" s="104">
        <v>8000</v>
      </c>
      <c r="J419" s="133">
        <v>37132</v>
      </c>
      <c r="K419" s="134">
        <v>37133</v>
      </c>
      <c r="L419" s="117">
        <f t="shared" si="52"/>
        <v>-45156000</v>
      </c>
      <c r="M419" s="118">
        <f>VLOOKUP(K419,'NG Summary by Day'!$L$21:$N$480,3,FALSE)</f>
        <v>-32852291.6110637</v>
      </c>
      <c r="N419" s="119">
        <f t="shared" si="53"/>
        <v>-12303708.3889363</v>
      </c>
      <c r="O419" s="117">
        <f t="shared" si="46"/>
        <v>-32654000</v>
      </c>
      <c r="P419" s="118">
        <f>VLOOKUP(K419,'Power Summary by Day '!$AL$18:$AO$400,3,FALSE)</f>
        <v>-35753897.73697</v>
      </c>
      <c r="Q419" s="119">
        <f t="shared" si="47"/>
        <v>3099897.73697</v>
      </c>
      <c r="R419" s="117">
        <f>(VLOOKUP(K419,'BNK Org Sheet'!$A$2:$D$464,4,FALSE))*1000*-1</f>
        <v>-70970000</v>
      </c>
      <c r="S419" s="118">
        <f>VLOOKUP(K419,CORP!$A$14:$D4941,3,FALSE)</f>
        <v>-74089977.063839495</v>
      </c>
      <c r="T419" s="136">
        <f t="shared" si="48"/>
        <v>3119977.0638394952</v>
      </c>
      <c r="V419" s="117">
        <f>(VLOOKUP(K419,'BNK Org Sheet'!$F$2:$I$464,2,FALSE))*1000</f>
        <v>-25548861.294100001</v>
      </c>
      <c r="W419" s="118">
        <f>VLOOKUP(K419,'NG Summary by Day'!$T$20:$W$486,4,FALSE)</f>
        <v>-25548861.294100001</v>
      </c>
      <c r="X419" s="131">
        <f t="shared" si="49"/>
        <v>0</v>
      </c>
      <c r="Y419" s="117">
        <f>VLOOKUP(K419,'BNK Org Sheet'!$F$2:$I$464,3,FALSE)*1000</f>
        <v>-13173309.984578101</v>
      </c>
      <c r="Z419" s="118">
        <f>VLOOKUP(K419,'Power Summary by Day '!$AL$18:$AO$400,4,FALSE)</f>
        <v>-13173309.984578101</v>
      </c>
      <c r="AA419" s="119">
        <f t="shared" si="50"/>
        <v>0</v>
      </c>
      <c r="AB419" s="117">
        <f>VLOOKUP(K419,'BNK Org Sheet'!$F$2:$I$464,4,FALSE)*1000</f>
        <v>-43940000</v>
      </c>
      <c r="AC419" s="118">
        <f>VLOOKUP(K419,'NG Summary by Day'!$AG$20:$AJ$532,4,FALSE)</f>
        <v>-46978485.700915597</v>
      </c>
      <c r="AD419" s="131">
        <f t="shared" si="51"/>
        <v>3038485.7009155974</v>
      </c>
    </row>
    <row r="420" spans="1:30" x14ac:dyDescent="0.2">
      <c r="A420" s="103">
        <v>37131</v>
      </c>
      <c r="B420" s="104">
        <v>72912</v>
      </c>
      <c r="C420" s="104">
        <v>32795</v>
      </c>
      <c r="D420" s="104">
        <v>91706</v>
      </c>
      <c r="E420" s="104"/>
      <c r="F420" s="104">
        <v>19664.637751300001</v>
      </c>
      <c r="G420" s="104">
        <v>34971.443254767401</v>
      </c>
      <c r="H420" s="104">
        <v>73610</v>
      </c>
      <c r="I420" s="104">
        <v>20000</v>
      </c>
      <c r="J420" s="133">
        <v>37133</v>
      </c>
      <c r="K420" s="134">
        <v>37134</v>
      </c>
      <c r="L420" s="117">
        <f t="shared" si="52"/>
        <v>-45969000</v>
      </c>
      <c r="M420" s="118">
        <f>VLOOKUP(K420,'NG Summary by Day'!$L$21:$N$480,3,FALSE)</f>
        <v>-34203873.502732299</v>
      </c>
      <c r="N420" s="119">
        <f t="shared" si="53"/>
        <v>-11765126.497267701</v>
      </c>
      <c r="O420" s="117">
        <f t="shared" si="46"/>
        <v>-32951000</v>
      </c>
      <c r="P420" s="118">
        <f>VLOOKUP(K420,'Power Summary by Day '!$AL$18:$AO$400,3,FALSE)</f>
        <v>-35468114.456767105</v>
      </c>
      <c r="Q420" s="119">
        <f t="shared" si="47"/>
        <v>2517114.4567671046</v>
      </c>
      <c r="R420" s="117">
        <f>(VLOOKUP(K420,'BNK Org Sheet'!$A$2:$D$464,4,FALSE))*1000*-1</f>
        <v>-73102000</v>
      </c>
      <c r="S420" s="118">
        <f>VLOOKUP(K420,CORP!$A$14:$D4942,3,FALSE)</f>
        <v>-74748175.537174895</v>
      </c>
      <c r="T420" s="136">
        <f t="shared" si="48"/>
        <v>1646175.5371748954</v>
      </c>
      <c r="V420" s="117">
        <f>(VLOOKUP(K420,'BNK Org Sheet'!$F$2:$I$464,2,FALSE))*1000</f>
        <v>-2384834.7300999998</v>
      </c>
      <c r="W420" s="118">
        <f>VLOOKUP(K420,'NG Summary by Day'!$T$20:$W$486,4,FALSE)</f>
        <v>-2384834.7300999998</v>
      </c>
      <c r="X420" s="131">
        <f t="shared" si="49"/>
        <v>0</v>
      </c>
      <c r="Y420" s="117">
        <f>VLOOKUP(K420,'BNK Org Sheet'!$F$2:$I$464,3,FALSE)*1000</f>
        <v>2838799.60485751</v>
      </c>
      <c r="Z420" s="118">
        <f>VLOOKUP(K420,'Power Summary by Day '!$AL$18:$AO$400,4,FALSE)</f>
        <v>2838799.60485751</v>
      </c>
      <c r="AA420" s="119">
        <f t="shared" si="50"/>
        <v>0</v>
      </c>
      <c r="AB420" s="117">
        <f>VLOOKUP(K420,'BNK Org Sheet'!$F$2:$I$464,4,FALSE)*1000</f>
        <v>8780000</v>
      </c>
      <c r="AC420" s="118">
        <f>VLOOKUP(K420,'NG Summary by Day'!$AG$20:$AJ$532,4,FALSE)</f>
        <v>8652495.8446603492</v>
      </c>
      <c r="AD420" s="131">
        <f t="shared" si="51"/>
        <v>127504.15533965081</v>
      </c>
    </row>
    <row r="421" spans="1:30" x14ac:dyDescent="0.2">
      <c r="A421" s="103">
        <v>37132</v>
      </c>
      <c r="B421" s="104">
        <v>51470</v>
      </c>
      <c r="C421" s="104">
        <v>29701</v>
      </c>
      <c r="D421" s="104">
        <v>72141</v>
      </c>
      <c r="E421" s="104"/>
      <c r="F421" s="104">
        <v>-10614.507622900001</v>
      </c>
      <c r="G421" s="104">
        <v>54901.199954936899</v>
      </c>
      <c r="H421" s="104">
        <v>34900</v>
      </c>
      <c r="I421" s="104">
        <v>-9000</v>
      </c>
      <c r="J421" s="133">
        <v>37134</v>
      </c>
      <c r="K421" s="134">
        <v>37138</v>
      </c>
      <c r="L421" s="117">
        <f t="shared" si="52"/>
        <v>-48419795.5991752</v>
      </c>
      <c r="M421" s="118">
        <f>VLOOKUP(K421,'NG Summary by Day'!$L$21:$N$480,3,FALSE)</f>
        <v>-31355772.628836397</v>
      </c>
      <c r="N421" s="119">
        <f t="shared" si="53"/>
        <v>-17064022.970338803</v>
      </c>
      <c r="O421" s="117">
        <f t="shared" si="46"/>
        <v>-33554827.003405504</v>
      </c>
      <c r="P421" s="118">
        <f>VLOOKUP(K421,'Power Summary by Day '!$AL$18:$AO$400,3,FALSE)</f>
        <v>-37107579.690510899</v>
      </c>
      <c r="Q421" s="119">
        <f t="shared" si="47"/>
        <v>3552752.6871053949</v>
      </c>
      <c r="R421" s="117">
        <f>(VLOOKUP(K421,'BNK Org Sheet'!$A$2:$D$464,4,FALSE))*1000*-1</f>
        <v>-74495930.984850302</v>
      </c>
      <c r="S421" s="118">
        <f>VLOOKUP(K421,CORP!$A$14:$D4943,3,FALSE)</f>
        <v>-76001661.026906997</v>
      </c>
      <c r="T421" s="136">
        <f t="shared" si="48"/>
        <v>1505730.0420566946</v>
      </c>
      <c r="V421" s="117">
        <f>(VLOOKUP(K421,'BNK Org Sheet'!$F$2:$I$464,2,FALSE))*1000</f>
        <v>16656599.122100001</v>
      </c>
      <c r="W421" s="118">
        <f>VLOOKUP(K421,'NG Summary by Day'!$T$20:$W$486,4,FALSE)</f>
        <v>16656599.122099999</v>
      </c>
      <c r="X421" s="131">
        <f t="shared" si="49"/>
        <v>0</v>
      </c>
      <c r="Y421" s="117">
        <f>VLOOKUP(K421,'BNK Org Sheet'!$F$2:$I$464,3,FALSE)*1000</f>
        <v>4653936.1344420798</v>
      </c>
      <c r="Z421" s="118">
        <f>VLOOKUP(K421,'Power Summary by Day '!$AL$18:$AO$400,4,FALSE)</f>
        <v>4653936.1344420798</v>
      </c>
      <c r="AA421" s="119">
        <f t="shared" si="50"/>
        <v>0</v>
      </c>
      <c r="AB421" s="117">
        <f>VLOOKUP(K421,'BNK Org Sheet'!$F$2:$I$464,4,FALSE)*1000</f>
        <v>18900000</v>
      </c>
      <c r="AC421" s="118">
        <f>VLOOKUP(K421,'NG Summary by Day'!$AG$20:$AJ$532,4,FALSE)</f>
        <v>17746717.120469101</v>
      </c>
      <c r="AD421" s="131">
        <f t="shared" si="51"/>
        <v>1153282.8795308992</v>
      </c>
    </row>
    <row r="422" spans="1:30" x14ac:dyDescent="0.2">
      <c r="A422" s="103">
        <v>37133</v>
      </c>
      <c r="B422" s="104">
        <v>45156</v>
      </c>
      <c r="C422" s="104">
        <v>32654</v>
      </c>
      <c r="D422" s="104">
        <v>70970</v>
      </c>
      <c r="E422" s="104"/>
      <c r="F422" s="104">
        <v>-25548.861294100003</v>
      </c>
      <c r="G422" s="104">
        <v>-13173.309984578102</v>
      </c>
      <c r="H422" s="104">
        <v>-43940</v>
      </c>
      <c r="I422" s="104">
        <v>-19000</v>
      </c>
      <c r="J422" s="133">
        <v>37138</v>
      </c>
      <c r="K422" s="134">
        <v>37139</v>
      </c>
      <c r="L422" s="117">
        <f t="shared" si="52"/>
        <v>-48303350.672728203</v>
      </c>
      <c r="M422" s="118">
        <f>VLOOKUP(K422,'NG Summary by Day'!$L$21:$N$480,3,FALSE)</f>
        <v>-34390582.934847005</v>
      </c>
      <c r="N422" s="119">
        <f t="shared" si="53"/>
        <v>-13912767.737881199</v>
      </c>
      <c r="O422" s="117">
        <f t="shared" si="46"/>
        <v>-35300518.940148294</v>
      </c>
      <c r="P422" s="118">
        <f>VLOOKUP(K422,'Power Summary by Day '!$AL$18:$AO$400,3,FALSE)</f>
        <v>-38441612.133979894</v>
      </c>
      <c r="Q422" s="119">
        <f t="shared" si="47"/>
        <v>3141093.1938316002</v>
      </c>
      <c r="R422" s="117">
        <f>(VLOOKUP(K422,'BNK Org Sheet'!$A$2:$D$464,4,FALSE))*1000*-1</f>
        <v>-75665421.778503895</v>
      </c>
      <c r="S422" s="118">
        <f>VLOOKUP(K422,CORP!$A$14:$D4944,3,FALSE)</f>
        <v>-77000973.766490102</v>
      </c>
      <c r="T422" s="136">
        <f t="shared" si="48"/>
        <v>1335551.987986207</v>
      </c>
      <c r="V422" s="117">
        <f>(VLOOKUP(K422,'BNK Org Sheet'!$F$2:$I$464,2,FALSE))*1000</f>
        <v>-11063331.1329</v>
      </c>
      <c r="W422" s="118">
        <f>VLOOKUP(K422,'NG Summary by Day'!$T$20:$W$486,4,FALSE)</f>
        <v>-11063331.1329</v>
      </c>
      <c r="X422" s="131">
        <f t="shared" si="49"/>
        <v>0</v>
      </c>
      <c r="Y422" s="117">
        <f>VLOOKUP(K422,'BNK Org Sheet'!$F$2:$I$464,3,FALSE)*1000</f>
        <v>-8480076.5782995392</v>
      </c>
      <c r="Z422" s="118">
        <f>VLOOKUP(K422,'Power Summary by Day '!$AL$18:$AO$400,4,FALSE)</f>
        <v>-8480076.5782995392</v>
      </c>
      <c r="AA422" s="119">
        <f t="shared" si="50"/>
        <v>0</v>
      </c>
      <c r="AB422" s="117">
        <f>VLOOKUP(K422,'BNK Org Sheet'!$F$2:$I$464,4,FALSE)*1000</f>
        <v>-22140000</v>
      </c>
      <c r="AC422" s="118">
        <f>VLOOKUP(K422,'NG Summary by Day'!$AG$20:$AJ$532,4,FALSE)</f>
        <v>-23471059.159937602</v>
      </c>
      <c r="AD422" s="131">
        <f t="shared" si="51"/>
        <v>1331059.1599376015</v>
      </c>
    </row>
    <row r="423" spans="1:30" x14ac:dyDescent="0.2">
      <c r="A423" s="103">
        <v>37134</v>
      </c>
      <c r="B423" s="104">
        <v>45969</v>
      </c>
      <c r="C423" s="104">
        <v>32951</v>
      </c>
      <c r="D423" s="104">
        <v>73102</v>
      </c>
      <c r="E423" s="104"/>
      <c r="F423" s="104">
        <v>-2384.8347300999999</v>
      </c>
      <c r="G423" s="104">
        <v>2838.7996048575101</v>
      </c>
      <c r="H423" s="104">
        <v>8780</v>
      </c>
      <c r="I423" s="104">
        <v>-6000</v>
      </c>
      <c r="J423" s="133">
        <v>37139</v>
      </c>
      <c r="K423" s="134">
        <v>37140</v>
      </c>
      <c r="L423" s="117">
        <f t="shared" si="52"/>
        <v>-44833767.064519197</v>
      </c>
      <c r="M423" s="118">
        <f>VLOOKUP(K423,'NG Summary by Day'!$L$21:$N$480,3,FALSE)</f>
        <v>-35422784.2047216</v>
      </c>
      <c r="N423" s="119">
        <f t="shared" si="53"/>
        <v>-9410982.8597975969</v>
      </c>
      <c r="O423" s="117">
        <f t="shared" si="46"/>
        <v>-36399363.559030004</v>
      </c>
      <c r="P423" s="118">
        <f>VLOOKUP(K423,'Power Summary by Day '!$AL$18:$AO$400,3,FALSE)</f>
        <v>-41120826.738580696</v>
      </c>
      <c r="Q423" s="119">
        <f t="shared" si="47"/>
        <v>4721463.1795506924</v>
      </c>
      <c r="R423" s="117">
        <f>(VLOOKUP(K423,'BNK Org Sheet'!$A$2:$D$464,4,FALSE))*1000*-1</f>
        <v>-75480557.859365895</v>
      </c>
      <c r="S423" s="118">
        <f>VLOOKUP(K423,CORP!$A$14:$D4945,3,FALSE)</f>
        <v>-76739346.155262694</v>
      </c>
      <c r="T423" s="136">
        <f t="shared" si="48"/>
        <v>1258788.2958967984</v>
      </c>
      <c r="V423" s="117">
        <f>(VLOOKUP(K423,'BNK Org Sheet'!$F$2:$I$464,2,FALSE))*1000</f>
        <v>-13894686.928099999</v>
      </c>
      <c r="W423" s="118">
        <f>VLOOKUP(K423,'NG Summary by Day'!$T$20:$W$486,4,FALSE)</f>
        <v>-13894686.928099999</v>
      </c>
      <c r="X423" s="131">
        <f t="shared" si="49"/>
        <v>0</v>
      </c>
      <c r="Y423" s="117">
        <f>VLOOKUP(K423,'BNK Org Sheet'!$F$2:$I$464,3,FALSE)*1000</f>
        <v>-6529385.5547270104</v>
      </c>
      <c r="Z423" s="118">
        <f>VLOOKUP(K423,'Power Summary by Day '!$AL$18:$AO$400,4,FALSE)</f>
        <v>-6529385.5547270104</v>
      </c>
      <c r="AA423" s="119">
        <f t="shared" si="50"/>
        <v>0</v>
      </c>
      <c r="AB423" s="117">
        <f>VLOOKUP(K423,'BNK Org Sheet'!$F$2:$I$464,4,FALSE)*1000</f>
        <v>-16170000</v>
      </c>
      <c r="AC423" s="118">
        <f>VLOOKUP(K423,'NG Summary by Day'!$AG$20:$AJ$532,4,FALSE)</f>
        <v>-16167011.7387957</v>
      </c>
      <c r="AD423" s="131">
        <f t="shared" si="51"/>
        <v>-2988.2612043004483</v>
      </c>
    </row>
    <row r="424" spans="1:30" x14ac:dyDescent="0.2">
      <c r="A424" s="103">
        <v>37138</v>
      </c>
      <c r="B424" s="104">
        <v>48419.795599175202</v>
      </c>
      <c r="C424" s="104">
        <v>33554.827003405502</v>
      </c>
      <c r="D424" s="104">
        <v>74495.930984850304</v>
      </c>
      <c r="E424" s="104"/>
      <c r="F424" s="104">
        <v>16656.5991221</v>
      </c>
      <c r="G424" s="104">
        <v>4653.9361344420795</v>
      </c>
      <c r="H424" s="104">
        <v>18900</v>
      </c>
      <c r="I424" s="104">
        <v>9000</v>
      </c>
      <c r="J424" s="133">
        <v>37140</v>
      </c>
      <c r="K424" s="134">
        <v>37141</v>
      </c>
      <c r="L424" s="117">
        <f t="shared" si="52"/>
        <v>-50261206.701534398</v>
      </c>
      <c r="M424" s="118">
        <f>VLOOKUP(K424,'NG Summary by Day'!$L$21:$N$480,3,FALSE)</f>
        <v>-38474320.841026202</v>
      </c>
      <c r="N424" s="119">
        <f t="shared" si="53"/>
        <v>-11786885.860508196</v>
      </c>
      <c r="O424" s="117">
        <f t="shared" si="46"/>
        <v>-38038269.536555603</v>
      </c>
      <c r="P424" s="118">
        <f>VLOOKUP(K424,'Power Summary by Day '!$AL$18:$AO$400,3,FALSE)</f>
        <v>-43500452.723288499</v>
      </c>
      <c r="Q424" s="119">
        <f t="shared" si="47"/>
        <v>5462183.1867328957</v>
      </c>
      <c r="R424" s="117">
        <f>(VLOOKUP(K424,'BNK Org Sheet'!$A$2:$D$464,4,FALSE))*1000*-1</f>
        <v>-80655784.809189796</v>
      </c>
      <c r="S424" s="118">
        <f>VLOOKUP(K424,CORP!$A$14:$D4946,3,FALSE)</f>
        <v>-81319368.357637793</v>
      </c>
      <c r="T424" s="136">
        <f t="shared" si="48"/>
        <v>663583.54844799638</v>
      </c>
      <c r="V424" s="117">
        <f>(VLOOKUP(K424,'BNK Org Sheet'!$F$2:$I$464,2,FALSE))*1000</f>
        <v>-1199025.6851999999</v>
      </c>
      <c r="W424" s="118">
        <f>VLOOKUP(K424,'NG Summary by Day'!$T$20:$W$486,4,FALSE)</f>
        <v>-1199025.6851999999</v>
      </c>
      <c r="X424" s="131">
        <f t="shared" si="49"/>
        <v>0</v>
      </c>
      <c r="Y424" s="117">
        <f>VLOOKUP(K424,'BNK Org Sheet'!$F$2:$I$464,3,FALSE)*1000</f>
        <v>-478380.30409716797</v>
      </c>
      <c r="Z424" s="118">
        <f>VLOOKUP(K424,'Power Summary by Day '!$AL$18:$AO$400,4,FALSE)</f>
        <v>-478380.30409716797</v>
      </c>
      <c r="AA424" s="119">
        <f t="shared" si="50"/>
        <v>0</v>
      </c>
      <c r="AB424" s="117">
        <f>VLOOKUP(K424,'BNK Org Sheet'!$F$2:$I$464,4,FALSE)*1000</f>
        <v>-15200000</v>
      </c>
      <c r="AC424" s="118">
        <f>VLOOKUP(K424,'NG Summary by Day'!$AG$20:$AJ$532,4,FALSE)</f>
        <v>-13852617.0420694</v>
      </c>
      <c r="AD424" s="131">
        <f t="shared" si="51"/>
        <v>-1347382.9579306003</v>
      </c>
    </row>
    <row r="425" spans="1:30" x14ac:dyDescent="0.2">
      <c r="A425" s="103">
        <v>37139</v>
      </c>
      <c r="B425" s="104">
        <v>48303.3506727282</v>
      </c>
      <c r="C425" s="104">
        <v>35300.518940148293</v>
      </c>
      <c r="D425" s="104">
        <v>75665.421778503893</v>
      </c>
      <c r="E425" s="104"/>
      <c r="F425" s="104">
        <v>-11063.331132899999</v>
      </c>
      <c r="G425" s="104">
        <v>-8480.0765782995386</v>
      </c>
      <c r="H425" s="104">
        <v>-22140</v>
      </c>
      <c r="I425" s="104">
        <v>-10000</v>
      </c>
      <c r="J425" s="133">
        <v>37141</v>
      </c>
      <c r="K425" s="134">
        <v>37144</v>
      </c>
      <c r="L425" s="117">
        <f t="shared" si="52"/>
        <v>-44056664.7430733</v>
      </c>
      <c r="M425" s="118">
        <f>VLOOKUP(K425,'NG Summary by Day'!$L$21:$N$480,3,FALSE)</f>
        <v>-30102949.655357499</v>
      </c>
      <c r="N425" s="119">
        <f t="shared" si="53"/>
        <v>-13953715.087715801</v>
      </c>
      <c r="O425" s="117">
        <f t="shared" si="46"/>
        <v>-37403618.534895301</v>
      </c>
      <c r="P425" s="118">
        <f>VLOOKUP(K425,'Power Summary by Day '!$AL$18:$AO$400,3,FALSE)</f>
        <v>-44552141.866254501</v>
      </c>
      <c r="Q425" s="119">
        <f t="shared" si="47"/>
        <v>7148523.3313592002</v>
      </c>
      <c r="R425" s="117">
        <f>(VLOOKUP(K425,'BNK Org Sheet'!$A$2:$D$464,4,FALSE))*1000*-1</f>
        <v>-75160281.030460894</v>
      </c>
      <c r="S425" s="118">
        <f>VLOOKUP(K425,CORP!$A$14:$D4947,3,FALSE)</f>
        <v>-76536884.195909992</v>
      </c>
      <c r="T425" s="136">
        <f t="shared" si="48"/>
        <v>1376603.1654490978</v>
      </c>
      <c r="V425" s="117">
        <f>(VLOOKUP(K425,'BNK Org Sheet'!$F$2:$I$464,2,FALSE))*1000</f>
        <v>22355335.4223</v>
      </c>
      <c r="W425" s="118">
        <f>VLOOKUP(K425,'NG Summary by Day'!$T$20:$W$486,4,FALSE)</f>
        <v>22355335.4223</v>
      </c>
      <c r="X425" s="131">
        <f t="shared" si="49"/>
        <v>0</v>
      </c>
      <c r="Y425" s="117">
        <f>VLOOKUP(K425,'BNK Org Sheet'!$F$2:$I$464,3,FALSE)*1000</f>
        <v>7250771.5083993403</v>
      </c>
      <c r="Z425" s="118">
        <f>VLOOKUP(K425,'Power Summary by Day '!$AL$18:$AO$400,4,FALSE)</f>
        <v>7250771.5083993403</v>
      </c>
      <c r="AA425" s="119">
        <f t="shared" si="50"/>
        <v>0</v>
      </c>
      <c r="AB425" s="117">
        <f>VLOOKUP(K425,'BNK Org Sheet'!$F$2:$I$464,4,FALSE)*1000</f>
        <v>30480000</v>
      </c>
      <c r="AC425" s="118">
        <f>VLOOKUP(K425,'NG Summary by Day'!$AG$20:$AJ$532,4,FALSE)</f>
        <v>30847194.0628259</v>
      </c>
      <c r="AD425" s="131">
        <f t="shared" si="51"/>
        <v>-367194.06282589957</v>
      </c>
    </row>
    <row r="426" spans="1:30" x14ac:dyDescent="0.2">
      <c r="A426" s="103">
        <v>37140</v>
      </c>
      <c r="B426" s="104">
        <v>44833.767064519197</v>
      </c>
      <c r="C426" s="104">
        <v>36399.363559030004</v>
      </c>
      <c r="D426" s="104">
        <v>75480.557859365901</v>
      </c>
      <c r="E426" s="104"/>
      <c r="F426" s="104">
        <v>-13894.6869281</v>
      </c>
      <c r="G426" s="104">
        <v>-6529.3855547270105</v>
      </c>
      <c r="H426" s="104">
        <v>-16170</v>
      </c>
      <c r="I426" s="104">
        <v>-10000</v>
      </c>
      <c r="J426" s="133">
        <v>37144</v>
      </c>
      <c r="K426" s="134">
        <v>37146</v>
      </c>
      <c r="L426" s="117">
        <f t="shared" si="52"/>
        <v>-44080179.412506297</v>
      </c>
      <c r="M426" s="118">
        <f>VLOOKUP(K426,'NG Summary by Day'!$L$21:$N$480,3,FALSE)</f>
        <v>-45888227.302942596</v>
      </c>
      <c r="N426" s="119">
        <f t="shared" si="53"/>
        <v>1808047.8904362991</v>
      </c>
      <c r="O426" s="117">
        <f t="shared" si="46"/>
        <v>-36697184.066340394</v>
      </c>
      <c r="P426" s="118">
        <f>VLOOKUP(K426,'Power Summary by Day '!$AL$18:$AO$400,3,FALSE)</f>
        <v>-37101070.032758303</v>
      </c>
      <c r="Q426" s="119">
        <f t="shared" si="47"/>
        <v>403885.96641790867</v>
      </c>
      <c r="R426" s="117">
        <f>(VLOOKUP(K426,'BNK Org Sheet'!$A$2:$D$464,4,FALSE))*1000*-1</f>
        <v>-71128052.409290895</v>
      </c>
      <c r="S426" s="118">
        <f>VLOOKUP(K426,CORP!$A$14:$D4948,3,FALSE)</f>
        <v>-72196346.744608596</v>
      </c>
      <c r="T426" s="136">
        <f t="shared" si="48"/>
        <v>1068294.3353177011</v>
      </c>
      <c r="V426" s="117">
        <f>(VLOOKUP(K426,'BNK Org Sheet'!$F$2:$I$464,2,FALSE))*1000</f>
        <v>-31552590.031600002</v>
      </c>
      <c r="W426" s="118">
        <f>VLOOKUP(K426,'NG Summary by Day'!$T$20:$W$486,4,FALSE)</f>
        <v>-31552590.031600002</v>
      </c>
      <c r="X426" s="131">
        <f t="shared" si="49"/>
        <v>0</v>
      </c>
      <c r="Y426" s="117">
        <f>VLOOKUP(K426,'BNK Org Sheet'!$F$2:$I$464,3,FALSE)*1000</f>
        <v>-25532714.350159403</v>
      </c>
      <c r="Z426" s="118">
        <f>VLOOKUP(K426,'Power Summary by Day '!$AL$18:$AO$400,4,FALSE)</f>
        <v>-25532714.350159403</v>
      </c>
      <c r="AA426" s="119">
        <f t="shared" si="50"/>
        <v>0</v>
      </c>
      <c r="AB426" s="117">
        <f>VLOOKUP(K426,'BNK Org Sheet'!$F$2:$I$464,4,FALSE)*1000</f>
        <v>-42180000</v>
      </c>
      <c r="AC426" s="118">
        <f>VLOOKUP(K426,'NG Summary by Day'!$AG$20:$AJ$532,4,FALSE)</f>
        <v>-42034152.412009694</v>
      </c>
      <c r="AD426" s="131">
        <f t="shared" si="51"/>
        <v>-145847.58799030632</v>
      </c>
    </row>
    <row r="427" spans="1:30" x14ac:dyDescent="0.2">
      <c r="A427" s="103">
        <v>37141</v>
      </c>
      <c r="B427" s="104">
        <v>50261.2067015344</v>
      </c>
      <c r="C427" s="104">
        <v>38038.269536555606</v>
      </c>
      <c r="D427" s="104">
        <v>80655.78480918979</v>
      </c>
      <c r="E427" s="104"/>
      <c r="F427" s="104">
        <v>-1199.0256852</v>
      </c>
      <c r="G427" s="104">
        <v>-478.38030409716799</v>
      </c>
      <c r="H427" s="104">
        <v>-15200</v>
      </c>
      <c r="I427" s="104">
        <v>5000</v>
      </c>
      <c r="J427" s="133">
        <v>37146</v>
      </c>
      <c r="K427" s="134">
        <v>37147</v>
      </c>
      <c r="L427" s="117">
        <f t="shared" si="52"/>
        <v>-49290644.223230697</v>
      </c>
      <c r="M427" s="118">
        <f>VLOOKUP(K427,'NG Summary by Day'!$L$21:$N$480,3,FALSE)</f>
        <v>-54711945.307921097</v>
      </c>
      <c r="N427" s="119">
        <f t="shared" si="53"/>
        <v>5421301.0846903995</v>
      </c>
      <c r="O427" s="117">
        <f t="shared" si="46"/>
        <v>-36031805.081952997</v>
      </c>
      <c r="P427" s="118">
        <f>VLOOKUP(K427,'Power Summary by Day '!$AL$18:$AO$400,3,FALSE)</f>
        <v>-36085660.563714102</v>
      </c>
      <c r="Q427" s="119">
        <f t="shared" si="47"/>
        <v>53855.481761105359</v>
      </c>
      <c r="R427" s="117">
        <f>(VLOOKUP(K427,'BNK Org Sheet'!$A$2:$D$464,4,FALSE))*1000*-1</f>
        <v>-73208395.706229508</v>
      </c>
      <c r="S427" s="118">
        <f>VLOOKUP(K427,CORP!$A$14:$D4949,3,FALSE)</f>
        <v>-76586501.100045398</v>
      </c>
      <c r="T427" s="136">
        <f t="shared" si="48"/>
        <v>3378105.39381589</v>
      </c>
      <c r="V427" s="117">
        <f>(VLOOKUP(K427,'BNK Org Sheet'!$F$2:$I$464,2,FALSE))*1000</f>
        <v>-36106367.065000005</v>
      </c>
      <c r="W427" s="118">
        <f>VLOOKUP(K427,'NG Summary by Day'!$T$20:$W$486,4,FALSE)</f>
        <v>-36106367.064999998</v>
      </c>
      <c r="X427" s="131">
        <f t="shared" si="49"/>
        <v>0</v>
      </c>
      <c r="Y427" s="117">
        <f>VLOOKUP(K427,'BNK Org Sheet'!$F$2:$I$464,3,FALSE)*1000</f>
        <v>-32006196.344092302</v>
      </c>
      <c r="Z427" s="118">
        <f>VLOOKUP(K427,'Power Summary by Day '!$AL$18:$AO$400,4,FALSE)</f>
        <v>-32006196.344092302</v>
      </c>
      <c r="AA427" s="119">
        <f t="shared" si="50"/>
        <v>0</v>
      </c>
      <c r="AB427" s="117">
        <f>VLOOKUP(K427,'BNK Org Sheet'!$F$2:$I$464,4,FALSE)*1000</f>
        <v>-75560000</v>
      </c>
      <c r="AC427" s="118">
        <f>VLOOKUP(K427,'NG Summary by Day'!$AG$20:$AJ$532,4,FALSE)</f>
        <v>-75868397.879249796</v>
      </c>
      <c r="AD427" s="131">
        <f t="shared" si="51"/>
        <v>308397.87924979627</v>
      </c>
    </row>
    <row r="428" spans="1:30" x14ac:dyDescent="0.2">
      <c r="A428" s="103">
        <v>37144</v>
      </c>
      <c r="B428" s="104">
        <v>44056.664743073299</v>
      </c>
      <c r="C428" s="104">
        <v>37403.6185348953</v>
      </c>
      <c r="D428" s="104">
        <v>75160.281030460901</v>
      </c>
      <c r="E428" s="104"/>
      <c r="F428" s="104">
        <v>22355.335422299999</v>
      </c>
      <c r="G428" s="104">
        <v>7250.7715083993407</v>
      </c>
      <c r="H428" s="104">
        <v>30480</v>
      </c>
      <c r="I428" s="104">
        <v>26000</v>
      </c>
      <c r="J428" s="133">
        <v>37147</v>
      </c>
      <c r="K428" s="134">
        <v>37148</v>
      </c>
      <c r="L428" s="117">
        <f t="shared" si="52"/>
        <v>-39439467.4966328</v>
      </c>
      <c r="M428" s="118">
        <f>VLOOKUP(K428,'NG Summary by Day'!$L$21:$N$480,3,FALSE)</f>
        <v>-43099630.847241499</v>
      </c>
      <c r="N428" s="119">
        <f t="shared" si="53"/>
        <v>3660163.350608699</v>
      </c>
      <c r="O428" s="117">
        <f t="shared" si="46"/>
        <v>-36081641.332324795</v>
      </c>
      <c r="P428" s="118">
        <f>VLOOKUP(K428,'Power Summary by Day '!$AL$18:$AO$400,3,FALSE)</f>
        <v>-36585921.9228677</v>
      </c>
      <c r="Q428" s="119">
        <f t="shared" si="47"/>
        <v>504280.59054290503</v>
      </c>
      <c r="R428" s="117">
        <f>(VLOOKUP(K428,'BNK Org Sheet'!$A$2:$D$464,4,FALSE))*1000*-1</f>
        <v>-63675036.9104307</v>
      </c>
      <c r="S428" s="118">
        <f>VLOOKUP(K428,CORP!$A$14:$D4950,3,FALSE)</f>
        <v>-65322299.644417197</v>
      </c>
      <c r="T428" s="136">
        <f t="shared" si="48"/>
        <v>1647262.7339864969</v>
      </c>
      <c r="V428" s="117">
        <f>(VLOOKUP(K428,'BNK Org Sheet'!$F$2:$I$464,2,FALSE))*1000</f>
        <v>-60889946.361299902</v>
      </c>
      <c r="W428" s="118">
        <f>VLOOKUP(K428,'NG Summary by Day'!$T$20:$W$486,4,FALSE)</f>
        <v>-60889946.361299902</v>
      </c>
      <c r="X428" s="131">
        <f t="shared" si="49"/>
        <v>0</v>
      </c>
      <c r="Y428" s="117">
        <f>VLOOKUP(K428,'BNK Org Sheet'!$F$2:$I$464,3,FALSE)*1000</f>
        <v>-43837623.142367505</v>
      </c>
      <c r="Z428" s="118">
        <f>VLOOKUP(K428,'Power Summary by Day '!$AL$18:$AO$400,4,FALSE)</f>
        <v>-43837623.142367505</v>
      </c>
      <c r="AA428" s="119">
        <f t="shared" si="50"/>
        <v>0</v>
      </c>
      <c r="AB428" s="117">
        <f>VLOOKUP(K428,'BNK Org Sheet'!$F$2:$I$464,4,FALSE)*1000</f>
        <v>-96990000</v>
      </c>
      <c r="AC428" s="118">
        <f>VLOOKUP(K428,'NG Summary by Day'!$AG$20:$AJ$532,4,FALSE)</f>
        <v>-94579179.352629691</v>
      </c>
      <c r="AD428" s="131">
        <f t="shared" si="51"/>
        <v>-2410820.6473703086</v>
      </c>
    </row>
    <row r="429" spans="1:30" x14ac:dyDescent="0.2">
      <c r="A429" s="103">
        <v>37146</v>
      </c>
      <c r="B429" s="104">
        <v>44080.179412506295</v>
      </c>
      <c r="C429" s="104">
        <v>36697.184066340393</v>
      </c>
      <c r="D429" s="104">
        <v>71128.052409290889</v>
      </c>
      <c r="E429" s="104"/>
      <c r="F429" s="104">
        <v>-31552.590031600001</v>
      </c>
      <c r="G429" s="104">
        <v>-25532.714350159404</v>
      </c>
      <c r="H429" s="104">
        <v>-42180</v>
      </c>
      <c r="I429" s="104">
        <v>-38000</v>
      </c>
      <c r="J429" s="133">
        <v>37148</v>
      </c>
      <c r="K429" s="134">
        <v>37151</v>
      </c>
      <c r="L429" s="117">
        <f t="shared" si="52"/>
        <v>-33884938.337813601</v>
      </c>
      <c r="M429" s="118">
        <f>VLOOKUP(K429,'NG Summary by Day'!$L$21:$N$480,3,FALSE)</f>
        <v>-25038006.393483102</v>
      </c>
      <c r="N429" s="119">
        <f t="shared" si="53"/>
        <v>-8846931.9443304986</v>
      </c>
      <c r="O429" s="117">
        <f t="shared" si="46"/>
        <v>-49366216.955563903</v>
      </c>
      <c r="P429" s="118">
        <f>VLOOKUP(K429,'Power Summary by Day '!$AL$18:$AO$400,3,FALSE)</f>
        <v>-51097322.4702278</v>
      </c>
      <c r="Q429" s="119">
        <f t="shared" si="47"/>
        <v>1731105.5146638975</v>
      </c>
      <c r="R429" s="117">
        <f>(VLOOKUP(K429,'BNK Org Sheet'!$A$2:$D$464,4,FALSE))*1000*-1</f>
        <v>-65925731.264209405</v>
      </c>
      <c r="S429" s="118">
        <f>VLOOKUP(K429,CORP!$A$14:$D4951,3,FALSE)</f>
        <v>-66521556.7957929</v>
      </c>
      <c r="T429" s="136">
        <f t="shared" si="48"/>
        <v>595825.53158349544</v>
      </c>
      <c r="V429" s="117">
        <f>(VLOOKUP(K429,'BNK Org Sheet'!$F$2:$I$464,2,FALSE))*1000</f>
        <v>50073867.8140999</v>
      </c>
      <c r="W429" s="118">
        <f>VLOOKUP(K429,'NG Summary by Day'!$T$20:$W$486,4,FALSE)</f>
        <v>50073867.814100005</v>
      </c>
      <c r="X429" s="131">
        <f t="shared" si="49"/>
        <v>-1.0430812835693359E-7</v>
      </c>
      <c r="Y429" s="117">
        <f>VLOOKUP(K429,'BNK Org Sheet'!$F$2:$I$464,3,FALSE)*1000</f>
        <v>6668498.7254188703</v>
      </c>
      <c r="Z429" s="118">
        <f>VLOOKUP(K429,'Power Summary by Day '!$AL$18:$AO$400,4,FALSE)</f>
        <v>6668498.7254188703</v>
      </c>
      <c r="AA429" s="119">
        <f t="shared" si="50"/>
        <v>0</v>
      </c>
      <c r="AB429" s="117">
        <f>VLOOKUP(K429,'BNK Org Sheet'!$F$2:$I$464,4,FALSE)*1000</f>
        <v>50810000</v>
      </c>
      <c r="AC429" s="118">
        <f>VLOOKUP(K429,'NG Summary by Day'!$AG$20:$AJ$532,4,FALSE)</f>
        <v>51730297.614743501</v>
      </c>
      <c r="AD429" s="131">
        <f t="shared" si="51"/>
        <v>-920297.61474350095</v>
      </c>
    </row>
    <row r="430" spans="1:30" x14ac:dyDescent="0.2">
      <c r="A430" s="103">
        <v>37147</v>
      </c>
      <c r="B430" s="104">
        <v>49290.644223230694</v>
      </c>
      <c r="C430" s="104">
        <v>36031.805081952996</v>
      </c>
      <c r="D430" s="104">
        <v>73208.395706229509</v>
      </c>
      <c r="E430" s="104"/>
      <c r="F430" s="104">
        <v>-36106.367065000006</v>
      </c>
      <c r="G430" s="104">
        <v>-32006.196344092303</v>
      </c>
      <c r="H430" s="104">
        <v>-75560</v>
      </c>
      <c r="I430" s="104">
        <v>-36000</v>
      </c>
      <c r="J430" s="133">
        <v>37151</v>
      </c>
      <c r="K430" s="134">
        <v>37152</v>
      </c>
      <c r="L430" s="117">
        <f t="shared" si="52"/>
        <v>-29957585.036368698</v>
      </c>
      <c r="M430" s="118">
        <f>VLOOKUP(K430,'NG Summary by Day'!$L$21:$N$480,3,FALSE)</f>
        <v>-18523852.009500403</v>
      </c>
      <c r="N430" s="119">
        <f t="shared" si="53"/>
        <v>-11433733.026868295</v>
      </c>
      <c r="O430" s="117">
        <f t="shared" si="46"/>
        <v>-30190751.065673102</v>
      </c>
      <c r="P430" s="118">
        <f>VLOOKUP(K430,'Power Summary by Day '!$AL$18:$AO$400,3,FALSE)</f>
        <v>-36257551.5015774</v>
      </c>
      <c r="Q430" s="119">
        <f t="shared" si="47"/>
        <v>6066800.435904298</v>
      </c>
      <c r="R430" s="117">
        <f>(VLOOKUP(K430,'BNK Org Sheet'!$A$2:$D$464,4,FALSE))*1000*-1</f>
        <v>-51382255.578186296</v>
      </c>
      <c r="S430" s="118">
        <f>VLOOKUP(K430,CORP!$A$14:$D4952,3,FALSE)</f>
        <v>-53553433.721809998</v>
      </c>
      <c r="T430" s="136">
        <f t="shared" si="48"/>
        <v>2171178.1436237022</v>
      </c>
      <c r="V430" s="117">
        <f>(VLOOKUP(K430,'BNK Org Sheet'!$F$2:$I$464,2,FALSE))*1000</f>
        <v>18266089.901099999</v>
      </c>
      <c r="W430" s="118">
        <f>VLOOKUP(K430,'NG Summary by Day'!$T$20:$W$486,4,FALSE)</f>
        <v>18266089.901099999</v>
      </c>
      <c r="X430" s="131">
        <f t="shared" si="49"/>
        <v>0</v>
      </c>
      <c r="Y430" s="117">
        <f>VLOOKUP(K430,'BNK Org Sheet'!$F$2:$I$464,3,FALSE)*1000</f>
        <v>13600239.9697388</v>
      </c>
      <c r="Z430" s="118">
        <f>VLOOKUP(K430,'Power Summary by Day '!$AL$18:$AO$400,4,FALSE)</f>
        <v>13600239.9697388</v>
      </c>
      <c r="AA430" s="119">
        <f t="shared" si="50"/>
        <v>0</v>
      </c>
      <c r="AB430" s="117">
        <f>VLOOKUP(K430,'BNK Org Sheet'!$F$2:$I$464,4,FALSE)*1000</f>
        <v>25680000</v>
      </c>
      <c r="AC430" s="118">
        <f>VLOOKUP(K430,'NG Summary by Day'!$AG$20:$AJ$532,4,FALSE)</f>
        <v>26203810.813480098</v>
      </c>
      <c r="AD430" s="131">
        <f t="shared" si="51"/>
        <v>-523810.8134800978</v>
      </c>
    </row>
    <row r="431" spans="1:30" x14ac:dyDescent="0.2">
      <c r="A431" s="103">
        <v>37148</v>
      </c>
      <c r="B431" s="104">
        <v>39439.467496632802</v>
      </c>
      <c r="C431" s="104">
        <v>36081.641332324798</v>
      </c>
      <c r="D431" s="104">
        <v>63675.036910430703</v>
      </c>
      <c r="E431" s="104"/>
      <c r="F431" s="104">
        <v>-60889.946361299902</v>
      </c>
      <c r="G431" s="104">
        <v>-43837.623142367505</v>
      </c>
      <c r="H431" s="104">
        <v>-96990</v>
      </c>
      <c r="I431" s="104">
        <v>438000</v>
      </c>
      <c r="J431" s="133">
        <v>37152</v>
      </c>
      <c r="K431" s="134">
        <v>37153</v>
      </c>
      <c r="L431" s="117">
        <f t="shared" si="52"/>
        <v>-33314492.229363803</v>
      </c>
      <c r="M431" s="118">
        <f>VLOOKUP(K431,'NG Summary by Day'!$L$21:$N$480,3,FALSE)</f>
        <v>-20791475.213506497</v>
      </c>
      <c r="N431" s="119">
        <f t="shared" si="53"/>
        <v>-12523017.015857305</v>
      </c>
      <c r="O431" s="117">
        <f t="shared" si="46"/>
        <v>-29240395.991309002</v>
      </c>
      <c r="P431" s="118">
        <f>VLOOKUP(K431,'Power Summary by Day '!$AL$18:$AO$400,3,FALSE)</f>
        <v>-33970960.006962895</v>
      </c>
      <c r="Q431" s="119">
        <f t="shared" si="47"/>
        <v>4730564.0156538934</v>
      </c>
      <c r="R431" s="117">
        <f>(VLOOKUP(K431,'BNK Org Sheet'!$A$2:$D$464,4,FALSE))*1000*-1</f>
        <v>-51908220.008076996</v>
      </c>
      <c r="S431" s="118">
        <f>VLOOKUP(K431,CORP!$A$14:$D4953,3,FALSE)</f>
        <v>-54546346.929266296</v>
      </c>
      <c r="T431" s="136">
        <f t="shared" si="48"/>
        <v>2638126.9211893007</v>
      </c>
      <c r="V431" s="117">
        <f>(VLOOKUP(K431,'BNK Org Sheet'!$F$2:$I$464,2,FALSE))*1000</f>
        <v>34997554.652200095</v>
      </c>
      <c r="W431" s="118">
        <f>VLOOKUP(K431,'NG Summary by Day'!$T$20:$W$486,4,FALSE)</f>
        <v>34997554.652200095</v>
      </c>
      <c r="X431" s="131">
        <f t="shared" si="49"/>
        <v>0</v>
      </c>
      <c r="Y431" s="117">
        <f>VLOOKUP(K431,'BNK Org Sheet'!$F$2:$I$464,3,FALSE)*1000</f>
        <v>23314739.601152699</v>
      </c>
      <c r="Z431" s="118">
        <f>VLOOKUP(K431,'Power Summary by Day '!$AL$18:$AO$400,4,FALSE)</f>
        <v>23314739.601152699</v>
      </c>
      <c r="AA431" s="119">
        <f t="shared" si="50"/>
        <v>0</v>
      </c>
      <c r="AB431" s="117">
        <f>VLOOKUP(K431,'BNK Org Sheet'!$F$2:$I$464,4,FALSE)*1000</f>
        <v>67270000</v>
      </c>
      <c r="AC431" s="118">
        <f>VLOOKUP(K431,'NG Summary by Day'!$AG$20:$AJ$532,4,FALSE)</f>
        <v>66747652.2477789</v>
      </c>
      <c r="AD431" s="131">
        <f t="shared" si="51"/>
        <v>522347.75222110003</v>
      </c>
    </row>
    <row r="432" spans="1:30" x14ac:dyDescent="0.2">
      <c r="A432" s="103">
        <v>37151</v>
      </c>
      <c r="B432" s="104">
        <v>33884.938337813604</v>
      </c>
      <c r="C432" s="104">
        <v>49366.216955563905</v>
      </c>
      <c r="D432" s="104">
        <v>65925.731264209404</v>
      </c>
      <c r="E432" s="104"/>
      <c r="F432" s="104">
        <v>50073.867814099904</v>
      </c>
      <c r="G432" s="104">
        <v>6668.49872541887</v>
      </c>
      <c r="H432" s="104">
        <v>50810</v>
      </c>
      <c r="I432" s="104">
        <v>55000</v>
      </c>
      <c r="J432" s="133">
        <v>37153</v>
      </c>
      <c r="K432" s="134">
        <v>37154</v>
      </c>
      <c r="L432" s="117">
        <f t="shared" si="52"/>
        <v>-55539076.109129906</v>
      </c>
      <c r="M432" s="118">
        <f>VLOOKUP(K432,'NG Summary by Day'!$L$21:$N$480,3,FALSE)</f>
        <v>-40544785.732793897</v>
      </c>
      <c r="N432" s="119">
        <f t="shared" si="53"/>
        <v>-14994290.376336008</v>
      </c>
      <c r="O432" s="117">
        <f t="shared" si="46"/>
        <v>-28816585.705920398</v>
      </c>
      <c r="P432" s="118">
        <f>VLOOKUP(K432,'Power Summary by Day '!$AL$18:$AO$400,3,FALSE)</f>
        <v>-36120681.049895599</v>
      </c>
      <c r="Q432" s="119">
        <f t="shared" si="47"/>
        <v>7304095.3439752012</v>
      </c>
      <c r="R432" s="117">
        <f>(VLOOKUP(K432,'BNK Org Sheet'!$A$2:$D$464,4,FALSE))*1000*-1</f>
        <v>-69135152.73982279</v>
      </c>
      <c r="S432" s="118">
        <f>VLOOKUP(K432,CORP!$A$14:$D4954,3,FALSE)</f>
        <v>-72386336.846489206</v>
      </c>
      <c r="T432" s="136">
        <f t="shared" si="48"/>
        <v>3251184.1066664159</v>
      </c>
      <c r="V432" s="117">
        <f>(VLOOKUP(K432,'BNK Org Sheet'!$F$2:$I$464,2,FALSE))*1000</f>
        <v>-7027596.4847999802</v>
      </c>
      <c r="W432" s="118">
        <f>VLOOKUP(K432,'NG Summary by Day'!$T$20:$W$486,4,FALSE)</f>
        <v>-7027596.4847999802</v>
      </c>
      <c r="X432" s="131">
        <f t="shared" si="49"/>
        <v>0</v>
      </c>
      <c r="Y432" s="117">
        <f>VLOOKUP(K432,'BNK Org Sheet'!$F$2:$I$464,3,FALSE)*1000</f>
        <v>6758274.1431541704</v>
      </c>
      <c r="Z432" s="118">
        <f>VLOOKUP(K432,'Power Summary by Day '!$AL$18:$AO$400,4,FALSE)</f>
        <v>6758274.1431541704</v>
      </c>
      <c r="AA432" s="119">
        <f t="shared" si="50"/>
        <v>0</v>
      </c>
      <c r="AB432" s="117">
        <f>VLOOKUP(K432,'BNK Org Sheet'!$F$2:$I$464,4,FALSE)*1000</f>
        <v>30000</v>
      </c>
      <c r="AC432" s="118">
        <f>VLOOKUP(K432,'NG Summary by Day'!$AG$20:$AJ$532,4,FALSE)</f>
        <v>-4035689.8319220897</v>
      </c>
      <c r="AD432" s="131">
        <f t="shared" si="51"/>
        <v>4065689.8319220897</v>
      </c>
    </row>
    <row r="433" spans="1:30" x14ac:dyDescent="0.2">
      <c r="A433" s="103">
        <v>37152</v>
      </c>
      <c r="B433" s="104">
        <v>29957.585036368699</v>
      </c>
      <c r="C433" s="104">
        <v>30190.751065673103</v>
      </c>
      <c r="D433" s="104">
        <v>51382.255578186297</v>
      </c>
      <c r="E433" s="104"/>
      <c r="F433" s="104">
        <v>18266.0899011</v>
      </c>
      <c r="G433" s="104">
        <v>13600.239969738801</v>
      </c>
      <c r="H433" s="104">
        <v>25680</v>
      </c>
      <c r="I433" s="104">
        <v>24000</v>
      </c>
      <c r="J433" s="133">
        <v>37154</v>
      </c>
      <c r="K433" s="134">
        <v>37155</v>
      </c>
      <c r="L433" s="117">
        <f t="shared" si="52"/>
        <v>-59604981.9319086</v>
      </c>
      <c r="M433" s="118">
        <f>VLOOKUP(K433,'NG Summary by Day'!$L$21:$N$480,3,FALSE)</f>
        <v>-40789794.439804502</v>
      </c>
      <c r="N433" s="119">
        <f t="shared" si="53"/>
        <v>-18815187.492104098</v>
      </c>
      <c r="O433" s="117">
        <f t="shared" si="46"/>
        <v>-28800214.8624801</v>
      </c>
      <c r="P433" s="118">
        <f>VLOOKUP(K433,'Power Summary by Day '!$AL$18:$AO$400,3,FALSE)</f>
        <v>-36915521.7263989</v>
      </c>
      <c r="Q433" s="119">
        <f t="shared" si="47"/>
        <v>8115306.8639187999</v>
      </c>
      <c r="R433" s="117">
        <f>(VLOOKUP(K433,'BNK Org Sheet'!$A$2:$D$464,4,FALSE))*1000*-1</f>
        <v>-79382793.760115191</v>
      </c>
      <c r="S433" s="118">
        <f>VLOOKUP(K433,CORP!$A$14:$D4955,3,FALSE)</f>
        <v>-81013089.348060593</v>
      </c>
      <c r="T433" s="136">
        <f t="shared" si="48"/>
        <v>1630295.5879454017</v>
      </c>
      <c r="V433" s="117">
        <f>(VLOOKUP(K433,'BNK Org Sheet'!$F$2:$I$464,2,FALSE))*1000</f>
        <v>4876789.7441999996</v>
      </c>
      <c r="W433" s="118">
        <f>VLOOKUP(K433,'NG Summary by Day'!$T$20:$W$486,4,FALSE)</f>
        <v>4876789.7441999996</v>
      </c>
      <c r="X433" s="131">
        <f t="shared" si="49"/>
        <v>0</v>
      </c>
      <c r="Y433" s="117">
        <f>VLOOKUP(K433,'BNK Org Sheet'!$F$2:$I$464,3,FALSE)*1000</f>
        <v>-6615585.10558243</v>
      </c>
      <c r="Z433" s="118">
        <f>VLOOKUP(K433,'Power Summary by Day '!$AL$18:$AO$400,4,FALSE)</f>
        <v>-6615585.10558243</v>
      </c>
      <c r="AA433" s="119">
        <f t="shared" si="50"/>
        <v>0</v>
      </c>
      <c r="AB433" s="117">
        <f>VLOOKUP(K433,'BNK Org Sheet'!$F$2:$I$464,4,FALSE)*1000</f>
        <v>-16030000</v>
      </c>
      <c r="AC433" s="118">
        <f>VLOOKUP(K433,'NG Summary by Day'!$AG$20:$AJ$532,4,FALSE)</f>
        <v>-16172370.614598801</v>
      </c>
      <c r="AD433" s="131">
        <f t="shared" si="51"/>
        <v>142370.61459880136</v>
      </c>
    </row>
    <row r="434" spans="1:30" x14ac:dyDescent="0.2">
      <c r="A434" s="103">
        <v>37153</v>
      </c>
      <c r="B434" s="104">
        <v>33314.492229363801</v>
      </c>
      <c r="C434" s="104">
        <v>29240.395991309</v>
      </c>
      <c r="D434" s="104">
        <v>51908.220008076998</v>
      </c>
      <c r="E434" s="104"/>
      <c r="F434" s="104">
        <v>34997.554652200095</v>
      </c>
      <c r="G434" s="104">
        <v>23314.739601152698</v>
      </c>
      <c r="H434" s="104">
        <v>67270</v>
      </c>
      <c r="I434" s="104">
        <v>37000</v>
      </c>
      <c r="J434" s="133">
        <v>37155</v>
      </c>
      <c r="K434" s="134">
        <v>37158</v>
      </c>
      <c r="L434" s="117">
        <f t="shared" si="52"/>
        <v>-60079957.760654695</v>
      </c>
      <c r="M434" s="118">
        <f>VLOOKUP(K434,'NG Summary by Day'!$L$21:$N$480,3,FALSE)</f>
        <v>-41247197.0656633</v>
      </c>
      <c r="N434" s="119">
        <f t="shared" si="53"/>
        <v>-18832760.694991395</v>
      </c>
      <c r="O434" s="117">
        <f t="shared" si="46"/>
        <v>-27294350.3667529</v>
      </c>
      <c r="P434" s="118">
        <f>VLOOKUP(K434,'Power Summary by Day '!$AL$18:$AO$400,3,FALSE)</f>
        <v>-34958803.241122201</v>
      </c>
      <c r="Q434" s="119">
        <f t="shared" si="47"/>
        <v>7664452.8743693009</v>
      </c>
      <c r="R434" s="117">
        <f>(VLOOKUP(K434,'BNK Org Sheet'!$A$2:$D$464,4,FALSE))*1000*-1</f>
        <v>-75053219.166586995</v>
      </c>
      <c r="S434" s="118">
        <f>VLOOKUP(K434,CORP!$A$14:$D4956,3,FALSE)</f>
        <v>-77696366.655160904</v>
      </c>
      <c r="T434" s="136">
        <f t="shared" si="48"/>
        <v>2643147.4885739088</v>
      </c>
      <c r="V434" s="117">
        <f>(VLOOKUP(K434,'BNK Org Sheet'!$F$2:$I$464,2,FALSE))*1000</f>
        <v>58989488.726199999</v>
      </c>
      <c r="W434" s="118">
        <f>VLOOKUP(K434,'NG Summary by Day'!$T$20:$W$486,4,FALSE)</f>
        <v>58989488.726199999</v>
      </c>
      <c r="X434" s="131">
        <f t="shared" si="49"/>
        <v>0</v>
      </c>
      <c r="Y434" s="117">
        <f>VLOOKUP(K434,'BNK Org Sheet'!$F$2:$I$464,3,FALSE)*1000</f>
        <v>27225346.013755601</v>
      </c>
      <c r="Z434" s="118">
        <f>VLOOKUP(K434,'Power Summary by Day '!$AL$18:$AO$400,4,FALSE)</f>
        <v>27225346.013755601</v>
      </c>
      <c r="AA434" s="119">
        <f t="shared" si="50"/>
        <v>0</v>
      </c>
      <c r="AB434" s="117">
        <f>VLOOKUP(K434,'BNK Org Sheet'!$F$2:$I$464,4,FALSE)*1000</f>
        <v>83450000</v>
      </c>
      <c r="AC434" s="118">
        <f>VLOOKUP(K434,'NG Summary by Day'!$AG$20:$AJ$532,4,FALSE)</f>
        <v>76584928.546902701</v>
      </c>
      <c r="AD434" s="131">
        <f t="shared" si="51"/>
        <v>6865071.4530972987</v>
      </c>
    </row>
    <row r="435" spans="1:30" x14ac:dyDescent="0.2">
      <c r="A435" s="103">
        <v>37154</v>
      </c>
      <c r="B435" s="104">
        <v>55539.076109129906</v>
      </c>
      <c r="C435" s="104">
        <v>28816.585705920399</v>
      </c>
      <c r="D435" s="104">
        <v>69135.152739822792</v>
      </c>
      <c r="E435" s="104"/>
      <c r="F435" s="104">
        <v>-7027.5964847999803</v>
      </c>
      <c r="G435" s="104">
        <v>6758.2741431541708</v>
      </c>
      <c r="H435" s="104">
        <v>30</v>
      </c>
      <c r="I435" s="104">
        <v>-5000</v>
      </c>
      <c r="J435" s="133">
        <v>37158</v>
      </c>
      <c r="K435" s="134">
        <v>37159</v>
      </c>
      <c r="L435" s="117">
        <f t="shared" si="52"/>
        <v>-75103911.9913643</v>
      </c>
      <c r="M435" s="118">
        <f>VLOOKUP(K435,'NG Summary by Day'!$L$21:$N$480,3,FALSE)</f>
        <v>-54092892.731318399</v>
      </c>
      <c r="N435" s="119">
        <f t="shared" si="53"/>
        <v>-21011019.260045901</v>
      </c>
      <c r="O435" s="117">
        <f t="shared" si="46"/>
        <v>-26065984.310567301</v>
      </c>
      <c r="P435" s="118">
        <f>VLOOKUP(K435,'Power Summary by Day '!$AL$18:$AO$400,3,FALSE)</f>
        <v>-35249706.1465865</v>
      </c>
      <c r="Q435" s="119">
        <f t="shared" si="47"/>
        <v>9183721.8360191993</v>
      </c>
      <c r="R435" s="117">
        <f>(VLOOKUP(K435,'BNK Org Sheet'!$A$2:$D$464,4,FALSE))*1000*-1</f>
        <v>-92760937.825549901</v>
      </c>
      <c r="S435" s="118">
        <f>VLOOKUP(K435,CORP!$A$14:$D4957,3,FALSE)</f>
        <v>-95683998.312612802</v>
      </c>
      <c r="T435" s="136">
        <f t="shared" si="48"/>
        <v>2923060.4870629013</v>
      </c>
      <c r="V435" s="117">
        <f>(VLOOKUP(K435,'BNK Org Sheet'!$F$2:$I$464,2,FALSE))*1000</f>
        <v>-22817544.3006</v>
      </c>
      <c r="W435" s="118">
        <f>VLOOKUP(K435,'NG Summary by Day'!$T$20:$W$486,4,FALSE)</f>
        <v>-22817544.3006</v>
      </c>
      <c r="X435" s="131">
        <f t="shared" si="49"/>
        <v>0</v>
      </c>
      <c r="Y435" s="117">
        <f>VLOOKUP(K435,'BNK Org Sheet'!$F$2:$I$464,3,FALSE)*1000</f>
        <v>-7527184.4586735498</v>
      </c>
      <c r="Z435" s="118">
        <f>VLOOKUP(K435,'Power Summary by Day '!$AL$18:$AO$400,4,FALSE)</f>
        <v>-7527184.4586735498</v>
      </c>
      <c r="AA435" s="119">
        <f t="shared" si="50"/>
        <v>0</v>
      </c>
      <c r="AB435" s="117">
        <f>VLOOKUP(K435,'BNK Org Sheet'!$F$2:$I$464,4,FALSE)*1000</f>
        <v>-21960000</v>
      </c>
      <c r="AC435" s="118">
        <f>VLOOKUP(K435,'NG Summary by Day'!$AG$20:$AJ$532,4,FALSE)</f>
        <v>-22947605.192768101</v>
      </c>
      <c r="AD435" s="131">
        <f t="shared" si="51"/>
        <v>987605.19276810065</v>
      </c>
    </row>
    <row r="436" spans="1:30" x14ac:dyDescent="0.2">
      <c r="A436" s="103">
        <v>37155</v>
      </c>
      <c r="B436" s="104">
        <v>59604.981931908602</v>
      </c>
      <c r="C436" s="104">
        <v>28800.214862480101</v>
      </c>
      <c r="D436" s="104">
        <v>79382.793760115193</v>
      </c>
      <c r="E436" s="104"/>
      <c r="F436" s="104">
        <v>4876.7897441999994</v>
      </c>
      <c r="G436" s="104">
        <v>-6615.5851055824296</v>
      </c>
      <c r="H436" s="104">
        <v>-16030</v>
      </c>
      <c r="I436" s="104">
        <v>5000</v>
      </c>
      <c r="J436" s="133">
        <v>37159</v>
      </c>
      <c r="K436" s="134">
        <v>37160</v>
      </c>
      <c r="L436" s="117">
        <f t="shared" si="52"/>
        <v>-43200532.365866601</v>
      </c>
      <c r="M436" s="118">
        <f>VLOOKUP(K436,'NG Summary by Day'!$L$21:$N$480,3,FALSE)</f>
        <v>-19736427.663833</v>
      </c>
      <c r="N436" s="119">
        <f t="shared" si="53"/>
        <v>-23464104.702033602</v>
      </c>
      <c r="O436" s="117">
        <f t="shared" si="46"/>
        <v>-25603196.892278899</v>
      </c>
      <c r="P436" s="118">
        <f>VLOOKUP(K436,'Power Summary by Day '!$AL$18:$AO$400,3,FALSE)</f>
        <v>-36000089.365949802</v>
      </c>
      <c r="Q436" s="119">
        <f t="shared" si="47"/>
        <v>10396892.473670904</v>
      </c>
      <c r="R436" s="117">
        <f>(VLOOKUP(K436,'BNK Org Sheet'!$A$2:$D$464,4,FALSE))*1000*-1</f>
        <v>-61735654.050716698</v>
      </c>
      <c r="S436" s="118">
        <f>VLOOKUP(K436,CORP!$A$14:$D4958,3,FALSE)</f>
        <v>-62174164.354759805</v>
      </c>
      <c r="T436" s="136">
        <f t="shared" si="48"/>
        <v>438510.30404310673</v>
      </c>
      <c r="V436" s="117">
        <f>(VLOOKUP(K436,'BNK Org Sheet'!$F$2:$I$464,2,FALSE))*1000</f>
        <v>26049916.275800001</v>
      </c>
      <c r="W436" s="118">
        <f>VLOOKUP(K436,'NG Summary by Day'!$T$20:$W$486,4,FALSE)</f>
        <v>26049916.275800001</v>
      </c>
      <c r="X436" s="131">
        <f t="shared" si="49"/>
        <v>0</v>
      </c>
      <c r="Y436" s="117">
        <f>VLOOKUP(K436,'BNK Org Sheet'!$F$2:$I$464,3,FALSE)*1000</f>
        <v>15461784.918972101</v>
      </c>
      <c r="Z436" s="118">
        <f>VLOOKUP(K436,'Power Summary by Day '!$AL$18:$AO$400,4,FALSE)</f>
        <v>15461784.918972101</v>
      </c>
      <c r="AA436" s="119">
        <f t="shared" si="50"/>
        <v>0</v>
      </c>
      <c r="AB436" s="117">
        <f>VLOOKUP(K436,'BNK Org Sheet'!$F$2:$I$464,4,FALSE)*1000</f>
        <v>54860000</v>
      </c>
      <c r="AC436" s="118">
        <f>VLOOKUP(K436,'NG Summary by Day'!$AG$20:$AJ$532,4,FALSE)</f>
        <v>52938756.736413799</v>
      </c>
      <c r="AD436" s="131">
        <f t="shared" si="51"/>
        <v>1921243.2635862008</v>
      </c>
    </row>
    <row r="437" spans="1:30" x14ac:dyDescent="0.2">
      <c r="A437" s="103">
        <v>37158</v>
      </c>
      <c r="B437" s="104">
        <v>60079.957760654695</v>
      </c>
      <c r="C437" s="104">
        <v>27294.3503667529</v>
      </c>
      <c r="D437" s="104">
        <v>75053.21916658699</v>
      </c>
      <c r="E437" s="104"/>
      <c r="F437" s="104">
        <v>58989.488726199997</v>
      </c>
      <c r="G437" s="104">
        <v>27225.346013755599</v>
      </c>
      <c r="H437" s="104">
        <v>83450</v>
      </c>
      <c r="I437" s="104">
        <v>66000</v>
      </c>
      <c r="J437" s="133">
        <v>37160</v>
      </c>
      <c r="K437" s="134">
        <v>37161</v>
      </c>
      <c r="L437" s="117">
        <f t="shared" si="52"/>
        <v>-14985104.978653401</v>
      </c>
      <c r="M437" s="118">
        <f>VLOOKUP(K437,'NG Summary by Day'!$L$21:$N$480,3,FALSE)</f>
        <v>-14985104.978653401</v>
      </c>
      <c r="N437" s="119">
        <f t="shared" si="53"/>
        <v>0</v>
      </c>
      <c r="O437" s="117">
        <f t="shared" si="46"/>
        <v>-32722117.942665402</v>
      </c>
      <c r="P437" s="118">
        <f>VLOOKUP(K437,'Power Summary by Day '!$AL$18:$AO$400,3,FALSE)</f>
        <v>-32722117.942665402</v>
      </c>
      <c r="Q437" s="119">
        <f t="shared" si="47"/>
        <v>0</v>
      </c>
      <c r="R437" s="117">
        <f>(VLOOKUP(K437,'BNK Org Sheet'!$A$2:$D$464,4,FALSE))*1000*-1</f>
        <v>-54079045.943079203</v>
      </c>
      <c r="S437" s="118">
        <f>VLOOKUP(K437,CORP!$A$14:$D4959,3,FALSE)</f>
        <v>-54384033.086454101</v>
      </c>
      <c r="T437" s="136">
        <f t="shared" si="48"/>
        <v>304987.14337489754</v>
      </c>
      <c r="V437" s="117">
        <f>(VLOOKUP(K437,'BNK Org Sheet'!$F$2:$I$464,2,FALSE))*1000</f>
        <v>7336523.1348000001</v>
      </c>
      <c r="W437" s="118">
        <f>VLOOKUP(K437,'NG Summary by Day'!$T$20:$W$486,4,FALSE)</f>
        <v>7336523.1348000001</v>
      </c>
      <c r="X437" s="131">
        <f t="shared" si="49"/>
        <v>0</v>
      </c>
      <c r="Y437" s="117">
        <f>VLOOKUP(K437,'BNK Org Sheet'!$F$2:$I$464,3,FALSE)*1000</f>
        <v>-1245487.4714933699</v>
      </c>
      <c r="Z437" s="118">
        <f>VLOOKUP(K437,'Power Summary by Day '!$AL$18:$AO$400,4,FALSE)</f>
        <v>-1245487.4714933699</v>
      </c>
      <c r="AA437" s="119">
        <f t="shared" si="50"/>
        <v>0</v>
      </c>
      <c r="AB437" s="117">
        <f>VLOOKUP(K437,'BNK Org Sheet'!$F$2:$I$464,4,FALSE)*1000</f>
        <v>-1510000</v>
      </c>
      <c r="AC437" s="118">
        <f>VLOOKUP(K437,'NG Summary by Day'!$AG$20:$AJ$532,4,FALSE)</f>
        <v>4540142.64708592</v>
      </c>
      <c r="AD437" s="131">
        <f t="shared" si="51"/>
        <v>-6050142.64708592</v>
      </c>
    </row>
    <row r="438" spans="1:30" x14ac:dyDescent="0.2">
      <c r="A438" s="103">
        <v>37159</v>
      </c>
      <c r="B438" s="104">
        <v>75103.911991364293</v>
      </c>
      <c r="C438" s="104">
        <v>26065.984310567299</v>
      </c>
      <c r="D438" s="104">
        <v>92760.937825549903</v>
      </c>
      <c r="E438" s="104"/>
      <c r="F438" s="104">
        <v>-22817.544300599999</v>
      </c>
      <c r="G438" s="104">
        <v>-7527.1844586735497</v>
      </c>
      <c r="H438" s="104">
        <v>-21960</v>
      </c>
      <c r="I438" s="104">
        <v>-16000</v>
      </c>
      <c r="J438" s="133">
        <v>37161</v>
      </c>
      <c r="K438" s="134">
        <v>37162</v>
      </c>
      <c r="L438" s="117">
        <f t="shared" si="52"/>
        <v>-16673163.144761998</v>
      </c>
      <c r="M438" s="118">
        <f>VLOOKUP(K438,'NG Summary by Day'!$L$21:$N$480,3,FALSE)</f>
        <v>-16673163.144762</v>
      </c>
      <c r="N438" s="119">
        <f t="shared" si="53"/>
        <v>0</v>
      </c>
      <c r="O438" s="117">
        <f t="shared" si="46"/>
        <v>-27829280.308357999</v>
      </c>
      <c r="P438" s="118">
        <f>VLOOKUP(K438,'Power Summary by Day '!$AL$18:$AO$400,3,FALSE)</f>
        <v>-27829280.308357999</v>
      </c>
      <c r="Q438" s="119">
        <f t="shared" si="47"/>
        <v>0</v>
      </c>
      <c r="R438" s="117">
        <f>(VLOOKUP(K438,'BNK Org Sheet'!$A$2:$D$464,4,FALSE))*1000*-1</f>
        <v>-57165574.537457496</v>
      </c>
      <c r="S438" s="118">
        <f>VLOOKUP(K438,CORP!$A$14:$D4960,3,FALSE)</f>
        <v>-57437395.240423501</v>
      </c>
      <c r="T438" s="136">
        <f t="shared" si="48"/>
        <v>271820.70296600461</v>
      </c>
      <c r="V438" s="117">
        <f>(VLOOKUP(K438,'BNK Org Sheet'!$F$2:$I$464,2,FALSE))*1000</f>
        <v>-3953671.4734999998</v>
      </c>
      <c r="W438" s="118">
        <f>VLOOKUP(K438,'NG Summary by Day'!$T$20:$W$486,4,FALSE)</f>
        <v>-3953671.4734999998</v>
      </c>
      <c r="X438" s="131">
        <f t="shared" si="49"/>
        <v>0</v>
      </c>
      <c r="Y438" s="117">
        <f>VLOOKUP(K438,'BNK Org Sheet'!$F$2:$I$464,3,FALSE)*1000</f>
        <v>-365303.90177848807</v>
      </c>
      <c r="Z438" s="118">
        <f>VLOOKUP(K438,'Power Summary by Day '!$AL$18:$AO$400,4,FALSE)</f>
        <v>-365303.90177848807</v>
      </c>
      <c r="AA438" s="119">
        <f t="shared" si="50"/>
        <v>0</v>
      </c>
      <c r="AB438" s="117">
        <f>VLOOKUP(K438,'BNK Org Sheet'!$F$2:$I$464,4,FALSE)*1000</f>
        <v>53900000</v>
      </c>
      <c r="AC438" s="118">
        <f>VLOOKUP(K438,'NG Summary by Day'!$AG$20:$AJ$532,4,FALSE)</f>
        <v>53057736.122736797</v>
      </c>
      <c r="AD438" s="131">
        <f t="shared" si="51"/>
        <v>842263.87726320326</v>
      </c>
    </row>
    <row r="439" spans="1:30" x14ac:dyDescent="0.2">
      <c r="A439" s="103">
        <v>37160</v>
      </c>
      <c r="B439" s="104">
        <v>43200.532365866602</v>
      </c>
      <c r="C439" s="104">
        <v>25603.196892278898</v>
      </c>
      <c r="D439" s="104">
        <v>61735.654050716701</v>
      </c>
      <c r="E439" s="104"/>
      <c r="F439" s="104">
        <v>26049.916275800002</v>
      </c>
      <c r="G439" s="104">
        <v>15461.784918972102</v>
      </c>
      <c r="H439" s="104">
        <v>54860</v>
      </c>
      <c r="I439" s="104">
        <v>32000</v>
      </c>
      <c r="J439" s="133">
        <v>37162</v>
      </c>
      <c r="K439" s="134">
        <v>37165</v>
      </c>
      <c r="L439" s="117">
        <f t="shared" si="52"/>
        <v>-26612633.925227597</v>
      </c>
      <c r="M439" s="118">
        <f>VLOOKUP(K439,'NG Summary by Day'!$L$21:$N$480,3,FALSE)</f>
        <v>-26612633.925227597</v>
      </c>
      <c r="N439" s="119">
        <f t="shared" si="53"/>
        <v>0</v>
      </c>
      <c r="O439" s="117">
        <f t="shared" si="46"/>
        <v>-23429925.774013501</v>
      </c>
      <c r="P439" s="118">
        <f>VLOOKUP(K439,'Power Summary by Day '!$AL$18:$AO$400,3,FALSE)</f>
        <v>-23429925.774013501</v>
      </c>
      <c r="Q439" s="119">
        <f t="shared" si="47"/>
        <v>0</v>
      </c>
      <c r="R439" s="117">
        <f>(VLOOKUP(K439,'BNK Org Sheet'!$A$2:$D$464,4,FALSE))*1000*-1</f>
        <v>-62293729.161688201</v>
      </c>
      <c r="S439" s="118">
        <f>VLOOKUP(K439,CORP!$A$14:$D4961,3,FALSE)</f>
        <v>-61055114.017246701</v>
      </c>
      <c r="T439" s="136">
        <f t="shared" si="48"/>
        <v>-1238615.1444415003</v>
      </c>
      <c r="V439" s="117">
        <f>(VLOOKUP(K439,'BNK Org Sheet'!$F$2:$I$464,2,FALSE))*1000</f>
        <v>-8532852.2588999998</v>
      </c>
      <c r="W439" s="118">
        <f>VLOOKUP(K439,'NG Summary by Day'!$T$20:$W$486,4,FALSE)</f>
        <v>-8532852.2588999998</v>
      </c>
      <c r="X439" s="131">
        <f t="shared" si="49"/>
        <v>0</v>
      </c>
      <c r="Y439" s="117">
        <f>VLOOKUP(K439,'BNK Org Sheet'!$F$2:$I$464,3,FALSE)*1000</f>
        <v>7278633.3104638197</v>
      </c>
      <c r="Z439" s="118">
        <f>VLOOKUP(K439,'Power Summary by Day '!$AL$18:$AO$400,4,FALSE)</f>
        <v>7278633.3104638197</v>
      </c>
      <c r="AA439" s="119">
        <f t="shared" si="50"/>
        <v>0</v>
      </c>
      <c r="AB439" s="117">
        <f>VLOOKUP(K439,'BNK Org Sheet'!$F$2:$I$464,4,FALSE)*1000</f>
        <v>-8110000</v>
      </c>
      <c r="AC439" s="118">
        <f>VLOOKUP(K439,'NG Summary by Day'!$AG$20:$AJ$532,4,FALSE)</f>
        <v>-9086674.8724068385</v>
      </c>
      <c r="AD439" s="131">
        <f t="shared" si="51"/>
        <v>976674.87240683846</v>
      </c>
    </row>
    <row r="440" spans="1:30" x14ac:dyDescent="0.2">
      <c r="A440" s="103">
        <v>37161</v>
      </c>
      <c r="B440" s="104">
        <v>14985.1049786534</v>
      </c>
      <c r="C440" s="104">
        <v>32722.117942665402</v>
      </c>
      <c r="D440" s="104">
        <v>54079.045943079203</v>
      </c>
      <c r="E440" s="104"/>
      <c r="F440" s="104">
        <v>7336.5231347999998</v>
      </c>
      <c r="G440" s="104">
        <v>-1245.4874714933699</v>
      </c>
      <c r="H440" s="104">
        <v>-1510</v>
      </c>
      <c r="I440" s="104">
        <v>10000</v>
      </c>
      <c r="J440" s="133">
        <v>37165</v>
      </c>
      <c r="K440" s="134">
        <v>37166</v>
      </c>
      <c r="L440" s="117">
        <f t="shared" si="52"/>
        <v>-30706074.336610798</v>
      </c>
      <c r="M440" s="118">
        <f>VLOOKUP(K440,'NG Summary by Day'!$L$21:$N$480,3,FALSE)</f>
        <v>-30706074.336610798</v>
      </c>
      <c r="N440" s="119">
        <f t="shared" si="53"/>
        <v>0</v>
      </c>
      <c r="O440" s="117">
        <f t="shared" si="46"/>
        <v>-26532436.954967301</v>
      </c>
      <c r="P440" s="118">
        <f>VLOOKUP(K440,'Power Summary by Day '!$AL$18:$AO$400,3,FALSE)</f>
        <v>-26532436.954967301</v>
      </c>
      <c r="Q440" s="119">
        <f t="shared" si="47"/>
        <v>0</v>
      </c>
      <c r="R440" s="117">
        <f>(VLOOKUP(K440,'BNK Org Sheet'!$A$2:$D$464,4,FALSE))*1000*-1</f>
        <v>-69759755.9234</v>
      </c>
      <c r="S440" s="118">
        <f>VLOOKUP(K440,CORP!$A$14:$D4962,3,FALSE)</f>
        <v>-69173586.163464591</v>
      </c>
      <c r="T440" s="136">
        <f t="shared" si="48"/>
        <v>-586169.75993540883</v>
      </c>
      <c r="V440" s="117">
        <f>(VLOOKUP(K440,'BNK Org Sheet'!$F$2:$I$464,2,FALSE))*1000</f>
        <v>-4791115.0433999998</v>
      </c>
      <c r="W440" s="118">
        <f>VLOOKUP(K440,'NG Summary by Day'!$T$20:$W$486,4,FALSE)</f>
        <v>-4791115.0433999998</v>
      </c>
      <c r="X440" s="131">
        <f t="shared" si="49"/>
        <v>0</v>
      </c>
      <c r="Y440" s="117">
        <f>VLOOKUP(K440,'BNK Org Sheet'!$F$2:$I$464,3,FALSE)*1000</f>
        <v>7435303.2467622906</v>
      </c>
      <c r="Z440" s="118">
        <f>VLOOKUP(K440,'Power Summary by Day '!$AL$18:$AO$400,4,FALSE)</f>
        <v>7435303.2467622906</v>
      </c>
      <c r="AA440" s="119">
        <f t="shared" si="50"/>
        <v>0</v>
      </c>
      <c r="AB440" s="117">
        <f>VLOOKUP(K440,'BNK Org Sheet'!$F$2:$I$464,4,FALSE)*1000</f>
        <v>1910000</v>
      </c>
      <c r="AC440" s="118">
        <f>VLOOKUP(K440,'NG Summary by Day'!$AG$20:$AJ$532,4,FALSE)</f>
        <v>957317.86962713592</v>
      </c>
      <c r="AD440" s="131">
        <f t="shared" si="51"/>
        <v>952682.13037286408</v>
      </c>
    </row>
    <row r="441" spans="1:30" x14ac:dyDescent="0.2">
      <c r="A441" s="103">
        <v>37162</v>
      </c>
      <c r="B441" s="104">
        <v>16673.163144761998</v>
      </c>
      <c r="C441" s="104">
        <v>27829.280308358</v>
      </c>
      <c r="D441" s="104">
        <v>57165.574537457498</v>
      </c>
      <c r="E441" s="104"/>
      <c r="F441" s="104">
        <v>-3953.6714735</v>
      </c>
      <c r="G441" s="104">
        <v>-365.30390177848807</v>
      </c>
      <c r="H441" s="104">
        <v>53900</v>
      </c>
      <c r="I441" s="104">
        <v>-3000</v>
      </c>
      <c r="J441" s="133">
        <v>37166</v>
      </c>
      <c r="K441" s="134">
        <v>37167</v>
      </c>
      <c r="L441" s="117">
        <f t="shared" si="52"/>
        <v>-35310891.041754305</v>
      </c>
      <c r="M441" s="118">
        <f>VLOOKUP(K441,'NG Summary by Day'!$L$21:$N$480,3,FALSE)</f>
        <v>-35310891.041754305</v>
      </c>
      <c r="N441" s="119">
        <f t="shared" si="53"/>
        <v>0</v>
      </c>
      <c r="O441" s="117">
        <f t="shared" si="46"/>
        <v>-22788131.597104199</v>
      </c>
      <c r="P441" s="118">
        <f>VLOOKUP(K441,'Power Summary by Day '!$AL$18:$AO$400,3,FALSE)</f>
        <v>-22788131.597104199</v>
      </c>
      <c r="Q441" s="119">
        <f t="shared" si="47"/>
        <v>0</v>
      </c>
      <c r="R441" s="117">
        <f>(VLOOKUP(K441,'BNK Org Sheet'!$A$2:$D$464,4,FALSE))*1000*-1</f>
        <v>-68262370.594464198</v>
      </c>
      <c r="S441" s="118">
        <f>VLOOKUP(K441,CORP!$A$14:$D4963,3,FALSE)</f>
        <v>-67939276.9825923</v>
      </c>
      <c r="T441" s="136">
        <f t="shared" si="48"/>
        <v>-323093.61187189817</v>
      </c>
      <c r="V441" s="117">
        <f>(VLOOKUP(K441,'BNK Org Sheet'!$F$2:$I$464,2,FALSE))*1000</f>
        <v>14212630.990800001</v>
      </c>
      <c r="W441" s="118">
        <f>VLOOKUP(K441,'NG Summary by Day'!$T$20:$W$486,4,FALSE)</f>
        <v>14212630.990800001</v>
      </c>
      <c r="X441" s="131">
        <f t="shared" si="49"/>
        <v>0</v>
      </c>
      <c r="Y441" s="117">
        <f>VLOOKUP(K441,'BNK Org Sheet'!$F$2:$I$464,3,FALSE)*1000</f>
        <v>-11976476.220298899</v>
      </c>
      <c r="Z441" s="118">
        <f>VLOOKUP(K441,'Power Summary by Day '!$AL$18:$AO$400,4,FALSE)</f>
        <v>-11976476.220298899</v>
      </c>
      <c r="AA441" s="119">
        <f t="shared" si="50"/>
        <v>0</v>
      </c>
      <c r="AB441" s="117">
        <f>VLOOKUP(K441,'BNK Org Sheet'!$F$2:$I$464,4,FALSE)*1000</f>
        <v>440000</v>
      </c>
      <c r="AC441" s="118">
        <f>VLOOKUP(K441,'NG Summary by Day'!$AG$20:$AJ$532,4,FALSE)</f>
        <v>-1250946.4824827099</v>
      </c>
      <c r="AD441" s="131">
        <f t="shared" si="51"/>
        <v>1690946.4824827099</v>
      </c>
    </row>
    <row r="442" spans="1:30" x14ac:dyDescent="0.2">
      <c r="A442" s="103">
        <v>37165</v>
      </c>
      <c r="B442" s="104">
        <v>26612.633925227598</v>
      </c>
      <c r="C442" s="104">
        <v>23429.9257740135</v>
      </c>
      <c r="D442" s="104">
        <v>62293.729161688199</v>
      </c>
      <c r="E442" s="104"/>
      <c r="F442" s="104">
        <v>-8532.8522589000004</v>
      </c>
      <c r="G442" s="104">
        <v>7278.6333104638197</v>
      </c>
      <c r="H442" s="104">
        <v>-8110</v>
      </c>
      <c r="I442" s="104">
        <v>-10000</v>
      </c>
      <c r="J442" s="133">
        <v>37167</v>
      </c>
      <c r="K442" s="134">
        <v>37168</v>
      </c>
      <c r="L442" s="117">
        <f t="shared" si="52"/>
        <v>-45106292.876680501</v>
      </c>
      <c r="M442" s="118">
        <f>VLOOKUP(K442,'NG Summary by Day'!$L$21:$N$480,3,FALSE)</f>
        <v>-45106292.876680501</v>
      </c>
      <c r="N442" s="119">
        <f t="shared" si="53"/>
        <v>0</v>
      </c>
      <c r="O442" s="117">
        <f t="shared" si="46"/>
        <v>-20581451.138033502</v>
      </c>
      <c r="P442" s="118">
        <f>VLOOKUP(K442,'Power Summary by Day '!$AL$18:$AO$400,3,FALSE)</f>
        <v>-20581451.138033502</v>
      </c>
      <c r="Q442" s="119">
        <f t="shared" si="47"/>
        <v>0</v>
      </c>
      <c r="R442" s="117">
        <f>(VLOOKUP(K442,'BNK Org Sheet'!$A$2:$D$464,4,FALSE))*1000*-1</f>
        <v>-77280967.217757404</v>
      </c>
      <c r="S442" s="118">
        <f>VLOOKUP(K442,CORP!$A$14:$D4964,3,FALSE)</f>
        <v>-75200936.052205503</v>
      </c>
      <c r="T442" s="136">
        <f t="shared" si="48"/>
        <v>-2080031.1655519009</v>
      </c>
      <c r="V442" s="117">
        <f>(VLOOKUP(K442,'BNK Org Sheet'!$F$2:$I$464,2,FALSE))*1000</f>
        <v>-14429423.215399999</v>
      </c>
      <c r="W442" s="118">
        <f>VLOOKUP(K442,'NG Summary by Day'!$T$20:$W$486,4,FALSE)</f>
        <v>-14429423.215399999</v>
      </c>
      <c r="X442" s="131">
        <f t="shared" si="49"/>
        <v>0</v>
      </c>
      <c r="Y442" s="117">
        <f>VLOOKUP(K442,'BNK Org Sheet'!$F$2:$I$464,3,FALSE)*1000</f>
        <v>-2965632.10435525</v>
      </c>
      <c r="Z442" s="118">
        <f>VLOOKUP(K442,'Power Summary by Day '!$AL$18:$AO$400,4,FALSE)</f>
        <v>-2965632.10435525</v>
      </c>
      <c r="AA442" s="119">
        <f t="shared" si="50"/>
        <v>0</v>
      </c>
      <c r="AB442" s="117">
        <f>VLOOKUP(K442,'BNK Org Sheet'!$F$2:$I$464,4,FALSE)*1000</f>
        <v>-27360000</v>
      </c>
      <c r="AC442" s="118">
        <f>VLOOKUP(K442,'NG Summary by Day'!$AG$20:$AJ$532,4,FALSE)</f>
        <v>-28057814.529495299</v>
      </c>
      <c r="AD442" s="131">
        <f t="shared" si="51"/>
        <v>697814.52949529886</v>
      </c>
    </row>
    <row r="443" spans="1:30" x14ac:dyDescent="0.2">
      <c r="A443" s="103">
        <v>37166</v>
      </c>
      <c r="B443" s="104">
        <v>30706.074336610796</v>
      </c>
      <c r="C443" s="104">
        <v>26532.436954967303</v>
      </c>
      <c r="D443" s="104">
        <v>69759.755923399993</v>
      </c>
      <c r="E443" s="104"/>
      <c r="F443" s="104">
        <v>-4791.1150434000001</v>
      </c>
      <c r="G443" s="104">
        <v>7435.3032467622907</v>
      </c>
      <c r="H443" s="104">
        <v>1910</v>
      </c>
      <c r="I443" s="104">
        <v>1000</v>
      </c>
      <c r="J443" s="133">
        <v>37168</v>
      </c>
      <c r="K443" s="134">
        <v>37169</v>
      </c>
      <c r="L443" s="117">
        <f t="shared" si="52"/>
        <v>-42909283.489414804</v>
      </c>
      <c r="M443" s="118">
        <f>VLOOKUP(K443,'NG Summary by Day'!$L$21:$N$480,3,FALSE)</f>
        <v>-42909283.489414804</v>
      </c>
      <c r="N443" s="119">
        <f t="shared" si="53"/>
        <v>0</v>
      </c>
      <c r="O443" s="117">
        <f t="shared" si="46"/>
        <v>-23781798.075047702</v>
      </c>
      <c r="P443" s="118">
        <f>VLOOKUP(K443,'Power Summary by Day '!$AL$18:$AO$400,3,FALSE)</f>
        <v>-23781798.075047702</v>
      </c>
      <c r="Q443" s="119">
        <f t="shared" si="47"/>
        <v>0</v>
      </c>
      <c r="R443" s="117">
        <f>(VLOOKUP(K443,'BNK Org Sheet'!$A$2:$D$464,4,FALSE))*1000*-1</f>
        <v>-78158477.900994197</v>
      </c>
      <c r="S443" s="118">
        <f>VLOOKUP(K443,CORP!$A$14:$D4965,3,FALSE)</f>
        <v>-76750959.880715609</v>
      </c>
      <c r="T443" s="136">
        <f t="shared" si="48"/>
        <v>-1407518.0202785879</v>
      </c>
      <c r="V443" s="117">
        <f>(VLOOKUP(K443,'BNK Org Sheet'!$F$2:$I$464,2,FALSE))*1000</f>
        <v>28136881.008700002</v>
      </c>
      <c r="W443" s="118">
        <f>VLOOKUP(K443,'NG Summary by Day'!$T$20:$W$486,4,FALSE)</f>
        <v>28136881.008700002</v>
      </c>
      <c r="X443" s="131">
        <f t="shared" si="49"/>
        <v>0</v>
      </c>
      <c r="Y443" s="117">
        <f>VLOOKUP(K443,'BNK Org Sheet'!$F$2:$I$464,3,FALSE)*1000</f>
        <v>1446263.0048620701</v>
      </c>
      <c r="Z443" s="118">
        <f>VLOOKUP(K443,'Power Summary by Day '!$AL$18:$AO$400,4,FALSE)</f>
        <v>1446263.0048620701</v>
      </c>
      <c r="AA443" s="119">
        <f t="shared" si="50"/>
        <v>0</v>
      </c>
      <c r="AB443" s="117">
        <f>VLOOKUP(K443,'BNK Org Sheet'!$F$2:$I$464,4,FALSE)*1000</f>
        <v>79520000</v>
      </c>
      <c r="AC443" s="118">
        <f>VLOOKUP(K443,'NG Summary by Day'!$AG$20:$AJ$532,4,FALSE)</f>
        <v>66435845.735350497</v>
      </c>
      <c r="AD443" s="131">
        <f t="shared" si="51"/>
        <v>13084154.264649503</v>
      </c>
    </row>
    <row r="444" spans="1:30" x14ac:dyDescent="0.2">
      <c r="A444" s="103">
        <v>37167</v>
      </c>
      <c r="B444" s="104">
        <v>35310.891041754308</v>
      </c>
      <c r="C444" s="104">
        <v>22788.131597104199</v>
      </c>
      <c r="D444" s="104">
        <v>68262.370594464199</v>
      </c>
      <c r="E444" s="104"/>
      <c r="F444" s="104">
        <v>14212.6309908</v>
      </c>
      <c r="G444" s="104">
        <v>-11976.476220298899</v>
      </c>
      <c r="H444" s="104">
        <v>440</v>
      </c>
      <c r="I444" s="104">
        <v>13000</v>
      </c>
      <c r="J444" s="133">
        <v>37169</v>
      </c>
      <c r="K444" s="134">
        <v>37172</v>
      </c>
      <c r="L444" s="117">
        <f t="shared" si="52"/>
        <v>-45415500.269183494</v>
      </c>
      <c r="M444" s="118">
        <f>VLOOKUP(K444,'NG Summary by Day'!$L$21:$N$480,3,FALSE)</f>
        <v>-45277978.288285397</v>
      </c>
      <c r="N444" s="119">
        <f t="shared" si="53"/>
        <v>-137521.98089809716</v>
      </c>
      <c r="O444" s="117">
        <f t="shared" si="46"/>
        <v>-20688090.8491528</v>
      </c>
      <c r="P444" s="118">
        <f>VLOOKUP(K444,'Power Summary by Day '!$AL$18:$AO$400,3,FALSE)</f>
        <v>-20688090.8491528</v>
      </c>
      <c r="Q444" s="119">
        <f t="shared" si="47"/>
        <v>0</v>
      </c>
      <c r="R444" s="117">
        <f>(VLOOKUP(K444,'BNK Org Sheet'!$A$2:$D$464,4,FALSE))*1000*-1</f>
        <v>-78495266.370457605</v>
      </c>
      <c r="S444" s="118">
        <f>VLOOKUP(K444,CORP!$A$14:$D4966,3,FALSE)</f>
        <v>-77019645.647695094</v>
      </c>
      <c r="T444" s="136">
        <f t="shared" si="48"/>
        <v>-1475620.7227625102</v>
      </c>
      <c r="V444" s="117">
        <f>(VLOOKUP(K444,'BNK Org Sheet'!$F$2:$I$464,2,FALSE))*1000</f>
        <v>-8176558.3998999903</v>
      </c>
      <c r="W444" s="118">
        <f>VLOOKUP(K444,'NG Summary by Day'!$T$20:$W$486,4,FALSE)</f>
        <v>-8176558.3998999903</v>
      </c>
      <c r="X444" s="131">
        <f t="shared" si="49"/>
        <v>0</v>
      </c>
      <c r="Y444" s="117">
        <f>VLOOKUP(K444,'BNK Org Sheet'!$F$2:$I$464,3,FALSE)*1000</f>
        <v>-1931752.9182102601</v>
      </c>
      <c r="Z444" s="118">
        <f>VLOOKUP(K444,'Power Summary by Day '!$AL$18:$AO$400,4,FALSE)</f>
        <v>-1931752.9182102601</v>
      </c>
      <c r="AA444" s="119">
        <f t="shared" si="50"/>
        <v>0</v>
      </c>
      <c r="AB444" s="117">
        <f>VLOOKUP(K444,'BNK Org Sheet'!$F$2:$I$464,4,FALSE)*1000</f>
        <v>-16910000</v>
      </c>
      <c r="AC444" s="118">
        <f>VLOOKUP(K444,'NG Summary by Day'!$AG$20:$AJ$532,4,FALSE)</f>
        <v>-16412327.9370568</v>
      </c>
      <c r="AD444" s="131">
        <f t="shared" si="51"/>
        <v>-497672.06294319965</v>
      </c>
    </row>
    <row r="445" spans="1:30" x14ac:dyDescent="0.2">
      <c r="A445" s="103">
        <v>37168</v>
      </c>
      <c r="B445" s="104">
        <v>45106.292876680498</v>
      </c>
      <c r="C445" s="104">
        <v>20581.451138033503</v>
      </c>
      <c r="D445" s="104">
        <v>77280.96721775741</v>
      </c>
      <c r="E445" s="104"/>
      <c r="F445" s="104">
        <v>-14429.423215399998</v>
      </c>
      <c r="G445" s="104">
        <v>-2965.6321043552498</v>
      </c>
      <c r="H445" s="104">
        <v>-27360</v>
      </c>
      <c r="I445" s="104">
        <v>-16000</v>
      </c>
      <c r="J445" s="133">
        <v>37172</v>
      </c>
      <c r="K445" s="134">
        <v>37173</v>
      </c>
      <c r="L445" s="117">
        <f t="shared" si="52"/>
        <v>-53745596.037199102</v>
      </c>
      <c r="M445" s="118">
        <f>VLOOKUP(K445,'NG Summary by Day'!$L$21:$N$480,3,FALSE)</f>
        <v>-53745596.037199102</v>
      </c>
      <c r="N445" s="119">
        <f t="shared" si="53"/>
        <v>0</v>
      </c>
      <c r="O445" s="117">
        <f t="shared" si="46"/>
        <v>-20581057.6329199</v>
      </c>
      <c r="P445" s="118">
        <f>VLOOKUP(K445,'Power Summary by Day '!$AL$18:$AO$400,3,FALSE)</f>
        <v>-20581057.6329199</v>
      </c>
      <c r="Q445" s="119">
        <f t="shared" si="47"/>
        <v>0</v>
      </c>
      <c r="R445" s="117">
        <f>(VLOOKUP(K445,'BNK Org Sheet'!$A$2:$D$464,4,FALSE))*1000*-1</f>
        <v>-84815304.009278104</v>
      </c>
      <c r="S445" s="118">
        <f>VLOOKUP(K445,CORP!$A$14:$D4967,3,FALSE)</f>
        <v>-84076442.576051503</v>
      </c>
      <c r="T445" s="136">
        <f t="shared" si="48"/>
        <v>-738861.43322660029</v>
      </c>
      <c r="V445" s="117">
        <f>(VLOOKUP(K445,'BNK Org Sheet'!$F$2:$I$464,2,FALSE))*1000</f>
        <v>-15990553.654899999</v>
      </c>
      <c r="W445" s="118">
        <f>VLOOKUP(K445,'NG Summary by Day'!$T$20:$W$486,4,FALSE)</f>
        <v>-15990553.654899999</v>
      </c>
      <c r="X445" s="131">
        <f t="shared" si="49"/>
        <v>0</v>
      </c>
      <c r="Y445" s="117">
        <f>VLOOKUP(K445,'BNK Org Sheet'!$F$2:$I$464,3,FALSE)*1000</f>
        <v>-4063214.90140387</v>
      </c>
      <c r="Z445" s="118">
        <f>VLOOKUP(K445,'Power Summary by Day '!$AL$18:$AO$400,4,FALSE)</f>
        <v>-4063214.90140387</v>
      </c>
      <c r="AA445" s="119">
        <f t="shared" si="50"/>
        <v>0</v>
      </c>
      <c r="AB445" s="117">
        <f>VLOOKUP(K445,'BNK Org Sheet'!$F$2:$I$464,4,FALSE)*1000</f>
        <v>-24480000</v>
      </c>
      <c r="AC445" s="118">
        <f>VLOOKUP(K445,'NG Summary by Day'!$AG$20:$AJ$532,4,FALSE)</f>
        <v>-25195419.038242001</v>
      </c>
      <c r="AD445" s="131">
        <f t="shared" si="51"/>
        <v>715419.03824200109</v>
      </c>
    </row>
    <row r="446" spans="1:30" x14ac:dyDescent="0.2">
      <c r="A446" s="103">
        <v>37169</v>
      </c>
      <c r="B446" s="104">
        <v>42909.283489414804</v>
      </c>
      <c r="C446" s="104">
        <v>23781.7980750477</v>
      </c>
      <c r="D446" s="104">
        <v>78158.477900994199</v>
      </c>
      <c r="E446" s="104"/>
      <c r="F446" s="104">
        <v>28136.881008700002</v>
      </c>
      <c r="G446" s="104">
        <v>1446.2630048620701</v>
      </c>
      <c r="H446" s="104">
        <v>79520</v>
      </c>
      <c r="I446" s="104">
        <v>37000</v>
      </c>
      <c r="J446" s="133">
        <v>37173</v>
      </c>
      <c r="K446" s="134">
        <v>37174</v>
      </c>
      <c r="L446" s="117">
        <f t="shared" si="52"/>
        <v>-59142072.661592305</v>
      </c>
      <c r="M446" s="118">
        <f>VLOOKUP(K446,'NG Summary by Day'!$L$21:$N$480,3,FALSE)</f>
        <v>-59142072.661592305</v>
      </c>
      <c r="N446" s="119">
        <f t="shared" si="53"/>
        <v>0</v>
      </c>
      <c r="O446" s="117">
        <f t="shared" si="46"/>
        <v>-18424885.791058797</v>
      </c>
      <c r="P446" s="118">
        <f>VLOOKUP(K446,'Power Summary by Day '!$AL$18:$AO$400,3,FALSE)</f>
        <v>-18424885.791058797</v>
      </c>
      <c r="Q446" s="119">
        <f t="shared" si="47"/>
        <v>0</v>
      </c>
      <c r="R446" s="117">
        <f>(VLOOKUP(K446,'BNK Org Sheet'!$A$2:$D$464,4,FALSE))*1000*-1</f>
        <v>-86010425.360576302</v>
      </c>
      <c r="S446" s="118">
        <f>VLOOKUP(K446,CORP!$A$14:$D4968,3,FALSE)</f>
        <v>-85856190.836228997</v>
      </c>
      <c r="T446" s="136">
        <f t="shared" si="48"/>
        <v>-154234.5243473053</v>
      </c>
      <c r="V446" s="117">
        <f>(VLOOKUP(K446,'BNK Org Sheet'!$F$2:$I$464,2,FALSE))*1000</f>
        <v>-16267373.7102999</v>
      </c>
      <c r="W446" s="118">
        <f>VLOOKUP(K446,'NG Summary by Day'!$T$20:$W$486,4,FALSE)</f>
        <v>-16267373.7102999</v>
      </c>
      <c r="X446" s="131">
        <f t="shared" si="49"/>
        <v>0</v>
      </c>
      <c r="Y446" s="117">
        <f>VLOOKUP(K446,'BNK Org Sheet'!$F$2:$I$464,3,FALSE)*1000</f>
        <v>-3194578.1649501999</v>
      </c>
      <c r="Z446" s="118">
        <f>VLOOKUP(K446,'Power Summary by Day '!$AL$18:$AO$400,4,FALSE)</f>
        <v>-3194578.1649501999</v>
      </c>
      <c r="AA446" s="119">
        <f t="shared" si="50"/>
        <v>0</v>
      </c>
      <c r="AB446" s="117">
        <f>VLOOKUP(K446,'BNK Org Sheet'!$F$2:$I$464,4,FALSE)*1000</f>
        <v>-4010000</v>
      </c>
      <c r="AC446" s="118">
        <f>VLOOKUP(K446,'NG Summary by Day'!$AG$20:$AJ$532,4,FALSE)</f>
        <v>-4906538.1833901098</v>
      </c>
      <c r="AD446" s="131">
        <f t="shared" si="51"/>
        <v>896538.1833901098</v>
      </c>
    </row>
    <row r="447" spans="1:30" x14ac:dyDescent="0.2">
      <c r="A447" s="103">
        <v>37172</v>
      </c>
      <c r="B447" s="104">
        <v>45415.500269183496</v>
      </c>
      <c r="C447" s="104">
        <v>20688.090849152799</v>
      </c>
      <c r="D447" s="104">
        <v>78495.266370457612</v>
      </c>
      <c r="E447" s="104"/>
      <c r="F447" s="104">
        <v>-8176.55839989999</v>
      </c>
      <c r="G447" s="104">
        <v>-1931.7529182102601</v>
      </c>
      <c r="H447" s="104">
        <v>-16910</v>
      </c>
      <c r="I447" s="104">
        <v>-2000</v>
      </c>
      <c r="J447" s="133">
        <v>37174</v>
      </c>
      <c r="K447" s="134">
        <v>37175</v>
      </c>
      <c r="L447" s="117">
        <f t="shared" si="52"/>
        <v>-62978517.617591202</v>
      </c>
      <c r="M447" s="118">
        <f>VLOOKUP(K447,'NG Summary by Day'!$L$21:$N$480,3,FALSE)</f>
        <v>-63284578.123506501</v>
      </c>
      <c r="N447" s="119">
        <f t="shared" si="53"/>
        <v>306060.50591529906</v>
      </c>
      <c r="O447" s="117">
        <f t="shared" si="46"/>
        <v>-20121535.216744401</v>
      </c>
      <c r="P447" s="118">
        <f>VLOOKUP(K447,'Power Summary by Day '!$AL$18:$AO$400,3,FALSE)</f>
        <v>-20205722.177169699</v>
      </c>
      <c r="Q447" s="119">
        <f t="shared" si="47"/>
        <v>84186.960425298661</v>
      </c>
      <c r="R447" s="117">
        <f>(VLOOKUP(K447,'BNK Org Sheet'!$A$2:$D$464,4,FALSE))*1000*-1</f>
        <v>-95424626.807617798</v>
      </c>
      <c r="S447" s="118">
        <f>VLOOKUP(K447,CORP!$A$14:$D4969,3,FALSE)</f>
        <v>-96797210.621039301</v>
      </c>
      <c r="T447" s="136">
        <f t="shared" si="48"/>
        <v>1372583.8134215027</v>
      </c>
      <c r="V447" s="117">
        <f>(VLOOKUP(K447,'BNK Org Sheet'!$F$2:$I$464,2,FALSE))*1000</f>
        <v>3623592.3001000001</v>
      </c>
      <c r="W447" s="118">
        <f>VLOOKUP(K447,'NG Summary by Day'!$T$20:$W$486,4,FALSE)</f>
        <v>3611868.5781</v>
      </c>
      <c r="X447" s="131">
        <f t="shared" si="49"/>
        <v>11723.722000000067</v>
      </c>
      <c r="Y447" s="117">
        <f>VLOOKUP(K447,'BNK Org Sheet'!$F$2:$I$464,3,FALSE)*1000</f>
        <v>2761459.1114433701</v>
      </c>
      <c r="Z447" s="118">
        <f>VLOOKUP(K447,'Power Summary by Day '!$AL$18:$AO$400,4,FALSE)</f>
        <v>2771504.6636995198</v>
      </c>
      <c r="AA447" s="119">
        <f t="shared" si="50"/>
        <v>-10045.552256149705</v>
      </c>
      <c r="AB447" s="117">
        <f>VLOOKUP(K447,'BNK Org Sheet'!$F$2:$I$464,4,FALSE)*1000</f>
        <v>13470000</v>
      </c>
      <c r="AC447" s="118">
        <f>VLOOKUP(K447,'NG Summary by Day'!$AG$20:$AJ$532,4,FALSE)</f>
        <v>12414749.3640917</v>
      </c>
      <c r="AD447" s="131">
        <f t="shared" si="51"/>
        <v>1055250.6359083001</v>
      </c>
    </row>
    <row r="448" spans="1:30" x14ac:dyDescent="0.2">
      <c r="A448" s="103">
        <v>37173</v>
      </c>
      <c r="B448" s="104">
        <v>53745.596037199102</v>
      </c>
      <c r="C448" s="104">
        <v>20581.057632919899</v>
      </c>
      <c r="D448" s="104">
        <v>84815.304009278101</v>
      </c>
      <c r="E448" s="104"/>
      <c r="F448" s="104">
        <v>-15990.553654899999</v>
      </c>
      <c r="G448" s="104">
        <v>-4063.21490140387</v>
      </c>
      <c r="H448" s="104">
        <v>-24480</v>
      </c>
      <c r="I448" s="104">
        <v>-17000</v>
      </c>
      <c r="J448" s="133">
        <v>37175</v>
      </c>
      <c r="K448" s="134">
        <v>37176</v>
      </c>
      <c r="L448" s="117">
        <f t="shared" si="52"/>
        <v>-58029156.5216057</v>
      </c>
      <c r="M448" s="118">
        <f>VLOOKUP(K448,'NG Summary by Day'!$L$21:$N$480,3,FALSE)</f>
        <v>-58029156.5216057</v>
      </c>
      <c r="N448" s="119">
        <f t="shared" si="53"/>
        <v>0</v>
      </c>
      <c r="O448" s="117">
        <f t="shared" si="46"/>
        <v>-23635375.511172298</v>
      </c>
      <c r="P448" s="118">
        <f>VLOOKUP(K448,'Power Summary by Day '!$AL$18:$AO$400,3,FALSE)</f>
        <v>-23635375.511172298</v>
      </c>
      <c r="Q448" s="119">
        <f t="shared" si="47"/>
        <v>0</v>
      </c>
      <c r="R448" s="117">
        <f>(VLOOKUP(K448,'BNK Org Sheet'!$A$2:$D$464,4,FALSE))*1000*-1</f>
        <v>-96249245.973004296</v>
      </c>
      <c r="S448" s="118">
        <f>VLOOKUP(K448,CORP!$A$14:$D4970,3,FALSE)</f>
        <v>-96779092.614652798</v>
      </c>
      <c r="T448" s="136">
        <f t="shared" si="48"/>
        <v>529846.64164850116</v>
      </c>
      <c r="V448" s="117">
        <f>(VLOOKUP(K448,'BNK Org Sheet'!$F$2:$I$464,2,FALSE))*1000</f>
        <v>33509164.998677399</v>
      </c>
      <c r="W448" s="118">
        <f>VLOOKUP(K448,'NG Summary by Day'!$T$20:$W$486,4,FALSE)</f>
        <v>33509164.998677403</v>
      </c>
      <c r="X448" s="131">
        <f t="shared" si="49"/>
        <v>0</v>
      </c>
      <c r="Y448" s="117">
        <f>VLOOKUP(K448,'BNK Org Sheet'!$F$2:$I$464,3,FALSE)*1000</f>
        <v>-1917036.9569312599</v>
      </c>
      <c r="Z448" s="118">
        <f>VLOOKUP(K448,'Power Summary by Day '!$AL$18:$AO$400,4,FALSE)</f>
        <v>-1917036.9569312599</v>
      </c>
      <c r="AA448" s="119">
        <f t="shared" si="50"/>
        <v>0</v>
      </c>
      <c r="AB448" s="117">
        <f>VLOOKUP(K448,'BNK Org Sheet'!$F$2:$I$464,4,FALSE)*1000</f>
        <v>30880000</v>
      </c>
      <c r="AC448" s="118">
        <f>VLOOKUP(K448,'NG Summary by Day'!$AG$20:$AJ$532,4,FALSE)</f>
        <v>30746425.263530999</v>
      </c>
      <c r="AD448" s="131">
        <f t="shared" si="51"/>
        <v>133574.73646900058</v>
      </c>
    </row>
    <row r="449" spans="1:30" x14ac:dyDescent="0.2">
      <c r="A449" s="103">
        <v>37174</v>
      </c>
      <c r="B449" s="104">
        <v>59142.072661592305</v>
      </c>
      <c r="C449" s="104">
        <v>18424.885791058798</v>
      </c>
      <c r="D449" s="104">
        <v>86010.425360576308</v>
      </c>
      <c r="E449" s="104"/>
      <c r="F449" s="104">
        <v>-16267.3737102999</v>
      </c>
      <c r="G449" s="104">
        <v>-3194.5781649502001</v>
      </c>
      <c r="H449" s="104">
        <v>-4010</v>
      </c>
      <c r="I449" s="104">
        <v>-17000</v>
      </c>
      <c r="J449" s="133">
        <v>37176</v>
      </c>
      <c r="K449" s="134">
        <v>37179</v>
      </c>
      <c r="L449" s="117">
        <f t="shared" si="52"/>
        <v>-45651688.510988005</v>
      </c>
      <c r="M449" s="118">
        <f>VLOOKUP(K449,'NG Summary by Day'!$L$21:$N$480,3,FALSE)</f>
        <v>-45651688.510988005</v>
      </c>
      <c r="N449" s="119">
        <f t="shared" si="53"/>
        <v>0</v>
      </c>
      <c r="O449" s="117">
        <f t="shared" si="46"/>
        <v>-20986427.657810401</v>
      </c>
      <c r="P449" s="118">
        <f>VLOOKUP(K449,'Power Summary by Day '!$AL$18:$AO$400,3,FALSE)</f>
        <v>-20986427.657810401</v>
      </c>
      <c r="Q449" s="119">
        <f t="shared" si="47"/>
        <v>0</v>
      </c>
      <c r="R449" s="117">
        <f>(VLOOKUP(K449,'BNK Org Sheet'!$A$2:$D$464,4,FALSE))*1000*-1</f>
        <v>-80457731.793913096</v>
      </c>
      <c r="S449" s="118">
        <f>VLOOKUP(K449,CORP!$A$14:$D4971,3,FALSE)</f>
        <v>-80605861.687606603</v>
      </c>
      <c r="T449" s="136">
        <f t="shared" si="48"/>
        <v>148129.89369350672</v>
      </c>
      <c r="V449" s="117">
        <f>(VLOOKUP(K449,'BNK Org Sheet'!$F$2:$I$464,2,FALSE))*1000</f>
        <v>30765228.361363601</v>
      </c>
      <c r="W449" s="118">
        <f>VLOOKUP(K449,'NG Summary by Day'!$T$20:$W$486,4,FALSE)</f>
        <v>30765228.361363601</v>
      </c>
      <c r="X449" s="131">
        <f t="shared" si="49"/>
        <v>0</v>
      </c>
      <c r="Y449" s="117">
        <f>VLOOKUP(K449,'BNK Org Sheet'!$F$2:$I$464,3,FALSE)*1000</f>
        <v>6386434.77274804</v>
      </c>
      <c r="Z449" s="118">
        <f>VLOOKUP(K449,'Power Summary by Day '!$AL$18:$AO$400,4,FALSE)</f>
        <v>6386434.77274804</v>
      </c>
      <c r="AA449" s="119">
        <f t="shared" si="50"/>
        <v>0</v>
      </c>
      <c r="AB449" s="117">
        <f>VLOOKUP(K449,'BNK Org Sheet'!$F$2:$I$464,4,FALSE)*1000</f>
        <v>39520000</v>
      </c>
      <c r="AC449" s="118">
        <f>VLOOKUP(K449,'NG Summary by Day'!$AG$20:$AJ$532,4,FALSE)</f>
        <v>40816027.384482399</v>
      </c>
      <c r="AD449" s="131">
        <f t="shared" si="51"/>
        <v>-1296027.3844823986</v>
      </c>
    </row>
    <row r="450" spans="1:30" x14ac:dyDescent="0.2">
      <c r="A450" s="103">
        <v>37175</v>
      </c>
      <c r="B450" s="104">
        <v>62978.517617591206</v>
      </c>
      <c r="C450" s="104">
        <v>20121.5352167444</v>
      </c>
      <c r="D450" s="104">
        <v>95424.626807617795</v>
      </c>
      <c r="E450" s="104"/>
      <c r="F450" s="104">
        <v>3623.5923001000001</v>
      </c>
      <c r="G450" s="104">
        <v>2761.4591114433701</v>
      </c>
      <c r="H450" s="104">
        <v>13470</v>
      </c>
      <c r="I450" s="104">
        <v>11000</v>
      </c>
      <c r="J450" s="133">
        <v>37179</v>
      </c>
      <c r="K450" s="134">
        <v>37180</v>
      </c>
      <c r="L450" s="117">
        <f t="shared" si="52"/>
        <v>-55508544.034898199</v>
      </c>
      <c r="M450" s="118">
        <f>VLOOKUP(K450,'NG Summary by Day'!$L$21:$N$480,3,FALSE)</f>
        <v>-55508544.034898199</v>
      </c>
      <c r="N450" s="119">
        <f t="shared" si="53"/>
        <v>0</v>
      </c>
      <c r="O450" s="117">
        <f t="shared" si="46"/>
        <v>-21673646.087854497</v>
      </c>
      <c r="P450" s="118">
        <f>VLOOKUP(K450,'Power Summary by Day '!$AL$18:$AO$400,3,FALSE)</f>
        <v>-21673646.087854497</v>
      </c>
      <c r="Q450" s="119">
        <f t="shared" si="47"/>
        <v>0</v>
      </c>
      <c r="R450" s="117">
        <f>(VLOOKUP(K450,'BNK Org Sheet'!$A$2:$D$464,4,FALSE))*1000*-1</f>
        <v>-93253282.4751513</v>
      </c>
      <c r="S450" s="118">
        <f>VLOOKUP(K450,CORP!$A$14:$D4972,3,FALSE)</f>
        <v>-93436600.973887593</v>
      </c>
      <c r="T450" s="136">
        <f t="shared" si="48"/>
        <v>183318.49873629212</v>
      </c>
      <c r="V450" s="117">
        <f>(VLOOKUP(K450,'BNK Org Sheet'!$F$2:$I$464,2,FALSE))*1000</f>
        <v>-71317460.285509601</v>
      </c>
      <c r="W450" s="118">
        <f>VLOOKUP(K450,'NG Summary by Day'!$T$20:$W$486,4,FALSE)</f>
        <v>-71317460.285509601</v>
      </c>
      <c r="X450" s="131">
        <f t="shared" si="49"/>
        <v>0</v>
      </c>
      <c r="Y450" s="117">
        <f>VLOOKUP(K450,'BNK Org Sheet'!$F$2:$I$464,3,FALSE)*1000</f>
        <v>-12276228.168831998</v>
      </c>
      <c r="Z450" s="118">
        <f>VLOOKUP(K450,'Power Summary by Day '!$AL$18:$AO$400,4,FALSE)</f>
        <v>-12276228.168831998</v>
      </c>
      <c r="AA450" s="119">
        <f t="shared" si="50"/>
        <v>0</v>
      </c>
      <c r="AB450" s="117">
        <f>VLOOKUP(K450,'BNK Org Sheet'!$F$2:$I$464,4,FALSE)*1000</f>
        <v>-122580000</v>
      </c>
      <c r="AC450" s="118">
        <f>VLOOKUP(K450,'NG Summary by Day'!$AG$20:$AJ$532,4,FALSE)</f>
        <v>-121398876.081332</v>
      </c>
      <c r="AD450" s="131">
        <f t="shared" si="51"/>
        <v>-1181123.9186680019</v>
      </c>
    </row>
    <row r="451" spans="1:30" x14ac:dyDescent="0.2">
      <c r="A451" s="103">
        <v>37176</v>
      </c>
      <c r="B451" s="104">
        <v>58029.156521605699</v>
      </c>
      <c r="C451" s="104">
        <v>23635.375511172297</v>
      </c>
      <c r="D451" s="104">
        <v>96249.24597300429</v>
      </c>
      <c r="E451" s="104"/>
      <c r="F451" s="104">
        <v>33509.164998677399</v>
      </c>
      <c r="G451" s="104">
        <v>-1917.03695693126</v>
      </c>
      <c r="H451" s="104">
        <v>30880</v>
      </c>
      <c r="I451" s="104">
        <v>36000</v>
      </c>
      <c r="J451" s="133">
        <v>37180</v>
      </c>
      <c r="K451" s="134">
        <v>37181</v>
      </c>
      <c r="L451" s="117">
        <f t="shared" si="52"/>
        <v>-50565117.521549501</v>
      </c>
      <c r="M451" s="118">
        <f>VLOOKUP(K451,'NG Summary by Day'!$L$21:$N$480,3,FALSE)</f>
        <v>-50553991.1946951</v>
      </c>
      <c r="N451" s="119">
        <f t="shared" si="53"/>
        <v>-11126.326854400337</v>
      </c>
      <c r="O451" s="117">
        <f t="shared" si="46"/>
        <v>-21059582.543961599</v>
      </c>
      <c r="P451" s="118">
        <f>VLOOKUP(K451,'Power Summary by Day '!$AL$18:$AO$400,3,FALSE)</f>
        <v>-21251520.5732214</v>
      </c>
      <c r="Q451" s="119">
        <f t="shared" si="47"/>
        <v>191938.02925980091</v>
      </c>
      <c r="R451" s="117">
        <f>(VLOOKUP(K451,'BNK Org Sheet'!$A$2:$D$464,4,FALSE))*1000*-1</f>
        <v>-85569607.315717593</v>
      </c>
      <c r="S451" s="118">
        <f>VLOOKUP(K451,CORP!$A$14:$D4973,3,FALSE)</f>
        <v>-85297902.410161898</v>
      </c>
      <c r="T451" s="136">
        <f t="shared" si="48"/>
        <v>-271704.9055556953</v>
      </c>
      <c r="V451" s="117">
        <f>(VLOOKUP(K451,'BNK Org Sheet'!$F$2:$I$464,2,FALSE))*1000</f>
        <v>49915675.530237697</v>
      </c>
      <c r="W451" s="118">
        <f>VLOOKUP(K451,'NG Summary by Day'!$T$20:$W$486,4,FALSE)</f>
        <v>50068822.414937697</v>
      </c>
      <c r="X451" s="131">
        <f t="shared" si="49"/>
        <v>-153146.88470000029</v>
      </c>
      <c r="Y451" s="117">
        <f>VLOOKUP(K451,'BNK Org Sheet'!$F$2:$I$464,3,FALSE)*1000</f>
        <v>-3700393.1137558497</v>
      </c>
      <c r="Z451" s="118">
        <f>VLOOKUP(K451,'Power Summary by Day '!$AL$18:$AO$400,4,FALSE)</f>
        <v>-3492176.6936558499</v>
      </c>
      <c r="AA451" s="119">
        <f t="shared" si="50"/>
        <v>-208216.42009999976</v>
      </c>
      <c r="AB451" s="117">
        <f>VLOOKUP(K451,'BNK Org Sheet'!$F$2:$I$464,4,FALSE)*1000</f>
        <v>61750000</v>
      </c>
      <c r="AC451" s="118">
        <f>VLOOKUP(K451,'NG Summary by Day'!$AG$20:$AJ$532,4,FALSE)</f>
        <v>62149357.5622264</v>
      </c>
      <c r="AD451" s="131">
        <f t="shared" si="51"/>
        <v>-399357.56222639978</v>
      </c>
    </row>
    <row r="452" spans="1:30" x14ac:dyDescent="0.2">
      <c r="A452" s="103">
        <v>37179</v>
      </c>
      <c r="B452" s="104">
        <v>45651.688510988002</v>
      </c>
      <c r="C452" s="104">
        <v>20986.4276578104</v>
      </c>
      <c r="D452" s="104">
        <v>80457.731793913103</v>
      </c>
      <c r="E452" s="104"/>
      <c r="F452" s="104">
        <v>30765.228361363603</v>
      </c>
      <c r="G452" s="104">
        <v>6386.4347727480399</v>
      </c>
      <c r="H452" s="104">
        <v>39520</v>
      </c>
      <c r="I452" s="104">
        <v>35000</v>
      </c>
      <c r="J452" s="133">
        <v>37181</v>
      </c>
      <c r="K452" s="134">
        <v>37182</v>
      </c>
      <c r="L452" s="117">
        <f t="shared" si="52"/>
        <v>-36647182.897858299</v>
      </c>
      <c r="M452" s="118">
        <f>VLOOKUP(K452,'NG Summary by Day'!$L$21:$N$480,3,FALSE)</f>
        <v>-36647182.897858299</v>
      </c>
      <c r="N452" s="119">
        <f t="shared" si="53"/>
        <v>0</v>
      </c>
      <c r="O452" s="117">
        <f t="shared" si="46"/>
        <v>-17417229.682254601</v>
      </c>
      <c r="P452" s="118">
        <f>VLOOKUP(K452,'Power Summary by Day '!$AL$18:$AO$400,3,FALSE)</f>
        <v>-17417229.682254601</v>
      </c>
      <c r="Q452" s="119">
        <f t="shared" si="47"/>
        <v>0</v>
      </c>
      <c r="R452" s="117">
        <f>(VLOOKUP(K452,'BNK Org Sheet'!$A$2:$D$464,4,FALSE))*1000*-1</f>
        <v>-69893077.166357696</v>
      </c>
      <c r="S452" s="118">
        <f>VLOOKUP(K452,CORP!$A$14:$D4974,3,FALSE)</f>
        <v>-70249975.908186898</v>
      </c>
      <c r="T452" s="136">
        <f t="shared" si="48"/>
        <v>356898.74182920158</v>
      </c>
      <c r="V452" s="117">
        <f>(VLOOKUP(K452,'BNK Org Sheet'!$F$2:$I$464,2,FALSE))*1000</f>
        <v>-34199495.308320798</v>
      </c>
      <c r="W452" s="118">
        <f>VLOOKUP(K452,'NG Summary by Day'!$T$20:$W$486,4,FALSE)</f>
        <v>-34199495.308320798</v>
      </c>
      <c r="X452" s="131">
        <f t="shared" si="49"/>
        <v>0</v>
      </c>
      <c r="Y452" s="117">
        <f>VLOOKUP(K452,'BNK Org Sheet'!$F$2:$I$464,3,FALSE)*1000</f>
        <v>-3201457.4819660401</v>
      </c>
      <c r="Z452" s="118">
        <f>VLOOKUP(K452,'Power Summary by Day '!$AL$18:$AO$400,4,FALSE)</f>
        <v>-3201457.4819660401</v>
      </c>
      <c r="AA452" s="119">
        <f t="shared" si="50"/>
        <v>0</v>
      </c>
      <c r="AB452" s="117">
        <f>VLOOKUP(K452,'BNK Org Sheet'!$F$2:$I$464,4,FALSE)*1000</f>
        <v>-60160000</v>
      </c>
      <c r="AC452" s="118">
        <f>VLOOKUP(K452,'NG Summary by Day'!$AG$20:$AJ$532,4,FALSE)</f>
        <v>-59818904.595761999</v>
      </c>
      <c r="AD452" s="131">
        <f t="shared" si="51"/>
        <v>-341095.40423800051</v>
      </c>
    </row>
    <row r="453" spans="1:30" x14ac:dyDescent="0.2">
      <c r="A453" s="103">
        <v>37180</v>
      </c>
      <c r="B453" s="104">
        <v>55508.544034898201</v>
      </c>
      <c r="C453" s="104">
        <v>21673.646087854497</v>
      </c>
      <c r="D453" s="104">
        <v>93253.282475151296</v>
      </c>
      <c r="E453" s="104"/>
      <c r="F453" s="104">
        <v>-71317.460285509602</v>
      </c>
      <c r="G453" s="104">
        <v>-12276.228168831998</v>
      </c>
      <c r="H453" s="104">
        <v>-122580</v>
      </c>
      <c r="I453" s="104">
        <v>-68000</v>
      </c>
      <c r="J453" s="133">
        <v>37182</v>
      </c>
      <c r="K453" s="134">
        <v>37183</v>
      </c>
      <c r="L453" s="117">
        <f t="shared" si="52"/>
        <v>-51881102.919875897</v>
      </c>
      <c r="M453" s="118">
        <f>VLOOKUP(K453,'NG Summary by Day'!$L$21:$N$480,3,FALSE)</f>
        <v>-51881102.919875897</v>
      </c>
      <c r="N453" s="119">
        <f t="shared" si="53"/>
        <v>0</v>
      </c>
      <c r="O453" s="117">
        <f t="shared" ref="O453:O462" si="54">(VLOOKUP(K453,$A$3:$D$465,3,FALSE))*1000*-1</f>
        <v>-21686368.137933198</v>
      </c>
      <c r="P453" s="118">
        <f>VLOOKUP(K453,'Power Summary by Day '!$AL$18:$AO$400,3,FALSE)</f>
        <v>-22576065.661320601</v>
      </c>
      <c r="Q453" s="119">
        <f t="shared" ref="Q453:Q462" si="55">O453-P453</f>
        <v>889697.5233874023</v>
      </c>
      <c r="R453" s="117">
        <f>(VLOOKUP(K453,'BNK Org Sheet'!$A$2:$D$464,4,FALSE))*1000*-1</f>
        <v>-99365082.718577698</v>
      </c>
      <c r="S453" s="118">
        <f>VLOOKUP(K453,CORP!$A$14:$D4975,3,FALSE)</f>
        <v>-100296227.539226</v>
      </c>
      <c r="T453" s="136">
        <f t="shared" ref="T453:T462" si="56">R453-S453</f>
        <v>931144.82064829767</v>
      </c>
      <c r="V453" s="117">
        <f>(VLOOKUP(K453,'BNK Org Sheet'!$F$2:$I$464,2,FALSE))*1000</f>
        <v>-54407404.493161894</v>
      </c>
      <c r="W453" s="118">
        <f>VLOOKUP(K453,'NG Summary by Day'!$T$20:$W$486,4,FALSE)</f>
        <v>-54407404.493161894</v>
      </c>
      <c r="X453" s="131">
        <f t="shared" ref="X453:X462" si="57">V453-W453</f>
        <v>0</v>
      </c>
      <c r="Y453" s="117">
        <f>VLOOKUP(K453,'BNK Org Sheet'!$F$2:$I$464,3,FALSE)*1000</f>
        <v>-11224933.3361426</v>
      </c>
      <c r="Z453" s="118">
        <f>VLOOKUP(K453,'Power Summary by Day '!$AL$18:$AO$400,4,FALSE)</f>
        <v>-12529928.3367006</v>
      </c>
      <c r="AA453" s="119">
        <f t="shared" ref="AA453:AA462" si="58">Y453-Z453</f>
        <v>1304995.0005580001</v>
      </c>
      <c r="AB453" s="117">
        <f>VLOOKUP(K453,'BNK Org Sheet'!$F$2:$I$464,4,FALSE)*1000</f>
        <v>-91460000</v>
      </c>
      <c r="AC453" s="118">
        <f>VLOOKUP(K453,'NG Summary by Day'!$AG$20:$AJ$532,4,FALSE)</f>
        <v>-90080810.467347205</v>
      </c>
      <c r="AD453" s="131">
        <f t="shared" ref="AD453:AD462" si="59">AB453-AC453</f>
        <v>-1379189.5326527953</v>
      </c>
    </row>
    <row r="454" spans="1:30" x14ac:dyDescent="0.2">
      <c r="A454" s="103">
        <v>37181</v>
      </c>
      <c r="B454" s="104">
        <v>50565.117521549502</v>
      </c>
      <c r="C454" s="104">
        <v>21059.582543961598</v>
      </c>
      <c r="D454" s="104">
        <v>85569.6073157176</v>
      </c>
      <c r="E454" s="104"/>
      <c r="F454" s="104">
        <v>49915.675530237699</v>
      </c>
      <c r="G454" s="104">
        <v>-3700.3931137558498</v>
      </c>
      <c r="H454" s="104">
        <v>61750</v>
      </c>
      <c r="I454" s="104">
        <v>59000</v>
      </c>
      <c r="J454" s="133">
        <v>37183</v>
      </c>
      <c r="K454" s="134">
        <v>37186</v>
      </c>
      <c r="L454" s="117">
        <f t="shared" ref="L454:L462" si="60">(VLOOKUP(K454,$A$3:$D$465,2,FALSE)*1000*-1)</f>
        <v>-56917104.370483004</v>
      </c>
      <c r="M454" s="118">
        <f>VLOOKUP(K454,'NG Summary by Day'!$L$21:$N$480,3,FALSE)</f>
        <v>-56917104.370482996</v>
      </c>
      <c r="N454" s="119">
        <f t="shared" ref="N454:N462" si="61">L454-M454</f>
        <v>0</v>
      </c>
      <c r="O454" s="117">
        <f t="shared" si="54"/>
        <v>-24972822.576563198</v>
      </c>
      <c r="P454" s="118">
        <f>VLOOKUP(K454,'Power Summary by Day '!$AL$18:$AO$400,3,FALSE)</f>
        <v>-25837741.178361401</v>
      </c>
      <c r="Q454" s="119">
        <f t="shared" si="55"/>
        <v>864918.60179820284</v>
      </c>
      <c r="R454" s="117">
        <f>(VLOOKUP(K454,'BNK Org Sheet'!$A$2:$D$464,4,FALSE))*1000*-1</f>
        <v>-105672729.515653</v>
      </c>
      <c r="S454" s="118">
        <f>VLOOKUP(K454,CORP!$A$14:$D4976,3,FALSE)</f>
        <v>-106309421.560664</v>
      </c>
      <c r="T454" s="136">
        <f t="shared" si="56"/>
        <v>636692.04501099885</v>
      </c>
      <c r="V454" s="117">
        <f>(VLOOKUP(K454,'BNK Org Sheet'!$F$2:$I$464,2,FALSE))*1000</f>
        <v>-33033264.634622093</v>
      </c>
      <c r="W454" s="118">
        <f>VLOOKUP(K454,'NG Summary by Day'!$T$20:$W$486,4,FALSE)</f>
        <v>-33033264.634622097</v>
      </c>
      <c r="X454" s="131">
        <f t="shared" si="57"/>
        <v>0</v>
      </c>
      <c r="Y454" s="117">
        <f>VLOOKUP(K454,'BNK Org Sheet'!$F$2:$I$464,3,FALSE)*1000</f>
        <v>-6911737.7785783</v>
      </c>
      <c r="Z454" s="118">
        <f>VLOOKUP(K454,'Power Summary by Day '!$AL$18:$AO$400,4,FALSE)</f>
        <v>-10564682.1802465</v>
      </c>
      <c r="AA454" s="119">
        <f t="shared" si="58"/>
        <v>3652944.4016682003</v>
      </c>
      <c r="AB454" s="117">
        <f>VLOOKUP(K454,'BNK Org Sheet'!$F$2:$I$464,4,FALSE)*1000</f>
        <v>-65860000</v>
      </c>
      <c r="AC454" s="118">
        <f>VLOOKUP(K454,'NG Summary by Day'!$AG$20:$AJ$532,4,FALSE)</f>
        <v>-66989423.035121299</v>
      </c>
      <c r="AD454" s="131">
        <f t="shared" si="59"/>
        <v>1129423.0351212993</v>
      </c>
    </row>
    <row r="455" spans="1:30" x14ac:dyDescent="0.2">
      <c r="A455" s="103">
        <v>37182</v>
      </c>
      <c r="B455" s="104">
        <v>36647.1828978583</v>
      </c>
      <c r="C455" s="104">
        <v>17417.229682254601</v>
      </c>
      <c r="D455" s="104">
        <v>69893.077166357689</v>
      </c>
      <c r="E455" s="104"/>
      <c r="F455" s="104">
        <v>-34199.495308320795</v>
      </c>
      <c r="G455" s="104">
        <v>-3201.4574819660402</v>
      </c>
      <c r="H455" s="104">
        <v>-60160</v>
      </c>
      <c r="I455" s="104">
        <v>-30000</v>
      </c>
      <c r="J455" s="133">
        <v>37186</v>
      </c>
      <c r="K455" s="134">
        <v>37187</v>
      </c>
      <c r="L455" s="117">
        <f t="shared" si="60"/>
        <v>-38339795.938488297</v>
      </c>
      <c r="M455" s="118">
        <f>VLOOKUP(K455,'NG Summary by Day'!$L$21:$N$480,3,FALSE)</f>
        <v>-38339795.938488297</v>
      </c>
      <c r="N455" s="119">
        <f t="shared" si="61"/>
        <v>0</v>
      </c>
      <c r="O455" s="117">
        <f t="shared" si="54"/>
        <v>-21765851.765490297</v>
      </c>
      <c r="P455" s="118">
        <f>VLOOKUP(K455,'Power Summary by Day '!$AL$18:$AO$400,3,FALSE)</f>
        <v>-22215925.524717599</v>
      </c>
      <c r="Q455" s="119">
        <f t="shared" si="55"/>
        <v>450073.75922730193</v>
      </c>
      <c r="R455" s="117">
        <f>(VLOOKUP(K455,'BNK Org Sheet'!$A$2:$D$464,4,FALSE))*1000*-1</f>
        <v>-79994913.247656494</v>
      </c>
      <c r="S455" s="118">
        <f>VLOOKUP(K455,CORP!$A$14:$D4977,3,FALSE)</f>
        <v>-79702554.167245492</v>
      </c>
      <c r="T455" s="136">
        <f t="shared" si="56"/>
        <v>-292359.08041100204</v>
      </c>
      <c r="V455" s="117">
        <f>(VLOOKUP(K455,'BNK Org Sheet'!$F$2:$I$464,2,FALSE))*1000</f>
        <v>51990024.9335244</v>
      </c>
      <c r="W455" s="118">
        <f>VLOOKUP(K455,'NG Summary by Day'!$T$20:$W$486,4,FALSE)</f>
        <v>51990024.9335244</v>
      </c>
      <c r="X455" s="131">
        <f t="shared" si="57"/>
        <v>0</v>
      </c>
      <c r="Y455" s="117">
        <f>VLOOKUP(K455,'BNK Org Sheet'!$F$2:$I$464,3,FALSE)*1000</f>
        <v>7740306.6339893006</v>
      </c>
      <c r="Z455" s="118">
        <f>VLOOKUP(K455,'Power Summary by Day '!$AL$18:$AO$400,4,FALSE)</f>
        <v>8408235.5547816586</v>
      </c>
      <c r="AA455" s="119">
        <f t="shared" si="58"/>
        <v>-667928.920792358</v>
      </c>
      <c r="AB455" s="117">
        <f>VLOOKUP(K455,'BNK Org Sheet'!$F$2:$I$464,4,FALSE)*1000</f>
        <v>71590000</v>
      </c>
      <c r="AC455" s="118">
        <f>VLOOKUP(K455,'NG Summary by Day'!$AG$20:$AJ$532,4,FALSE)</f>
        <v>71688081.468788102</v>
      </c>
      <c r="AD455" s="131">
        <f t="shared" si="59"/>
        <v>-98081.468788102269</v>
      </c>
    </row>
    <row r="456" spans="1:30" x14ac:dyDescent="0.2">
      <c r="A456" s="103">
        <v>37183</v>
      </c>
      <c r="B456" s="104">
        <v>51881.102919875899</v>
      </c>
      <c r="C456" s="104">
        <v>21686.368137933197</v>
      </c>
      <c r="D456" s="104">
        <v>99365.082718577702</v>
      </c>
      <c r="E456" s="104"/>
      <c r="F456" s="104">
        <v>-54407.404493161892</v>
      </c>
      <c r="G456" s="104">
        <v>-11224.9333361426</v>
      </c>
      <c r="H456" s="104">
        <v>-91460</v>
      </c>
      <c r="I456" s="104">
        <v>-59000</v>
      </c>
      <c r="J456" s="133">
        <v>37187</v>
      </c>
      <c r="K456" s="134">
        <v>37188</v>
      </c>
      <c r="L456" s="117">
        <f t="shared" si="60"/>
        <v>-64656393.861061998</v>
      </c>
      <c r="M456" s="118">
        <f>VLOOKUP(K456,'NG Summary by Day'!$L$21:$N$480,3,FALSE)</f>
        <v>-64656393.861061998</v>
      </c>
      <c r="N456" s="119">
        <f t="shared" si="61"/>
        <v>0</v>
      </c>
      <c r="O456" s="117">
        <f t="shared" si="54"/>
        <v>-20879909.2402508</v>
      </c>
      <c r="P456" s="118">
        <f>VLOOKUP(K456,'Power Summary by Day '!$AL$18:$AO$400,3,FALSE)</f>
        <v>-30727498.775075</v>
      </c>
      <c r="Q456" s="119">
        <f t="shared" si="55"/>
        <v>9847589.5348242</v>
      </c>
      <c r="R456" s="117">
        <f>(VLOOKUP(K456,'BNK Org Sheet'!$A$2:$D$464,4,FALSE))*1000*-1</f>
        <v>-110175852.75601</v>
      </c>
      <c r="S456" s="118">
        <f>VLOOKUP(K456,CORP!$A$14:$D4978,3,FALSE)</f>
        <v>-119098018.331798</v>
      </c>
      <c r="T456" s="136">
        <f t="shared" si="56"/>
        <v>8922165.5757880062</v>
      </c>
      <c r="V456" s="117">
        <f>(VLOOKUP(K456,'BNK Org Sheet'!$F$2:$I$464,2,FALSE))*1000</f>
        <v>-46681531.309382804</v>
      </c>
      <c r="W456" s="118">
        <f>VLOOKUP(K456,'NG Summary by Day'!$T$20:$W$486,4,FALSE)</f>
        <v>-46681531.309382796</v>
      </c>
      <c r="X456" s="131">
        <f t="shared" si="57"/>
        <v>0</v>
      </c>
      <c r="Y456" s="117">
        <f>VLOOKUP(K456,'BNK Org Sheet'!$F$2:$I$464,3,FALSE)*1000</f>
        <v>-18798112.135864899</v>
      </c>
      <c r="Z456" s="118">
        <f>VLOOKUP(K456,'Power Summary by Day '!$AL$18:$AO$400,4,FALSE)</f>
        <v>-57861214.012754202</v>
      </c>
      <c r="AA456" s="119">
        <f t="shared" si="58"/>
        <v>39063101.876889303</v>
      </c>
      <c r="AB456" s="117">
        <f>VLOOKUP(K456,'BNK Org Sheet'!$F$2:$I$464,4,FALSE)*1000</f>
        <v>-96290000</v>
      </c>
      <c r="AC456" s="118">
        <f>VLOOKUP(K456,'NG Summary by Day'!$AG$20:$AJ$532,4,FALSE)</f>
        <v>-134219744.79005602</v>
      </c>
      <c r="AD456" s="131">
        <f t="shared" si="59"/>
        <v>37929744.79005602</v>
      </c>
    </row>
    <row r="457" spans="1:30" x14ac:dyDescent="0.2">
      <c r="A457" s="103">
        <v>37186</v>
      </c>
      <c r="B457" s="104">
        <v>56917.104370483001</v>
      </c>
      <c r="C457" s="104">
        <v>24972.822576563198</v>
      </c>
      <c r="D457" s="104">
        <v>105672.729515653</v>
      </c>
      <c r="E457" s="104"/>
      <c r="F457" s="104">
        <v>-33033.264634622094</v>
      </c>
      <c r="G457" s="104">
        <v>-6911.7377785783001</v>
      </c>
      <c r="H457" s="104">
        <v>-65860</v>
      </c>
      <c r="I457" s="104">
        <v>-21000</v>
      </c>
      <c r="J457" s="133">
        <v>37188</v>
      </c>
      <c r="K457" s="134">
        <v>37189</v>
      </c>
      <c r="L457" s="117">
        <f t="shared" si="60"/>
        <v>-71005436.033041194</v>
      </c>
      <c r="M457" s="118">
        <f>VLOOKUP(K457,'NG Summary by Day'!$L$21:$N$480,3,FALSE)</f>
        <v>-71005436.033041194</v>
      </c>
      <c r="N457" s="119">
        <f t="shared" si="61"/>
        <v>0</v>
      </c>
      <c r="O457" s="117">
        <f t="shared" si="54"/>
        <v>-28040890.640215602</v>
      </c>
      <c r="P457" s="118">
        <f>VLOOKUP(K457,'Power Summary by Day '!$AL$18:$AO$400,3,FALSE)</f>
        <v>-29122474.604909498</v>
      </c>
      <c r="Q457" s="119">
        <f t="shared" si="55"/>
        <v>1081583.9646938965</v>
      </c>
      <c r="R457" s="117">
        <f>(VLOOKUP(K457,'BNK Org Sheet'!$A$2:$D$464,4,FALSE))*1000*-1</f>
        <v>-123252054.11915199</v>
      </c>
      <c r="S457" s="118">
        <f>VLOOKUP(K457,CORP!$A$14:$D4979,3,FALSE)</f>
        <v>-121559008.90144899</v>
      </c>
      <c r="T457" s="136">
        <f t="shared" si="56"/>
        <v>-1693045.2177029997</v>
      </c>
      <c r="V457" s="117">
        <f>(VLOOKUP(K457,'BNK Org Sheet'!$F$2:$I$464,2,FALSE))*1000</f>
        <v>19348373.117340703</v>
      </c>
      <c r="W457" s="118">
        <f>VLOOKUP(K457,'NG Summary by Day'!$T$20:$W$486,4,FALSE)</f>
        <v>19348373.117340703</v>
      </c>
      <c r="X457" s="131">
        <f t="shared" si="57"/>
        <v>0</v>
      </c>
      <c r="Y457" s="117">
        <f>VLOOKUP(K457,'BNK Org Sheet'!$F$2:$I$464,3,FALSE)*1000</f>
        <v>15354020.801352801</v>
      </c>
      <c r="Z457" s="118">
        <f>VLOOKUP(K457,'Power Summary by Day '!$AL$18:$AO$400,4,FALSE)</f>
        <v>14128531.859870501</v>
      </c>
      <c r="AA457" s="119">
        <f t="shared" si="58"/>
        <v>1225488.9414822999</v>
      </c>
      <c r="AB457" s="117">
        <f>VLOOKUP(K457,'BNK Org Sheet'!$F$2:$I$464,4,FALSE)*1000</f>
        <v>22150000</v>
      </c>
      <c r="AC457" s="118">
        <f>VLOOKUP(K457,'NG Summary by Day'!$AG$20:$AJ$532,4,FALSE)</f>
        <v>33806946.992918603</v>
      </c>
      <c r="AD457" s="131">
        <f t="shared" si="59"/>
        <v>-11656946.992918603</v>
      </c>
    </row>
    <row r="458" spans="1:30" x14ac:dyDescent="0.2">
      <c r="A458" s="103">
        <v>37187</v>
      </c>
      <c r="B458" s="104">
        <v>38339.7959384883</v>
      </c>
      <c r="C458" s="104">
        <v>21765.851765490297</v>
      </c>
      <c r="D458" s="104">
        <v>79994.913247656499</v>
      </c>
      <c r="E458" s="104"/>
      <c r="F458" s="104">
        <v>51990.024933524401</v>
      </c>
      <c r="G458" s="104">
        <v>7740.3066339893003</v>
      </c>
      <c r="H458" s="104">
        <v>71590</v>
      </c>
      <c r="I458" s="104">
        <v>49000</v>
      </c>
      <c r="J458" s="133">
        <v>37189</v>
      </c>
      <c r="K458" s="134">
        <v>37190</v>
      </c>
      <c r="L458" s="117">
        <f t="shared" si="60"/>
        <v>-41269182.713076897</v>
      </c>
      <c r="M458" s="118">
        <f>VLOOKUP(K458,'NG Summary by Day'!$L$21:$N$480,3,FALSE)</f>
        <v>-41269182.713076897</v>
      </c>
      <c r="N458" s="119">
        <f t="shared" si="61"/>
        <v>0</v>
      </c>
      <c r="O458" s="117">
        <f t="shared" si="54"/>
        <v>-21261827.057606999</v>
      </c>
      <c r="P458" s="118">
        <f>VLOOKUP(K458,'Power Summary by Day '!$AL$18:$AO$400,3,FALSE)</f>
        <v>-21022495.041040398</v>
      </c>
      <c r="Q458" s="119">
        <f t="shared" si="55"/>
        <v>-239332.01656660065</v>
      </c>
      <c r="R458" s="117">
        <f>(VLOOKUP(K458,'BNK Org Sheet'!$A$2:$D$464,4,FALSE))*1000*-1</f>
        <v>-79501511.625847995</v>
      </c>
      <c r="S458" s="118">
        <f>VLOOKUP(K458,CORP!$A$14:$D4980,3,FALSE)</f>
        <v>-78095644.150294602</v>
      </c>
      <c r="T458" s="136">
        <f t="shared" si="56"/>
        <v>-1405867.4755533934</v>
      </c>
      <c r="V458" s="117">
        <f>(VLOOKUP(K458,'BNK Org Sheet'!$F$2:$I$464,2,FALSE))*1000</f>
        <v>-24281635.633377999</v>
      </c>
      <c r="W458" s="118">
        <f>VLOOKUP(K458,'NG Summary by Day'!$T$20:$W$486,4,FALSE)</f>
        <v>-24281635.633377999</v>
      </c>
      <c r="X458" s="131">
        <f t="shared" si="57"/>
        <v>0</v>
      </c>
      <c r="Y458" s="117">
        <f>VLOOKUP(K458,'BNK Org Sheet'!$F$2:$I$464,3,FALSE)*1000</f>
        <v>-7384373.8513355702</v>
      </c>
      <c r="Z458" s="118">
        <f>VLOOKUP(K458,'Power Summary by Day '!$AL$18:$AO$400,4,FALSE)</f>
        <v>-11337988.222241299</v>
      </c>
      <c r="AA458" s="119">
        <f t="shared" si="58"/>
        <v>3953614.370905729</v>
      </c>
      <c r="AB458" s="117">
        <f>VLOOKUP(K458,'BNK Org Sheet'!$F$2:$I$464,4,FALSE)*1000</f>
        <v>-24250000</v>
      </c>
      <c r="AC458" s="118">
        <f>VLOOKUP(K458,'NG Summary by Day'!$AG$20:$AJ$532,4,FALSE)</f>
        <v>-33308194.143888902</v>
      </c>
      <c r="AD458" s="131">
        <f t="shared" si="59"/>
        <v>9058194.1438889019</v>
      </c>
    </row>
    <row r="459" spans="1:30" x14ac:dyDescent="0.2">
      <c r="A459" s="103">
        <v>37188</v>
      </c>
      <c r="B459" s="104">
        <v>64656.393861061995</v>
      </c>
      <c r="C459" s="104">
        <v>20879.909240250799</v>
      </c>
      <c r="D459" s="104">
        <v>110175.85275600999</v>
      </c>
      <c r="E459" s="104"/>
      <c r="F459" s="104">
        <v>-46681.531309382801</v>
      </c>
      <c r="G459" s="104">
        <v>-18798.1121358649</v>
      </c>
      <c r="H459" s="104">
        <v>-96290</v>
      </c>
      <c r="I459" s="104">
        <v>-47000</v>
      </c>
      <c r="J459" s="133">
        <v>37190</v>
      </c>
      <c r="K459" s="134">
        <v>37193</v>
      </c>
      <c r="L459" s="117">
        <f t="shared" si="60"/>
        <v>-37266906.734241895</v>
      </c>
      <c r="M459" s="118">
        <f>VLOOKUP(K459,'NG Summary by Day'!$L$21:$N$480,3,FALSE)</f>
        <v>-37266906.734241895</v>
      </c>
      <c r="N459" s="119">
        <f t="shared" si="61"/>
        <v>0</v>
      </c>
      <c r="O459" s="117">
        <f t="shared" si="54"/>
        <v>-22046214.6049232</v>
      </c>
      <c r="P459" s="118">
        <f>VLOOKUP(K459,'Power Summary by Day '!$AL$18:$AO$400,3,FALSE)</f>
        <v>-22557171.322506201</v>
      </c>
      <c r="Q459" s="119">
        <f t="shared" si="55"/>
        <v>510956.71758300066</v>
      </c>
      <c r="R459" s="117">
        <f>(VLOOKUP(K459,'BNK Org Sheet'!$A$2:$D$464,4,FALSE))*1000*-1</f>
        <v>-73157749.969075143</v>
      </c>
      <c r="S459" s="118">
        <f>VLOOKUP(K459,CORP!$A$14:$D4981,3,FALSE)</f>
        <v>-72326648.473793</v>
      </c>
      <c r="T459" s="136">
        <f t="shared" si="56"/>
        <v>-831101.49528214335</v>
      </c>
      <c r="V459" s="117">
        <f>(VLOOKUP(K459,'BNK Org Sheet'!$F$2:$I$464,2,FALSE))*1000</f>
        <v>-46560090.863672994</v>
      </c>
      <c r="W459" s="118">
        <f>VLOOKUP(K459,'NG Summary by Day'!$T$20:$W$486,4,FALSE)</f>
        <v>-46560090.863672994</v>
      </c>
      <c r="X459" s="131">
        <f t="shared" si="57"/>
        <v>0</v>
      </c>
      <c r="Y459" s="117">
        <f>VLOOKUP(K459,'BNK Org Sheet'!$F$2:$I$464,3,FALSE)*1000</f>
        <v>24719233.120143402</v>
      </c>
      <c r="Z459" s="118">
        <f>VLOOKUP(K459,'Power Summary by Day '!$AL$18:$AO$400,4,FALSE)</f>
        <v>21529835.760528501</v>
      </c>
      <c r="AA459" s="119">
        <f t="shared" si="58"/>
        <v>3189397.3596149012</v>
      </c>
      <c r="AB459" s="117">
        <f>VLOOKUP(K459,'BNK Org Sheet'!$F$2:$I$464,4,FALSE)*1000</f>
        <v>-32363382.226169098</v>
      </c>
      <c r="AC459" s="118">
        <f>VLOOKUP(K459,'NG Summary by Day'!$AG$20:$AJ$532,4,FALSE)</f>
        <v>-39841373.913522705</v>
      </c>
      <c r="AD459" s="131">
        <f t="shared" si="59"/>
        <v>7477991.6873536073</v>
      </c>
    </row>
    <row r="460" spans="1:30" x14ac:dyDescent="0.2">
      <c r="A460" s="103">
        <v>37189</v>
      </c>
      <c r="B460" s="104">
        <v>71005.436033041187</v>
      </c>
      <c r="C460" s="104">
        <v>28040.890640215603</v>
      </c>
      <c r="D460" s="104">
        <v>123252.05411915199</v>
      </c>
      <c r="E460" s="104"/>
      <c r="F460" s="104">
        <v>19348.373117340703</v>
      </c>
      <c r="G460" s="104">
        <v>15354.020801352801</v>
      </c>
      <c r="H460" s="104">
        <v>22150</v>
      </c>
      <c r="I460" s="104">
        <v>34000</v>
      </c>
      <c r="J460" s="133">
        <v>37193</v>
      </c>
      <c r="K460" s="134">
        <v>37194</v>
      </c>
      <c r="L460" s="117">
        <f t="shared" si="60"/>
        <v>-36388888.156477295</v>
      </c>
      <c r="M460" s="118">
        <f>VLOOKUP(K460,'NG Summary by Day'!$L$21:$N$480,3,FALSE)</f>
        <v>-36388888.156477295</v>
      </c>
      <c r="N460" s="119">
        <f t="shared" si="61"/>
        <v>0</v>
      </c>
      <c r="O460" s="117">
        <f t="shared" si="54"/>
        <v>-22026671.0698709</v>
      </c>
      <c r="P460" s="118">
        <f>VLOOKUP(K460,'Power Summary by Day '!$AL$18:$AO$400,3,FALSE)</f>
        <v>-22287844.3561644</v>
      </c>
      <c r="Q460" s="119">
        <f t="shared" si="55"/>
        <v>261173.28629349917</v>
      </c>
      <c r="R460" s="117">
        <f>(VLOOKUP(K460,'BNK Org Sheet'!$A$2:$D$464,4,FALSE))*1000*-1</f>
        <v>-72181824.354583889</v>
      </c>
      <c r="S460" s="118">
        <f>VLOOKUP(K460,CORP!$A$14:$D4982,3,FALSE)</f>
        <v>-72106980.326985195</v>
      </c>
      <c r="T460" s="136">
        <f t="shared" si="56"/>
        <v>-74844.027598693967</v>
      </c>
      <c r="V460" s="117">
        <f>(VLOOKUP(K460,'BNK Org Sheet'!$F$2:$I$464,2,FALSE))*1000</f>
        <v>36655470.605907999</v>
      </c>
      <c r="W460" s="118">
        <f>VLOOKUP(K460,'NG Summary by Day'!$T$20:$W$486,4,FALSE)</f>
        <v>36655470.605907999</v>
      </c>
      <c r="X460" s="131">
        <f t="shared" si="57"/>
        <v>0</v>
      </c>
      <c r="Y460" s="117">
        <f>VLOOKUP(K460,'BNK Org Sheet'!$F$2:$I$464,3,FALSE)*1000</f>
        <v>-56547.157322619103</v>
      </c>
      <c r="Z460" s="118">
        <f>VLOOKUP(K460,'Power Summary by Day '!$AL$18:$AO$400,4,FALSE)</f>
        <v>1915540.6886350401</v>
      </c>
      <c r="AA460" s="119">
        <f t="shared" si="58"/>
        <v>-1972087.8459576592</v>
      </c>
      <c r="AB460" s="117">
        <f>VLOOKUP(K460,'BNK Org Sheet'!$F$2:$I$464,4,FALSE)*1000</f>
        <v>42775678.696758799</v>
      </c>
      <c r="AC460" s="118">
        <f>VLOOKUP(K460,'NG Summary by Day'!$AG$20:$AJ$532,4,FALSE)</f>
        <v>44253394.608285703</v>
      </c>
      <c r="AD460" s="131">
        <f t="shared" si="59"/>
        <v>-1477715.9115269035</v>
      </c>
    </row>
    <row r="461" spans="1:30" x14ac:dyDescent="0.2">
      <c r="A461" s="103">
        <v>37190</v>
      </c>
      <c r="B461" s="104">
        <v>41269.182713076894</v>
      </c>
      <c r="C461" s="104">
        <v>21261.827057606999</v>
      </c>
      <c r="D461" s="104">
        <v>79501.511625847997</v>
      </c>
      <c r="E461" s="104"/>
      <c r="F461" s="104">
        <v>-24281.635633377999</v>
      </c>
      <c r="G461" s="104">
        <v>-7384.3738513355702</v>
      </c>
      <c r="H461" s="104">
        <v>-24250</v>
      </c>
      <c r="I461" s="104">
        <v>-18000</v>
      </c>
      <c r="J461" s="133">
        <v>37194</v>
      </c>
      <c r="K461" s="134">
        <v>37195</v>
      </c>
      <c r="L461" s="117">
        <f t="shared" si="60"/>
        <v>-28096580.582754798</v>
      </c>
      <c r="M461" s="118">
        <f>VLOOKUP(K461,'NG Summary by Day'!$L$21:$N$480,3,FALSE)</f>
        <v>-28603548.300627999</v>
      </c>
      <c r="N461" s="119">
        <f t="shared" si="61"/>
        <v>506967.71787320077</v>
      </c>
      <c r="O461" s="117">
        <f t="shared" si="54"/>
        <v>-20870018.327509601</v>
      </c>
      <c r="P461" s="118">
        <f>VLOOKUP(K461,'Power Summary by Day '!$AL$18:$AO$400,3,FALSE)</f>
        <v>-21422372.698916398</v>
      </c>
      <c r="Q461" s="119">
        <f t="shared" si="55"/>
        <v>552354.37140679732</v>
      </c>
      <c r="R461" s="117">
        <f>(VLOOKUP(K461,'BNK Org Sheet'!$A$2:$D$464,4,FALSE))*1000*-1</f>
        <v>-58362003.005587958</v>
      </c>
      <c r="S461" s="118">
        <f>VLOOKUP(K461,CORP!$A$14:$D4983,3,FALSE)</f>
        <v>-58401971.7047676</v>
      </c>
      <c r="T461" s="136">
        <f t="shared" si="56"/>
        <v>39968.699179641902</v>
      </c>
      <c r="V461" s="117">
        <f>(VLOOKUP(K461,'BNK Org Sheet'!$F$2:$I$464,2,FALSE))*1000</f>
        <v>-13823205.023325199</v>
      </c>
      <c r="W461" s="118">
        <f>VLOOKUP(K461,'NG Summary by Day'!$T$20:$W$486,4,FALSE)</f>
        <v>-14537118.6567252</v>
      </c>
      <c r="X461" s="131">
        <f t="shared" si="57"/>
        <v>713913.63340000063</v>
      </c>
      <c r="Y461" s="117">
        <f>VLOOKUP(K461,'BNK Org Sheet'!$F$2:$I$464,3,FALSE)*1000</f>
        <v>-6275811.5457773302</v>
      </c>
      <c r="Z461" s="118">
        <f>VLOOKUP(K461,'Power Summary by Day '!$AL$18:$AO$400,4,FALSE)</f>
        <v>-4989704.7943027299</v>
      </c>
      <c r="AA461" s="119">
        <f t="shared" si="58"/>
        <v>-1286106.7514746003</v>
      </c>
      <c r="AB461" s="117">
        <f>VLOOKUP(K461,'BNK Org Sheet'!$F$2:$I$464,4,FALSE)*1000</f>
        <v>-32712147.468576703</v>
      </c>
      <c r="AC461" s="118">
        <f>VLOOKUP(K461,'NG Summary by Day'!$AG$20:$AJ$532,4,FALSE)</f>
        <v>-33630723.849926099</v>
      </c>
      <c r="AD461" s="131">
        <f t="shared" si="59"/>
        <v>918576.38134939596</v>
      </c>
    </row>
    <row r="462" spans="1:30" ht="13.5" thickBot="1" x14ac:dyDescent="0.25">
      <c r="A462" s="103">
        <v>37193</v>
      </c>
      <c r="B462" s="104">
        <v>37266.906734241893</v>
      </c>
      <c r="C462" s="104">
        <v>22046.2146049232</v>
      </c>
      <c r="D462" s="104">
        <v>73157.749969075143</v>
      </c>
      <c r="E462" s="104"/>
      <c r="F462" s="104">
        <v>-46560.090863672995</v>
      </c>
      <c r="G462" s="104">
        <v>24719.233120143403</v>
      </c>
      <c r="H462" s="104">
        <v>-32363.382226169098</v>
      </c>
      <c r="I462" s="104">
        <v>-30000</v>
      </c>
      <c r="J462" s="133">
        <v>37195</v>
      </c>
      <c r="K462" s="137">
        <v>37196</v>
      </c>
      <c r="L462" s="138">
        <f t="shared" si="60"/>
        <v>-29530794.5073332</v>
      </c>
      <c r="M462" s="139" t="e">
        <f>VLOOKUP(K462,'NG Summary by Day'!$L$21:$N$480,3,FALSE)</f>
        <v>#N/A</v>
      </c>
      <c r="N462" s="140" t="e">
        <f t="shared" si="61"/>
        <v>#N/A</v>
      </c>
      <c r="O462" s="138">
        <f t="shared" si="54"/>
        <v>-21640380.5408841</v>
      </c>
      <c r="P462" s="139">
        <f>VLOOKUP(K462,'Power Summary by Day '!$AL$18:$AO$400,3,FALSE)</f>
        <v>-22135904.018598501</v>
      </c>
      <c r="Q462" s="140">
        <f t="shared" si="55"/>
        <v>495523.47771440074</v>
      </c>
      <c r="R462" s="138">
        <f>(VLOOKUP(K462,'BNK Org Sheet'!$A$2:$D$464,4,FALSE))*1000*-1</f>
        <v>-49782002.86729043</v>
      </c>
      <c r="S462" s="139">
        <f>VLOOKUP(K462,CORP!$A$14:$D4984,3,FALSE)</f>
        <v>-61290867.917868398</v>
      </c>
      <c r="T462" s="141">
        <f t="shared" si="56"/>
        <v>11508865.050577968</v>
      </c>
      <c r="V462" s="120">
        <f>(VLOOKUP(K462,'BNK Org Sheet'!$F$2:$I$464,2,FALSE))*1000</f>
        <v>6004148.5443009902</v>
      </c>
      <c r="W462" s="121">
        <f>VLOOKUP(K462,'NG Summary by Day'!$T$20:$W$486,4,FALSE)</f>
        <v>6125870.4426009804</v>
      </c>
      <c r="X462" s="132">
        <f t="shared" si="57"/>
        <v>-121721.89829999022</v>
      </c>
      <c r="Y462" s="120">
        <f>VLOOKUP(K462,'BNK Org Sheet'!$F$2:$I$464,3,FALSE)*1000</f>
        <v>1732739.0821827799</v>
      </c>
      <c r="Z462" s="121">
        <f>VLOOKUP(K462,'Power Summary by Day '!$AL$18:$AO$400,4,FALSE)</f>
        <v>2217198.7032959</v>
      </c>
      <c r="AA462" s="122">
        <f t="shared" si="58"/>
        <v>-484459.62111312011</v>
      </c>
      <c r="AB462" s="120">
        <f>VLOOKUP(K462,'BNK Org Sheet'!$F$2:$I$464,4,FALSE)*1000</f>
        <v>14370204.470128901</v>
      </c>
      <c r="AC462" s="121">
        <f>VLOOKUP(K462,'NG Summary by Day'!$AG$20:$AJ$532,4,FALSE)</f>
        <v>25194841.2663587</v>
      </c>
      <c r="AD462" s="132">
        <f t="shared" si="59"/>
        <v>-10824636.796229798</v>
      </c>
    </row>
    <row r="463" spans="1:30" x14ac:dyDescent="0.2">
      <c r="A463" s="103">
        <v>37194</v>
      </c>
      <c r="B463" s="104">
        <v>36388.888156477296</v>
      </c>
      <c r="C463" s="104">
        <v>22026.671069870899</v>
      </c>
      <c r="D463" s="104">
        <v>72181.824354583892</v>
      </c>
      <c r="E463" s="104"/>
      <c r="F463" s="104">
        <v>36655.470605907998</v>
      </c>
      <c r="G463" s="104">
        <v>-56.5471573226191</v>
      </c>
      <c r="H463" s="104">
        <v>42775.678696758798</v>
      </c>
      <c r="I463" s="104">
        <v>51000</v>
      </c>
      <c r="J463" s="104">
        <f>I463-F463</f>
        <v>14344.529394092002</v>
      </c>
      <c r="K463" s="103"/>
    </row>
    <row r="464" spans="1:30" x14ac:dyDescent="0.2">
      <c r="A464" s="103">
        <v>37195</v>
      </c>
      <c r="B464" s="104">
        <v>28096.580582754799</v>
      </c>
      <c r="C464" s="104">
        <v>20870.018327509602</v>
      </c>
      <c r="D464" s="104">
        <v>58362.003005587954</v>
      </c>
      <c r="E464" s="104"/>
      <c r="F464" s="104">
        <v>-13823.205023325199</v>
      </c>
      <c r="G464" s="104">
        <v>-6275.8115457773301</v>
      </c>
      <c r="H464" s="104">
        <v>-32712.147468576703</v>
      </c>
      <c r="I464" s="104">
        <v>-16000</v>
      </c>
      <c r="J464" s="104">
        <f>I464-F464</f>
        <v>-2176.7949766748006</v>
      </c>
      <c r="K464" s="103"/>
    </row>
    <row r="465" spans="1:11" x14ac:dyDescent="0.2">
      <c r="A465" s="103">
        <v>37196</v>
      </c>
      <c r="B465" s="104">
        <v>29530.794507333201</v>
      </c>
      <c r="C465" s="104">
        <v>21640.3805408841</v>
      </c>
      <c r="D465" s="104">
        <v>49782.00286729043</v>
      </c>
      <c r="E465" s="104"/>
      <c r="F465" s="104">
        <v>6004.1485443009906</v>
      </c>
      <c r="G465" s="104">
        <v>1732.7390821827798</v>
      </c>
      <c r="H465" s="104">
        <v>14370.204470128901</v>
      </c>
      <c r="I465" s="104">
        <v>12000</v>
      </c>
      <c r="J465" s="104">
        <f>I465-F465</f>
        <v>5995.8514556990094</v>
      </c>
      <c r="K465" s="103"/>
    </row>
    <row r="466" spans="1:11" x14ac:dyDescent="0.2">
      <c r="A466" s="103"/>
      <c r="K466" s="103"/>
    </row>
    <row r="467" spans="1:11" x14ac:dyDescent="0.2">
      <c r="A467" s="103"/>
      <c r="E467" t="s">
        <v>45</v>
      </c>
      <c r="F467" s="104">
        <f>SUM(F4:F465)</f>
        <v>1114013.8393411809</v>
      </c>
      <c r="G467" s="104">
        <f>SUM(G4:G465)</f>
        <v>742149.39163866069</v>
      </c>
      <c r="H467" s="104">
        <f>F467+G467</f>
        <v>1856163.2309798417</v>
      </c>
      <c r="K467" s="103"/>
    </row>
    <row r="468" spans="1:11" x14ac:dyDescent="0.2">
      <c r="A468" s="103"/>
      <c r="E468">
        <v>2001</v>
      </c>
      <c r="F468" s="104">
        <f>SUM(F255:F465)</f>
        <v>-13131.624772486666</v>
      </c>
      <c r="G468" s="104">
        <f>SUM(G255:G465)</f>
        <v>364495.36864128016</v>
      </c>
      <c r="H468" s="104">
        <f>F468+G468</f>
        <v>351363.74386879348</v>
      </c>
      <c r="K468" s="103"/>
    </row>
    <row r="469" spans="1:11" x14ac:dyDescent="0.2">
      <c r="E469">
        <v>2000</v>
      </c>
      <c r="F469" s="104">
        <f>F467-F468</f>
        <v>1127145.4641136676</v>
      </c>
      <c r="G469" s="104">
        <f>G467-G468</f>
        <v>377654.02299738053</v>
      </c>
      <c r="H469" s="104">
        <f>F469+G469</f>
        <v>1504799.4871110481</v>
      </c>
      <c r="K469" s="103"/>
    </row>
    <row r="470" spans="1:11" x14ac:dyDescent="0.2">
      <c r="K470" s="103"/>
    </row>
    <row r="471" spans="1:11" x14ac:dyDescent="0.2">
      <c r="K471" s="103"/>
    </row>
    <row r="472" spans="1:11" x14ac:dyDescent="0.2">
      <c r="K472" s="103"/>
    </row>
    <row r="473" spans="1:11" x14ac:dyDescent="0.2">
      <c r="K473" s="103"/>
    </row>
    <row r="474" spans="1:11" x14ac:dyDescent="0.2">
      <c r="K474" s="103"/>
    </row>
    <row r="475" spans="1:11" x14ac:dyDescent="0.2">
      <c r="K475" s="103"/>
    </row>
    <row r="476" spans="1:11" x14ac:dyDescent="0.2">
      <c r="K476" s="103"/>
    </row>
    <row r="477" spans="1:11" x14ac:dyDescent="0.2">
      <c r="K477" s="103"/>
    </row>
    <row r="478" spans="1:11" x14ac:dyDescent="0.2">
      <c r="K478" s="103"/>
    </row>
    <row r="479" spans="1:11" x14ac:dyDescent="0.2">
      <c r="K479" s="103"/>
    </row>
    <row r="480" spans="1:11" x14ac:dyDescent="0.2">
      <c r="K480" s="103"/>
    </row>
    <row r="481" spans="11:11" x14ac:dyDescent="0.2">
      <c r="K481" s="103"/>
    </row>
    <row r="482" spans="11:11" x14ac:dyDescent="0.2">
      <c r="K482" s="103"/>
    </row>
    <row r="483" spans="11:11" x14ac:dyDescent="0.2">
      <c r="K483" s="103"/>
    </row>
    <row r="484" spans="11:11" x14ac:dyDescent="0.2">
      <c r="K484" s="103"/>
    </row>
    <row r="485" spans="11:11" x14ac:dyDescent="0.2">
      <c r="K485" s="103"/>
    </row>
    <row r="486" spans="11:11" x14ac:dyDescent="0.2">
      <c r="K486" s="103"/>
    </row>
    <row r="487" spans="11:11" x14ac:dyDescent="0.2">
      <c r="K487" s="103"/>
    </row>
    <row r="488" spans="11:11" x14ac:dyDescent="0.2">
      <c r="K488" s="103"/>
    </row>
    <row r="489" spans="11:11" x14ac:dyDescent="0.2">
      <c r="K489" s="103"/>
    </row>
    <row r="490" spans="11:11" x14ac:dyDescent="0.2">
      <c r="K490" s="103"/>
    </row>
    <row r="491" spans="11:11" x14ac:dyDescent="0.2">
      <c r="K491" s="103"/>
    </row>
    <row r="492" spans="11:11" x14ac:dyDescent="0.2">
      <c r="K492" s="103"/>
    </row>
    <row r="493" spans="11:11" x14ac:dyDescent="0.2">
      <c r="K493" s="103"/>
    </row>
    <row r="494" spans="11:11" x14ac:dyDescent="0.2">
      <c r="K494" s="103"/>
    </row>
    <row r="495" spans="11:11" x14ac:dyDescent="0.2">
      <c r="K495" s="103"/>
    </row>
    <row r="496" spans="11:11" x14ac:dyDescent="0.2">
      <c r="K496" s="103"/>
    </row>
    <row r="497" spans="11:11" x14ac:dyDescent="0.2">
      <c r="K497" s="103"/>
    </row>
    <row r="498" spans="11:11" x14ac:dyDescent="0.2">
      <c r="K498" s="103"/>
    </row>
    <row r="499" spans="11:11" x14ac:dyDescent="0.2">
      <c r="K499" s="103"/>
    </row>
    <row r="500" spans="11:11" x14ac:dyDescent="0.2">
      <c r="K500" s="103"/>
    </row>
    <row r="501" spans="11:11" x14ac:dyDescent="0.2">
      <c r="K501" s="103"/>
    </row>
    <row r="502" spans="11:11" x14ac:dyDescent="0.2">
      <c r="K502" s="103"/>
    </row>
    <row r="503" spans="11:11" x14ac:dyDescent="0.2">
      <c r="K503" s="103"/>
    </row>
    <row r="504" spans="11:11" x14ac:dyDescent="0.2">
      <c r="K504" s="103"/>
    </row>
    <row r="505" spans="11:11" x14ac:dyDescent="0.2">
      <c r="K505" s="103"/>
    </row>
    <row r="506" spans="11:11" x14ac:dyDescent="0.2">
      <c r="K506" s="103"/>
    </row>
    <row r="507" spans="11:11" x14ac:dyDescent="0.2">
      <c r="K507" s="103"/>
    </row>
    <row r="508" spans="11:11" x14ac:dyDescent="0.2">
      <c r="K508" s="103"/>
    </row>
    <row r="509" spans="11:11" x14ac:dyDescent="0.2">
      <c r="K509" s="103"/>
    </row>
    <row r="510" spans="11:11" x14ac:dyDescent="0.2">
      <c r="K510" s="103"/>
    </row>
    <row r="511" spans="11:11" x14ac:dyDescent="0.2">
      <c r="K511" s="103"/>
    </row>
    <row r="512" spans="11:11" x14ac:dyDescent="0.2">
      <c r="K512" s="103"/>
    </row>
    <row r="513" spans="11:11" x14ac:dyDescent="0.2">
      <c r="K513" s="103"/>
    </row>
    <row r="514" spans="11:11" x14ac:dyDescent="0.2">
      <c r="K514" s="103"/>
    </row>
    <row r="515" spans="11:11" x14ac:dyDescent="0.2">
      <c r="K515" s="103"/>
    </row>
    <row r="516" spans="11:11" x14ac:dyDescent="0.2">
      <c r="K516" s="103"/>
    </row>
    <row r="517" spans="11:11" x14ac:dyDescent="0.2">
      <c r="K517" s="103"/>
    </row>
    <row r="518" spans="11:11" x14ac:dyDescent="0.2">
      <c r="K518" s="103"/>
    </row>
    <row r="519" spans="11:11" x14ac:dyDescent="0.2">
      <c r="K519" s="103"/>
    </row>
    <row r="520" spans="11:11" x14ac:dyDescent="0.2">
      <c r="K520" s="103"/>
    </row>
    <row r="521" spans="11:11" x14ac:dyDescent="0.2">
      <c r="K521" s="103"/>
    </row>
    <row r="522" spans="11:11" x14ac:dyDescent="0.2">
      <c r="K522" s="103"/>
    </row>
    <row r="523" spans="11:11" x14ac:dyDescent="0.2">
      <c r="K523" s="103"/>
    </row>
    <row r="524" spans="11:11" x14ac:dyDescent="0.2">
      <c r="K524" s="103"/>
    </row>
    <row r="525" spans="11:11" x14ac:dyDescent="0.2">
      <c r="K525" s="103"/>
    </row>
    <row r="526" spans="11:11" x14ac:dyDescent="0.2">
      <c r="K526" s="103"/>
    </row>
    <row r="527" spans="11:11" x14ac:dyDescent="0.2">
      <c r="K527" s="103"/>
    </row>
    <row r="528" spans="11:11" x14ac:dyDescent="0.2">
      <c r="K528" s="103"/>
    </row>
    <row r="529" spans="11:11" x14ac:dyDescent="0.2">
      <c r="K529" s="103"/>
    </row>
    <row r="530" spans="11:11" x14ac:dyDescent="0.2">
      <c r="K530" s="103"/>
    </row>
    <row r="531" spans="11:11" x14ac:dyDescent="0.2">
      <c r="K531" s="103"/>
    </row>
    <row r="532" spans="11:11" x14ac:dyDescent="0.2">
      <c r="K532" s="103"/>
    </row>
    <row r="533" spans="11:11" x14ac:dyDescent="0.2">
      <c r="K533" s="103"/>
    </row>
    <row r="534" spans="11:11" x14ac:dyDescent="0.2">
      <c r="K534" s="103"/>
    </row>
    <row r="535" spans="11:11" x14ac:dyDescent="0.2">
      <c r="K535" s="103"/>
    </row>
    <row r="536" spans="11:11" x14ac:dyDescent="0.2">
      <c r="K536" s="103"/>
    </row>
    <row r="537" spans="11:11" x14ac:dyDescent="0.2">
      <c r="K537" s="103"/>
    </row>
    <row r="538" spans="11:11" x14ac:dyDescent="0.2">
      <c r="K538" s="103"/>
    </row>
    <row r="539" spans="11:11" x14ac:dyDescent="0.2">
      <c r="K539" s="103"/>
    </row>
    <row r="540" spans="11:11" x14ac:dyDescent="0.2">
      <c r="K540" s="103"/>
    </row>
    <row r="541" spans="11:11" x14ac:dyDescent="0.2">
      <c r="K541" s="103"/>
    </row>
    <row r="542" spans="11:11" x14ac:dyDescent="0.2">
      <c r="K542" s="103"/>
    </row>
    <row r="543" spans="11:11" x14ac:dyDescent="0.2">
      <c r="K543" s="103"/>
    </row>
    <row r="544" spans="11:11" x14ac:dyDescent="0.2">
      <c r="K544" s="103"/>
    </row>
    <row r="545" spans="11:11" x14ac:dyDescent="0.2">
      <c r="K545" s="103"/>
    </row>
    <row r="546" spans="11:11" x14ac:dyDescent="0.2">
      <c r="K546" s="103"/>
    </row>
    <row r="547" spans="11:11" x14ac:dyDescent="0.2">
      <c r="K547" s="103"/>
    </row>
    <row r="548" spans="11:11" x14ac:dyDescent="0.2">
      <c r="K548" s="103"/>
    </row>
    <row r="549" spans="11:11" x14ac:dyDescent="0.2">
      <c r="K549" s="103"/>
    </row>
    <row r="550" spans="11:11" x14ac:dyDescent="0.2">
      <c r="K550" s="103"/>
    </row>
    <row r="551" spans="11:11" x14ac:dyDescent="0.2">
      <c r="K551" s="103"/>
    </row>
    <row r="552" spans="11:11" x14ac:dyDescent="0.2">
      <c r="K552" s="103"/>
    </row>
    <row r="553" spans="11:11" x14ac:dyDescent="0.2">
      <c r="K553" s="103"/>
    </row>
    <row r="554" spans="11:11" x14ac:dyDescent="0.2">
      <c r="K554" s="103"/>
    </row>
    <row r="555" spans="11:11" x14ac:dyDescent="0.2">
      <c r="K555" s="103"/>
    </row>
    <row r="556" spans="11:11" x14ac:dyDescent="0.2">
      <c r="K556" s="103"/>
    </row>
    <row r="557" spans="11:11" x14ac:dyDescent="0.2">
      <c r="K557" s="103"/>
    </row>
    <row r="558" spans="11:11" x14ac:dyDescent="0.2">
      <c r="K558" s="103"/>
    </row>
    <row r="559" spans="11:11" x14ac:dyDescent="0.2">
      <c r="K559" s="103"/>
    </row>
    <row r="560" spans="11:11" x14ac:dyDescent="0.2">
      <c r="K560" s="103"/>
    </row>
    <row r="561" spans="11:11" x14ac:dyDescent="0.2">
      <c r="K561" s="103"/>
    </row>
    <row r="562" spans="11:11" x14ac:dyDescent="0.2">
      <c r="K562" s="103"/>
    </row>
    <row r="563" spans="11:11" x14ac:dyDescent="0.2">
      <c r="K563" s="103"/>
    </row>
    <row r="564" spans="11:11" x14ac:dyDescent="0.2">
      <c r="K564" s="103"/>
    </row>
    <row r="565" spans="11:11" x14ac:dyDescent="0.2">
      <c r="K565" s="103"/>
    </row>
    <row r="566" spans="11:11" x14ac:dyDescent="0.2">
      <c r="K566" s="103"/>
    </row>
    <row r="567" spans="11:11" x14ac:dyDescent="0.2">
      <c r="K567" s="103"/>
    </row>
    <row r="568" spans="11:11" x14ac:dyDescent="0.2">
      <c r="K568" s="103"/>
    </row>
    <row r="569" spans="11:11" x14ac:dyDescent="0.2">
      <c r="K569" s="103"/>
    </row>
    <row r="570" spans="11:11" x14ac:dyDescent="0.2">
      <c r="K570" s="103"/>
    </row>
    <row r="571" spans="11:11" x14ac:dyDescent="0.2">
      <c r="K571" s="103"/>
    </row>
    <row r="572" spans="11:11" x14ac:dyDescent="0.2">
      <c r="K572" s="103"/>
    </row>
    <row r="573" spans="11:11" x14ac:dyDescent="0.2">
      <c r="K573" s="103"/>
    </row>
    <row r="574" spans="11:11" x14ac:dyDescent="0.2">
      <c r="K574" s="103"/>
    </row>
    <row r="575" spans="11:11" x14ac:dyDescent="0.2">
      <c r="K575" s="103"/>
    </row>
    <row r="576" spans="11:11" x14ac:dyDescent="0.2">
      <c r="K576" s="103"/>
    </row>
    <row r="577" spans="11:11" x14ac:dyDescent="0.2">
      <c r="K577" s="103"/>
    </row>
    <row r="578" spans="11:11" x14ac:dyDescent="0.2">
      <c r="K578" s="103"/>
    </row>
    <row r="579" spans="11:11" x14ac:dyDescent="0.2">
      <c r="K579" s="103"/>
    </row>
    <row r="580" spans="11:11" x14ac:dyDescent="0.2">
      <c r="K580" s="103"/>
    </row>
    <row r="581" spans="11:11" x14ac:dyDescent="0.2">
      <c r="K581" s="103"/>
    </row>
    <row r="582" spans="11:11" x14ac:dyDescent="0.2">
      <c r="K582" s="103"/>
    </row>
    <row r="583" spans="11:11" x14ac:dyDescent="0.2">
      <c r="K583" s="103"/>
    </row>
    <row r="584" spans="11:11" x14ac:dyDescent="0.2">
      <c r="K584" s="103"/>
    </row>
    <row r="585" spans="11:11" x14ac:dyDescent="0.2">
      <c r="K585" s="103"/>
    </row>
    <row r="586" spans="11:11" x14ac:dyDescent="0.2">
      <c r="K586" s="103"/>
    </row>
    <row r="587" spans="11:11" x14ac:dyDescent="0.2">
      <c r="K587" s="103"/>
    </row>
    <row r="588" spans="11:11" x14ac:dyDescent="0.2">
      <c r="K588" s="103"/>
    </row>
    <row r="589" spans="11:11" x14ac:dyDescent="0.2">
      <c r="K589" s="103"/>
    </row>
    <row r="590" spans="11:11" x14ac:dyDescent="0.2">
      <c r="K590" s="103"/>
    </row>
    <row r="591" spans="11:11" x14ac:dyDescent="0.2">
      <c r="K591" s="103"/>
    </row>
    <row r="592" spans="11:11" x14ac:dyDescent="0.2">
      <c r="K592" s="103"/>
    </row>
    <row r="593" spans="11:11" x14ac:dyDescent="0.2">
      <c r="K593" s="103"/>
    </row>
    <row r="594" spans="11:11" x14ac:dyDescent="0.2">
      <c r="K594" s="103"/>
    </row>
    <row r="595" spans="11:11" x14ac:dyDescent="0.2">
      <c r="K595" s="103"/>
    </row>
    <row r="596" spans="11:11" x14ac:dyDescent="0.2">
      <c r="K596" s="103"/>
    </row>
    <row r="597" spans="11:11" x14ac:dyDescent="0.2">
      <c r="K597" s="103"/>
    </row>
    <row r="598" spans="11:11" x14ac:dyDescent="0.2">
      <c r="K598" s="103"/>
    </row>
    <row r="599" spans="11:11" x14ac:dyDescent="0.2">
      <c r="K599" s="103"/>
    </row>
    <row r="600" spans="11:11" x14ac:dyDescent="0.2">
      <c r="K600" s="103"/>
    </row>
    <row r="601" spans="11:11" x14ac:dyDescent="0.2">
      <c r="K601" s="103"/>
    </row>
    <row r="602" spans="11:11" x14ac:dyDescent="0.2">
      <c r="K602" s="103"/>
    </row>
    <row r="603" spans="11:11" x14ac:dyDescent="0.2">
      <c r="K603" s="103"/>
    </row>
    <row r="604" spans="11:11" x14ac:dyDescent="0.2">
      <c r="K604" s="103"/>
    </row>
    <row r="605" spans="11:11" x14ac:dyDescent="0.2">
      <c r="K605" s="103"/>
    </row>
    <row r="606" spans="11:11" x14ac:dyDescent="0.2">
      <c r="K606" s="103"/>
    </row>
    <row r="607" spans="11:11" x14ac:dyDescent="0.2">
      <c r="K607" s="103"/>
    </row>
    <row r="608" spans="11:11" x14ac:dyDescent="0.2">
      <c r="K608" s="103"/>
    </row>
    <row r="609" spans="11:11" x14ac:dyDescent="0.2">
      <c r="K609" s="103"/>
    </row>
    <row r="610" spans="11:11" x14ac:dyDescent="0.2">
      <c r="K610" s="103"/>
    </row>
    <row r="611" spans="11:11" x14ac:dyDescent="0.2">
      <c r="K611" s="103"/>
    </row>
    <row r="612" spans="11:11" x14ac:dyDescent="0.2">
      <c r="K612" s="103"/>
    </row>
    <row r="613" spans="11:11" x14ac:dyDescent="0.2">
      <c r="K613" s="103"/>
    </row>
    <row r="614" spans="11:11" x14ac:dyDescent="0.2">
      <c r="K614" s="103"/>
    </row>
    <row r="615" spans="11:11" x14ac:dyDescent="0.2">
      <c r="K615" s="103"/>
    </row>
    <row r="616" spans="11:11" x14ac:dyDescent="0.2">
      <c r="K616" s="103"/>
    </row>
    <row r="617" spans="11:11" x14ac:dyDescent="0.2">
      <c r="K617" s="103"/>
    </row>
    <row r="618" spans="11:11" x14ac:dyDescent="0.2">
      <c r="K618" s="103"/>
    </row>
    <row r="619" spans="11:11" x14ac:dyDescent="0.2">
      <c r="K619" s="103"/>
    </row>
    <row r="620" spans="11:11" x14ac:dyDescent="0.2">
      <c r="K620" s="103"/>
    </row>
    <row r="621" spans="11:11" x14ac:dyDescent="0.2">
      <c r="K621" s="103"/>
    </row>
    <row r="622" spans="11:11" x14ac:dyDescent="0.2">
      <c r="K622" s="103"/>
    </row>
    <row r="623" spans="11:11" x14ac:dyDescent="0.2">
      <c r="K623" s="103"/>
    </row>
    <row r="624" spans="11:11" x14ac:dyDescent="0.2">
      <c r="K624" s="103"/>
    </row>
    <row r="625" spans="11:11" x14ac:dyDescent="0.2">
      <c r="K625" s="103"/>
    </row>
    <row r="626" spans="11:11" x14ac:dyDescent="0.2">
      <c r="K626" s="103"/>
    </row>
    <row r="627" spans="11:11" x14ac:dyDescent="0.2">
      <c r="K627" s="103"/>
    </row>
    <row r="628" spans="11:11" x14ac:dyDescent="0.2">
      <c r="K628" s="103"/>
    </row>
    <row r="629" spans="11:11" x14ac:dyDescent="0.2">
      <c r="K629" s="103"/>
    </row>
    <row r="630" spans="11:11" x14ac:dyDescent="0.2">
      <c r="K630" s="103"/>
    </row>
    <row r="631" spans="11:11" x14ac:dyDescent="0.2">
      <c r="K631" s="103"/>
    </row>
    <row r="632" spans="11:11" x14ac:dyDescent="0.2">
      <c r="K632" s="103"/>
    </row>
    <row r="633" spans="11:11" x14ac:dyDescent="0.2">
      <c r="K633" s="103"/>
    </row>
    <row r="634" spans="11:11" x14ac:dyDescent="0.2">
      <c r="K634" s="103"/>
    </row>
    <row r="635" spans="11:11" x14ac:dyDescent="0.2">
      <c r="K635" s="103"/>
    </row>
    <row r="636" spans="11:11" x14ac:dyDescent="0.2">
      <c r="K636" s="103"/>
    </row>
    <row r="637" spans="11:11" x14ac:dyDescent="0.2">
      <c r="K637" s="103"/>
    </row>
    <row r="638" spans="11:11" x14ac:dyDescent="0.2">
      <c r="K638" s="103"/>
    </row>
    <row r="639" spans="11:11" x14ac:dyDescent="0.2">
      <c r="K639" s="103"/>
    </row>
    <row r="640" spans="11:11" x14ac:dyDescent="0.2">
      <c r="K640" s="103"/>
    </row>
    <row r="641" spans="11:11" x14ac:dyDescent="0.2">
      <c r="K641" s="103"/>
    </row>
    <row r="642" spans="11:11" x14ac:dyDescent="0.2">
      <c r="K642" s="103"/>
    </row>
    <row r="643" spans="11:11" x14ac:dyDescent="0.2">
      <c r="K643" s="103"/>
    </row>
    <row r="644" spans="11:11" x14ac:dyDescent="0.2">
      <c r="K644" s="103"/>
    </row>
    <row r="645" spans="11:11" x14ac:dyDescent="0.2">
      <c r="K645" s="103"/>
    </row>
    <row r="646" spans="11:11" x14ac:dyDescent="0.2">
      <c r="K646" s="103"/>
    </row>
    <row r="647" spans="11:11" x14ac:dyDescent="0.2">
      <c r="K647" s="103"/>
    </row>
    <row r="648" spans="11:11" x14ac:dyDescent="0.2">
      <c r="K648" s="103"/>
    </row>
    <row r="649" spans="11:11" x14ac:dyDescent="0.2">
      <c r="K649" s="103"/>
    </row>
    <row r="650" spans="11:11" x14ac:dyDescent="0.2">
      <c r="K650" s="103"/>
    </row>
    <row r="651" spans="11:11" x14ac:dyDescent="0.2">
      <c r="K651" s="103"/>
    </row>
    <row r="652" spans="11:11" x14ac:dyDescent="0.2">
      <c r="K652" s="103"/>
    </row>
    <row r="653" spans="11:11" x14ac:dyDescent="0.2">
      <c r="K653" s="103"/>
    </row>
    <row r="654" spans="11:11" x14ac:dyDescent="0.2">
      <c r="K654" s="103"/>
    </row>
    <row r="655" spans="11:11" x14ac:dyDescent="0.2">
      <c r="K655" s="103"/>
    </row>
    <row r="656" spans="11:11" x14ac:dyDescent="0.2">
      <c r="K656" s="103"/>
    </row>
    <row r="657" spans="11:11" x14ac:dyDescent="0.2">
      <c r="K657" s="103"/>
    </row>
    <row r="658" spans="11:11" x14ac:dyDescent="0.2">
      <c r="K658" s="103"/>
    </row>
    <row r="659" spans="11:11" x14ac:dyDescent="0.2">
      <c r="K659" s="103"/>
    </row>
    <row r="660" spans="11:11" x14ac:dyDescent="0.2">
      <c r="K660" s="103"/>
    </row>
    <row r="661" spans="11:11" x14ac:dyDescent="0.2">
      <c r="K661" s="103"/>
    </row>
    <row r="662" spans="11:11" x14ac:dyDescent="0.2">
      <c r="K662" s="103"/>
    </row>
    <row r="663" spans="11:11" x14ac:dyDescent="0.2">
      <c r="K663" s="103"/>
    </row>
    <row r="664" spans="11:11" x14ac:dyDescent="0.2">
      <c r="K664" s="103"/>
    </row>
    <row r="665" spans="11:11" x14ac:dyDescent="0.2">
      <c r="K665" s="103"/>
    </row>
    <row r="666" spans="11:11" x14ac:dyDescent="0.2">
      <c r="K666" s="103"/>
    </row>
    <row r="667" spans="11:11" x14ac:dyDescent="0.2">
      <c r="K667" s="103"/>
    </row>
    <row r="668" spans="11:11" x14ac:dyDescent="0.2">
      <c r="K668" s="103"/>
    </row>
    <row r="669" spans="11:11" x14ac:dyDescent="0.2">
      <c r="K669" s="103"/>
    </row>
    <row r="670" spans="11:11" x14ac:dyDescent="0.2">
      <c r="K670" s="103"/>
    </row>
    <row r="671" spans="11:11" x14ac:dyDescent="0.2">
      <c r="K671" s="103"/>
    </row>
    <row r="672" spans="11:11" x14ac:dyDescent="0.2">
      <c r="K672" s="103"/>
    </row>
    <row r="673" spans="11:11" x14ac:dyDescent="0.2">
      <c r="K673" s="103"/>
    </row>
    <row r="674" spans="11:11" x14ac:dyDescent="0.2">
      <c r="K674" s="103"/>
    </row>
    <row r="675" spans="11:11" x14ac:dyDescent="0.2">
      <c r="K675" s="103"/>
    </row>
    <row r="676" spans="11:11" x14ac:dyDescent="0.2">
      <c r="K676" s="103"/>
    </row>
    <row r="677" spans="11:11" x14ac:dyDescent="0.2">
      <c r="K677" s="103"/>
    </row>
    <row r="678" spans="11:11" x14ac:dyDescent="0.2">
      <c r="K678" s="103"/>
    </row>
    <row r="679" spans="11:11" x14ac:dyDescent="0.2">
      <c r="K679" s="103"/>
    </row>
    <row r="680" spans="11:11" x14ac:dyDescent="0.2">
      <c r="K680" s="103"/>
    </row>
    <row r="681" spans="11:11" x14ac:dyDescent="0.2">
      <c r="K681" s="103"/>
    </row>
    <row r="682" spans="11:11" x14ac:dyDescent="0.2">
      <c r="K682" s="103"/>
    </row>
    <row r="683" spans="11:11" x14ac:dyDescent="0.2">
      <c r="K683" s="103"/>
    </row>
    <row r="684" spans="11:11" x14ac:dyDescent="0.2">
      <c r="K684" s="103"/>
    </row>
    <row r="685" spans="11:11" x14ac:dyDescent="0.2">
      <c r="K685" s="103"/>
    </row>
    <row r="686" spans="11:11" x14ac:dyDescent="0.2">
      <c r="K686" s="103"/>
    </row>
    <row r="687" spans="11:11" x14ac:dyDescent="0.2">
      <c r="K687" s="103"/>
    </row>
    <row r="688" spans="11:11" x14ac:dyDescent="0.2">
      <c r="K688" s="103"/>
    </row>
    <row r="689" spans="11:11" x14ac:dyDescent="0.2">
      <c r="K689" s="103"/>
    </row>
    <row r="690" spans="11:11" x14ac:dyDescent="0.2">
      <c r="K690" s="103"/>
    </row>
    <row r="691" spans="11:11" x14ac:dyDescent="0.2">
      <c r="K691" s="103"/>
    </row>
    <row r="692" spans="11:11" x14ac:dyDescent="0.2">
      <c r="K692" s="103"/>
    </row>
    <row r="693" spans="11:11" x14ac:dyDescent="0.2">
      <c r="K693" s="103"/>
    </row>
    <row r="694" spans="11:11" x14ac:dyDescent="0.2">
      <c r="K694" s="103"/>
    </row>
    <row r="695" spans="11:11" x14ac:dyDescent="0.2">
      <c r="K695" s="103"/>
    </row>
    <row r="696" spans="11:11" x14ac:dyDescent="0.2">
      <c r="K696" s="103"/>
    </row>
    <row r="697" spans="11:11" x14ac:dyDescent="0.2">
      <c r="K697" s="103"/>
    </row>
    <row r="698" spans="11:11" x14ac:dyDescent="0.2">
      <c r="K698" s="103"/>
    </row>
    <row r="699" spans="11:11" x14ac:dyDescent="0.2">
      <c r="K699" s="103"/>
    </row>
    <row r="700" spans="11:11" x14ac:dyDescent="0.2">
      <c r="K700" s="103"/>
    </row>
    <row r="701" spans="11:11" x14ac:dyDescent="0.2">
      <c r="K701" s="103"/>
    </row>
    <row r="702" spans="11:11" x14ac:dyDescent="0.2">
      <c r="K702" s="103"/>
    </row>
    <row r="703" spans="11:11" x14ac:dyDescent="0.2">
      <c r="K703" s="103"/>
    </row>
    <row r="704" spans="11:11" x14ac:dyDescent="0.2">
      <c r="K704" s="103"/>
    </row>
    <row r="705" spans="11:11" x14ac:dyDescent="0.2">
      <c r="K705" s="103"/>
    </row>
    <row r="706" spans="11:11" x14ac:dyDescent="0.2">
      <c r="K706" s="103"/>
    </row>
    <row r="707" spans="11:11" x14ac:dyDescent="0.2">
      <c r="K707" s="103"/>
    </row>
    <row r="708" spans="11:11" x14ac:dyDescent="0.2">
      <c r="K708" s="103"/>
    </row>
    <row r="709" spans="11:11" x14ac:dyDescent="0.2">
      <c r="K709" s="103"/>
    </row>
    <row r="710" spans="11:11" x14ac:dyDescent="0.2">
      <c r="K710" s="103"/>
    </row>
    <row r="711" spans="11:11" x14ac:dyDescent="0.2">
      <c r="K711" s="103"/>
    </row>
    <row r="712" spans="11:11" x14ac:dyDescent="0.2">
      <c r="K712" s="103"/>
    </row>
    <row r="713" spans="11:11" x14ac:dyDescent="0.2">
      <c r="K713" s="103"/>
    </row>
    <row r="714" spans="11:11" x14ac:dyDescent="0.2">
      <c r="K714" s="103"/>
    </row>
    <row r="715" spans="11:11" x14ac:dyDescent="0.2">
      <c r="K715" s="103"/>
    </row>
    <row r="716" spans="11:11" x14ac:dyDescent="0.2">
      <c r="K716" s="103"/>
    </row>
    <row r="717" spans="11:11" x14ac:dyDescent="0.2">
      <c r="K717" s="103"/>
    </row>
    <row r="718" spans="11:11" x14ac:dyDescent="0.2">
      <c r="K718" s="103"/>
    </row>
    <row r="719" spans="11:11" x14ac:dyDescent="0.2">
      <c r="K719" s="103"/>
    </row>
    <row r="720" spans="11:11" x14ac:dyDescent="0.2">
      <c r="K720" s="103"/>
    </row>
    <row r="721" spans="11:11" x14ac:dyDescent="0.2">
      <c r="K721" s="103"/>
    </row>
    <row r="722" spans="11:11" x14ac:dyDescent="0.2">
      <c r="K722" s="103"/>
    </row>
    <row r="723" spans="11:11" x14ac:dyDescent="0.2">
      <c r="K723" s="103"/>
    </row>
    <row r="724" spans="11:11" x14ac:dyDescent="0.2">
      <c r="K724" s="103"/>
    </row>
    <row r="725" spans="11:11" x14ac:dyDescent="0.2">
      <c r="K725" s="103"/>
    </row>
    <row r="726" spans="11:11" x14ac:dyDescent="0.2">
      <c r="K726" s="103"/>
    </row>
    <row r="727" spans="11:11" x14ac:dyDescent="0.2">
      <c r="K727" s="103"/>
    </row>
    <row r="728" spans="11:11" x14ac:dyDescent="0.2">
      <c r="K728" s="103"/>
    </row>
    <row r="729" spans="11:11" x14ac:dyDescent="0.2">
      <c r="K729" s="103"/>
    </row>
    <row r="730" spans="11:11" x14ac:dyDescent="0.2">
      <c r="K730" s="103"/>
    </row>
    <row r="731" spans="11:11" x14ac:dyDescent="0.2">
      <c r="K731" s="103"/>
    </row>
    <row r="732" spans="11:11" x14ac:dyDescent="0.2">
      <c r="K732" s="103"/>
    </row>
    <row r="733" spans="11:11" x14ac:dyDescent="0.2">
      <c r="K733" s="103"/>
    </row>
    <row r="734" spans="11:11" x14ac:dyDescent="0.2">
      <c r="K734" s="103"/>
    </row>
    <row r="735" spans="11:11" x14ac:dyDescent="0.2">
      <c r="K735" s="103"/>
    </row>
    <row r="736" spans="11:11" x14ac:dyDescent="0.2">
      <c r="K736" s="103"/>
    </row>
    <row r="737" spans="11:11" x14ac:dyDescent="0.2">
      <c r="K737" s="103"/>
    </row>
    <row r="738" spans="11:11" x14ac:dyDescent="0.2">
      <c r="K738" s="103"/>
    </row>
    <row r="739" spans="11:11" x14ac:dyDescent="0.2">
      <c r="K739" s="103"/>
    </row>
    <row r="740" spans="11:11" x14ac:dyDescent="0.2">
      <c r="K740" s="103"/>
    </row>
    <row r="741" spans="11:11" x14ac:dyDescent="0.2">
      <c r="K741" s="103"/>
    </row>
    <row r="742" spans="11:11" x14ac:dyDescent="0.2">
      <c r="K742" s="103"/>
    </row>
    <row r="743" spans="11:11" x14ac:dyDescent="0.2">
      <c r="K743" s="103"/>
    </row>
    <row r="744" spans="11:11" x14ac:dyDescent="0.2">
      <c r="K744" s="103"/>
    </row>
    <row r="745" spans="11:11" x14ac:dyDescent="0.2">
      <c r="K745" s="103"/>
    </row>
    <row r="746" spans="11:11" x14ac:dyDescent="0.2">
      <c r="K746" s="103"/>
    </row>
    <row r="747" spans="11:11" x14ac:dyDescent="0.2">
      <c r="K747" s="103"/>
    </row>
    <row r="748" spans="11:11" x14ac:dyDescent="0.2">
      <c r="K748" s="103"/>
    </row>
    <row r="749" spans="11:11" x14ac:dyDescent="0.2">
      <c r="K749" s="103"/>
    </row>
    <row r="750" spans="11:11" x14ac:dyDescent="0.2">
      <c r="K750" s="103"/>
    </row>
    <row r="751" spans="11:11" x14ac:dyDescent="0.2">
      <c r="K751" s="103"/>
    </row>
    <row r="752" spans="11:11" x14ac:dyDescent="0.2">
      <c r="K752" s="103"/>
    </row>
    <row r="753" spans="11:11" x14ac:dyDescent="0.2">
      <c r="K753" s="103"/>
    </row>
    <row r="754" spans="11:11" x14ac:dyDescent="0.2">
      <c r="K754" s="103"/>
    </row>
    <row r="755" spans="11:11" x14ac:dyDescent="0.2">
      <c r="K755" s="103"/>
    </row>
    <row r="756" spans="11:11" x14ac:dyDescent="0.2">
      <c r="K756" s="103"/>
    </row>
    <row r="757" spans="11:11" x14ac:dyDescent="0.2">
      <c r="K757" s="103"/>
    </row>
    <row r="758" spans="11:11" x14ac:dyDescent="0.2">
      <c r="K758" s="103"/>
    </row>
    <row r="759" spans="11:11" x14ac:dyDescent="0.2">
      <c r="K759" s="103"/>
    </row>
    <row r="760" spans="11:11" x14ac:dyDescent="0.2">
      <c r="K760" s="103"/>
    </row>
    <row r="761" spans="11:11" x14ac:dyDescent="0.2">
      <c r="K761" s="103"/>
    </row>
    <row r="762" spans="11:11" x14ac:dyDescent="0.2">
      <c r="K762" s="103"/>
    </row>
    <row r="763" spans="11:11" x14ac:dyDescent="0.2">
      <c r="K763" s="103"/>
    </row>
    <row r="764" spans="11:11" x14ac:dyDescent="0.2">
      <c r="K764" s="103"/>
    </row>
    <row r="765" spans="11:11" x14ac:dyDescent="0.2">
      <c r="K765" s="103"/>
    </row>
    <row r="766" spans="11:11" x14ac:dyDescent="0.2">
      <c r="K766" s="103"/>
    </row>
    <row r="767" spans="11:11" x14ac:dyDescent="0.2">
      <c r="K767" s="103"/>
    </row>
    <row r="768" spans="11:11" x14ac:dyDescent="0.2">
      <c r="K768" s="103"/>
    </row>
    <row r="769" spans="11:11" x14ac:dyDescent="0.2">
      <c r="K769" s="103"/>
    </row>
    <row r="770" spans="11:11" x14ac:dyDescent="0.2">
      <c r="K770" s="103"/>
    </row>
    <row r="771" spans="11:11" x14ac:dyDescent="0.2">
      <c r="K771" s="103"/>
    </row>
    <row r="772" spans="11:11" x14ac:dyDescent="0.2">
      <c r="K772" s="103"/>
    </row>
    <row r="773" spans="11:11" x14ac:dyDescent="0.2">
      <c r="K773" s="103"/>
    </row>
    <row r="774" spans="11:11" x14ac:dyDescent="0.2">
      <c r="K774" s="103"/>
    </row>
    <row r="775" spans="11:11" x14ac:dyDescent="0.2">
      <c r="K775" s="103"/>
    </row>
    <row r="776" spans="11:11" x14ac:dyDescent="0.2">
      <c r="K776" s="103"/>
    </row>
    <row r="777" spans="11:11" x14ac:dyDescent="0.2">
      <c r="K777" s="103"/>
    </row>
    <row r="778" spans="11:11" x14ac:dyDescent="0.2">
      <c r="K778" s="103"/>
    </row>
    <row r="779" spans="11:11" x14ac:dyDescent="0.2">
      <c r="K779" s="103"/>
    </row>
    <row r="780" spans="11:11" x14ac:dyDescent="0.2">
      <c r="K780" s="103"/>
    </row>
    <row r="781" spans="11:11" x14ac:dyDescent="0.2">
      <c r="K781" s="103"/>
    </row>
    <row r="782" spans="11:11" x14ac:dyDescent="0.2">
      <c r="K782" s="103"/>
    </row>
    <row r="783" spans="11:11" x14ac:dyDescent="0.2">
      <c r="K783" s="103"/>
    </row>
    <row r="784" spans="11:11" x14ac:dyDescent="0.2">
      <c r="K784" s="103"/>
    </row>
    <row r="785" spans="11:11" x14ac:dyDescent="0.2">
      <c r="K785" s="103"/>
    </row>
    <row r="786" spans="11:11" x14ac:dyDescent="0.2">
      <c r="K786" s="103"/>
    </row>
    <row r="787" spans="11:11" x14ac:dyDescent="0.2">
      <c r="K787" s="103"/>
    </row>
    <row r="788" spans="11:11" x14ac:dyDescent="0.2">
      <c r="K788" s="103"/>
    </row>
    <row r="789" spans="11:11" x14ac:dyDescent="0.2">
      <c r="K789" s="103"/>
    </row>
    <row r="790" spans="11:11" x14ac:dyDescent="0.2">
      <c r="K790" s="103"/>
    </row>
    <row r="791" spans="11:11" x14ac:dyDescent="0.2">
      <c r="K791" s="103"/>
    </row>
    <row r="792" spans="11:11" x14ac:dyDescent="0.2">
      <c r="K792" s="103"/>
    </row>
    <row r="793" spans="11:11" x14ac:dyDescent="0.2">
      <c r="K793" s="103"/>
    </row>
    <row r="794" spans="11:11" x14ac:dyDescent="0.2">
      <c r="K794" s="103"/>
    </row>
    <row r="795" spans="11:11" x14ac:dyDescent="0.2">
      <c r="K795" s="103"/>
    </row>
    <row r="796" spans="11:11" x14ac:dyDescent="0.2">
      <c r="K796" s="103"/>
    </row>
    <row r="797" spans="11:11" x14ac:dyDescent="0.2">
      <c r="K797" s="103"/>
    </row>
    <row r="798" spans="11:11" x14ac:dyDescent="0.2">
      <c r="K798" s="103"/>
    </row>
    <row r="799" spans="11:11" x14ac:dyDescent="0.2">
      <c r="K799" s="103"/>
    </row>
    <row r="800" spans="11:11" x14ac:dyDescent="0.2">
      <c r="K800" s="103"/>
    </row>
    <row r="801" spans="11:11" x14ac:dyDescent="0.2">
      <c r="K801" s="103"/>
    </row>
    <row r="802" spans="11:11" x14ac:dyDescent="0.2">
      <c r="K802" s="103"/>
    </row>
    <row r="803" spans="11:11" x14ac:dyDescent="0.2">
      <c r="K803" s="103"/>
    </row>
    <row r="804" spans="11:11" x14ac:dyDescent="0.2">
      <c r="K804" s="103"/>
    </row>
    <row r="805" spans="11:11" x14ac:dyDescent="0.2">
      <c r="K805" s="103"/>
    </row>
    <row r="806" spans="11:11" x14ac:dyDescent="0.2">
      <c r="K806" s="103"/>
    </row>
    <row r="807" spans="11:11" x14ac:dyDescent="0.2">
      <c r="K807" s="103"/>
    </row>
    <row r="808" spans="11:11" x14ac:dyDescent="0.2">
      <c r="K808" s="103"/>
    </row>
    <row r="809" spans="11:11" x14ac:dyDescent="0.2">
      <c r="K809" s="103"/>
    </row>
    <row r="810" spans="11:11" x14ac:dyDescent="0.2">
      <c r="K810" s="103"/>
    </row>
    <row r="811" spans="11:11" x14ac:dyDescent="0.2">
      <c r="K811" s="103"/>
    </row>
    <row r="812" spans="11:11" x14ac:dyDescent="0.2">
      <c r="K812" s="103"/>
    </row>
    <row r="813" spans="11:11" x14ac:dyDescent="0.2">
      <c r="K813" s="103"/>
    </row>
    <row r="814" spans="11:11" x14ac:dyDescent="0.2">
      <c r="K814" s="103"/>
    </row>
    <row r="815" spans="11:11" x14ac:dyDescent="0.2">
      <c r="K815" s="103"/>
    </row>
    <row r="816" spans="11:11" x14ac:dyDescent="0.2">
      <c r="K816" s="103"/>
    </row>
    <row r="817" spans="11:11" x14ac:dyDescent="0.2">
      <c r="K817" s="103"/>
    </row>
    <row r="818" spans="11:11" x14ac:dyDescent="0.2">
      <c r="K818" s="103"/>
    </row>
    <row r="819" spans="11:11" x14ac:dyDescent="0.2">
      <c r="K819" s="103"/>
    </row>
    <row r="820" spans="11:11" x14ac:dyDescent="0.2">
      <c r="K820" s="103"/>
    </row>
    <row r="821" spans="11:11" x14ac:dyDescent="0.2">
      <c r="K821" s="103"/>
    </row>
    <row r="822" spans="11:11" x14ac:dyDescent="0.2">
      <c r="K822" s="103"/>
    </row>
    <row r="823" spans="11:11" x14ac:dyDescent="0.2">
      <c r="K823" s="103"/>
    </row>
    <row r="824" spans="11:11" x14ac:dyDescent="0.2">
      <c r="K824" s="103"/>
    </row>
    <row r="825" spans="11:11" x14ac:dyDescent="0.2">
      <c r="K825" s="103"/>
    </row>
    <row r="826" spans="11:11" x14ac:dyDescent="0.2">
      <c r="K826" s="103"/>
    </row>
    <row r="827" spans="11:11" x14ac:dyDescent="0.2">
      <c r="K827" s="103"/>
    </row>
    <row r="828" spans="11:11" x14ac:dyDescent="0.2">
      <c r="K828" s="103"/>
    </row>
    <row r="829" spans="11:11" x14ac:dyDescent="0.2">
      <c r="K829" s="103"/>
    </row>
    <row r="830" spans="11:11" x14ac:dyDescent="0.2">
      <c r="K830" s="103"/>
    </row>
    <row r="831" spans="11:11" x14ac:dyDescent="0.2">
      <c r="K831" s="103"/>
    </row>
    <row r="832" spans="11:11" x14ac:dyDescent="0.2">
      <c r="K832" s="103"/>
    </row>
    <row r="833" spans="11:11" x14ac:dyDescent="0.2">
      <c r="K833" s="103"/>
    </row>
    <row r="834" spans="11:11" x14ac:dyDescent="0.2">
      <c r="K834" s="103"/>
    </row>
    <row r="835" spans="11:11" x14ac:dyDescent="0.2">
      <c r="K835" s="103"/>
    </row>
    <row r="836" spans="11:11" x14ac:dyDescent="0.2">
      <c r="K836" s="103"/>
    </row>
    <row r="837" spans="11:11" x14ac:dyDescent="0.2">
      <c r="K837" s="103"/>
    </row>
    <row r="838" spans="11:11" x14ac:dyDescent="0.2">
      <c r="K838" s="103"/>
    </row>
    <row r="839" spans="11:11" x14ac:dyDescent="0.2">
      <c r="K839" s="103"/>
    </row>
    <row r="840" spans="11:11" x14ac:dyDescent="0.2">
      <c r="K840" s="103"/>
    </row>
    <row r="841" spans="11:11" x14ac:dyDescent="0.2">
      <c r="K841" s="103"/>
    </row>
    <row r="842" spans="11:11" x14ac:dyDescent="0.2">
      <c r="K842" s="103"/>
    </row>
    <row r="843" spans="11:11" x14ac:dyDescent="0.2">
      <c r="K843" s="103"/>
    </row>
    <row r="844" spans="11:11" x14ac:dyDescent="0.2">
      <c r="K844" s="103"/>
    </row>
    <row r="845" spans="11:11" x14ac:dyDescent="0.2">
      <c r="K845" s="103"/>
    </row>
    <row r="846" spans="11:11" x14ac:dyDescent="0.2">
      <c r="K846" s="103"/>
    </row>
    <row r="847" spans="11:11" x14ac:dyDescent="0.2">
      <c r="K847" s="103"/>
    </row>
    <row r="848" spans="11:11" x14ac:dyDescent="0.2">
      <c r="K848" s="103"/>
    </row>
    <row r="849" spans="11:11" x14ac:dyDescent="0.2">
      <c r="K849" s="103"/>
    </row>
    <row r="850" spans="11:11" x14ac:dyDescent="0.2">
      <c r="K850" s="103"/>
    </row>
    <row r="851" spans="11:11" x14ac:dyDescent="0.2">
      <c r="K851" s="103"/>
    </row>
    <row r="852" spans="11:11" x14ac:dyDescent="0.2">
      <c r="K852" s="103"/>
    </row>
    <row r="853" spans="11:11" x14ac:dyDescent="0.2">
      <c r="K853" s="103"/>
    </row>
    <row r="854" spans="11:11" x14ac:dyDescent="0.2">
      <c r="K854" s="103"/>
    </row>
    <row r="855" spans="11:11" x14ac:dyDescent="0.2">
      <c r="K855" s="103"/>
    </row>
    <row r="856" spans="11:11" x14ac:dyDescent="0.2">
      <c r="K856" s="103"/>
    </row>
    <row r="857" spans="11:11" x14ac:dyDescent="0.2">
      <c r="K857" s="103"/>
    </row>
    <row r="858" spans="11:11" x14ac:dyDescent="0.2">
      <c r="K858" s="103"/>
    </row>
    <row r="859" spans="11:11" x14ac:dyDescent="0.2">
      <c r="K859" s="103"/>
    </row>
    <row r="860" spans="11:11" x14ac:dyDescent="0.2">
      <c r="K860" s="103"/>
    </row>
    <row r="861" spans="11:11" x14ac:dyDescent="0.2">
      <c r="K861" s="103"/>
    </row>
    <row r="862" spans="11:11" x14ac:dyDescent="0.2">
      <c r="K862" s="103"/>
    </row>
    <row r="863" spans="11:11" x14ac:dyDescent="0.2">
      <c r="K863" s="103"/>
    </row>
    <row r="864" spans="11:11" x14ac:dyDescent="0.2">
      <c r="K864" s="103"/>
    </row>
    <row r="865" spans="11:11" x14ac:dyDescent="0.2">
      <c r="K865" s="103"/>
    </row>
    <row r="866" spans="11:11" x14ac:dyDescent="0.2">
      <c r="K866" s="103"/>
    </row>
    <row r="867" spans="11:11" x14ac:dyDescent="0.2">
      <c r="K867" s="103"/>
    </row>
    <row r="868" spans="11:11" x14ac:dyDescent="0.2">
      <c r="K868" s="103"/>
    </row>
    <row r="869" spans="11:11" x14ac:dyDescent="0.2">
      <c r="K869" s="103"/>
    </row>
    <row r="870" spans="11:11" x14ac:dyDescent="0.2">
      <c r="K870" s="103"/>
    </row>
    <row r="871" spans="11:11" x14ac:dyDescent="0.2">
      <c r="K871" s="103"/>
    </row>
    <row r="872" spans="11:11" x14ac:dyDescent="0.2">
      <c r="K872" s="103"/>
    </row>
    <row r="873" spans="11:11" x14ac:dyDescent="0.2">
      <c r="K873" s="103"/>
    </row>
    <row r="874" spans="11:11" x14ac:dyDescent="0.2">
      <c r="K874" s="103"/>
    </row>
    <row r="875" spans="11:11" x14ac:dyDescent="0.2">
      <c r="K875" s="103"/>
    </row>
    <row r="876" spans="11:11" x14ac:dyDescent="0.2">
      <c r="K876" s="103"/>
    </row>
    <row r="877" spans="11:11" x14ac:dyDescent="0.2">
      <c r="K877" s="103"/>
    </row>
    <row r="878" spans="11:11" x14ac:dyDescent="0.2">
      <c r="K878" s="103"/>
    </row>
    <row r="879" spans="11:11" x14ac:dyDescent="0.2">
      <c r="K879" s="103"/>
    </row>
    <row r="880" spans="11:11" x14ac:dyDescent="0.2">
      <c r="K880" s="103"/>
    </row>
    <row r="881" spans="11:11" x14ac:dyDescent="0.2">
      <c r="K881" s="103"/>
    </row>
    <row r="882" spans="11:11" x14ac:dyDescent="0.2">
      <c r="K882" s="103"/>
    </row>
    <row r="883" spans="11:11" x14ac:dyDescent="0.2">
      <c r="K883" s="103"/>
    </row>
    <row r="884" spans="11:11" x14ac:dyDescent="0.2">
      <c r="K884" s="103"/>
    </row>
    <row r="885" spans="11:11" x14ac:dyDescent="0.2">
      <c r="K885" s="103"/>
    </row>
    <row r="886" spans="11:11" x14ac:dyDescent="0.2">
      <c r="K886" s="103"/>
    </row>
    <row r="887" spans="11:11" x14ac:dyDescent="0.2">
      <c r="K887" s="103"/>
    </row>
    <row r="888" spans="11:11" x14ac:dyDescent="0.2">
      <c r="K888" s="103"/>
    </row>
    <row r="889" spans="11:11" x14ac:dyDescent="0.2">
      <c r="K889" s="103"/>
    </row>
    <row r="890" spans="11:11" x14ac:dyDescent="0.2">
      <c r="K890" s="103"/>
    </row>
    <row r="891" spans="11:11" x14ac:dyDescent="0.2">
      <c r="K891" s="103"/>
    </row>
    <row r="892" spans="11:11" x14ac:dyDescent="0.2">
      <c r="K892" s="103"/>
    </row>
    <row r="893" spans="11:11" x14ac:dyDescent="0.2">
      <c r="K893" s="103"/>
    </row>
    <row r="894" spans="11:11" x14ac:dyDescent="0.2">
      <c r="K894" s="103"/>
    </row>
    <row r="895" spans="11:11" x14ac:dyDescent="0.2">
      <c r="K895" s="103"/>
    </row>
  </sheetData>
  <mergeCells count="4">
    <mergeCell ref="A2:D2"/>
    <mergeCell ref="F2:H2"/>
    <mergeCell ref="K2:T2"/>
    <mergeCell ref="V2:AD2"/>
  </mergeCells>
  <phoneticPr fontId="0" type="noConversion"/>
  <pageMargins left="0.75" right="0.75" top="1" bottom="1" header="0.5" footer="0.5"/>
  <pageSetup fitToHeight="0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K1717"/>
  <sheetViews>
    <sheetView topLeftCell="A1052" workbookViewId="0">
      <pane ySplit="495" activePane="bottomLeft"/>
      <selection activeCell="A489" sqref="A489:C489"/>
      <selection pane="bottomLeft" activeCell="J2" sqref="J2"/>
    </sheetView>
  </sheetViews>
  <sheetFormatPr defaultRowHeight="12.75" x14ac:dyDescent="0.2"/>
  <cols>
    <col min="1" max="1" width="0.5703125" customWidth="1"/>
    <col min="2" max="2" width="19.42578125" hidden="1" customWidth="1"/>
    <col min="3" max="3" width="17.42578125" hidden="1" customWidth="1"/>
    <col min="4" max="5" width="21" hidden="1" customWidth="1"/>
    <col min="6" max="6" width="9.140625" hidden="1" customWidth="1"/>
    <col min="8" max="8" width="11.28515625" customWidth="1"/>
    <col min="9" max="9" width="12.85546875" customWidth="1"/>
    <col min="10" max="10" width="14.5703125" bestFit="1" customWidth="1"/>
  </cols>
  <sheetData>
    <row r="3" spans="1:11" ht="12" customHeight="1" x14ac:dyDescent="0.2">
      <c r="A3" s="203" t="s">
        <v>7</v>
      </c>
      <c r="B3" s="203" t="s">
        <v>8</v>
      </c>
      <c r="C3" s="203" t="s">
        <v>9</v>
      </c>
      <c r="D3" s="203" t="s">
        <v>22</v>
      </c>
      <c r="E3" s="203" t="s">
        <v>73</v>
      </c>
      <c r="H3" s="203" t="s">
        <v>7</v>
      </c>
      <c r="I3" s="203" t="s">
        <v>8</v>
      </c>
      <c r="J3" s="203" t="s">
        <v>9</v>
      </c>
      <c r="K3" s="203" t="s">
        <v>22</v>
      </c>
    </row>
    <row r="4" spans="1:11" ht="12" customHeight="1" x14ac:dyDescent="0.2">
      <c r="A4" s="204">
        <v>36893</v>
      </c>
      <c r="B4" s="205" t="s">
        <v>30</v>
      </c>
      <c r="C4" s="23">
        <v>-32484080.159858301</v>
      </c>
      <c r="D4" s="23">
        <v>-73168668.628483191</v>
      </c>
      <c r="E4" s="23">
        <v>517277024.86926299</v>
      </c>
      <c r="H4" s="204">
        <v>36979</v>
      </c>
      <c r="I4" s="205" t="s">
        <v>85</v>
      </c>
      <c r="J4" s="23">
        <v>-921668.28151856503</v>
      </c>
      <c r="K4" s="206">
        <v>0</v>
      </c>
    </row>
    <row r="5" spans="1:11" ht="12" customHeight="1" x14ac:dyDescent="0.2">
      <c r="A5" s="204">
        <v>36894</v>
      </c>
      <c r="B5" s="205" t="s">
        <v>30</v>
      </c>
      <c r="C5" s="23">
        <v>-28988682.5778163</v>
      </c>
      <c r="D5" s="23">
        <v>-6833770.3582870299</v>
      </c>
      <c r="E5" s="23">
        <v>514991015.52926803</v>
      </c>
      <c r="H5" s="204">
        <v>36980</v>
      </c>
      <c r="I5" s="205" t="s">
        <v>85</v>
      </c>
      <c r="J5" s="23">
        <v>-941977.035204835</v>
      </c>
      <c r="K5" s="206">
        <v>0</v>
      </c>
    </row>
    <row r="6" spans="1:11" ht="12" customHeight="1" x14ac:dyDescent="0.2">
      <c r="A6" s="204">
        <v>36895</v>
      </c>
      <c r="B6" s="205" t="s">
        <v>30</v>
      </c>
      <c r="C6" s="23">
        <v>-30298528.673423897</v>
      </c>
      <c r="D6" s="23">
        <v>28577982.140463699</v>
      </c>
      <c r="E6" s="23">
        <v>541926923.83733594</v>
      </c>
      <c r="H6" s="204">
        <v>36981</v>
      </c>
      <c r="I6" s="205" t="s">
        <v>85</v>
      </c>
      <c r="J6" s="23">
        <v>0</v>
      </c>
      <c r="K6" s="206">
        <v>0</v>
      </c>
    </row>
    <row r="7" spans="1:11" ht="12" customHeight="1" x14ac:dyDescent="0.2">
      <c r="A7" s="204">
        <v>36896</v>
      </c>
      <c r="B7" s="205" t="s">
        <v>30</v>
      </c>
      <c r="C7" s="23">
        <v>-35232337.244058698</v>
      </c>
      <c r="D7" s="23">
        <v>25485362.111536</v>
      </c>
      <c r="E7" s="23">
        <v>534361402.506042</v>
      </c>
      <c r="H7" s="204">
        <v>36983</v>
      </c>
      <c r="I7" s="205" t="s">
        <v>85</v>
      </c>
      <c r="J7" s="23">
        <v>-581360.81411065406</v>
      </c>
      <c r="K7" s="206">
        <v>0</v>
      </c>
    </row>
    <row r="8" spans="1:11" ht="12" customHeight="1" x14ac:dyDescent="0.2">
      <c r="A8" s="204">
        <v>36899</v>
      </c>
      <c r="B8" s="205" t="s">
        <v>30</v>
      </c>
      <c r="C8" s="23">
        <v>-43904499.342392795</v>
      </c>
      <c r="D8" s="23">
        <v>19508067.587119099</v>
      </c>
      <c r="E8" s="23">
        <v>562167295.62185395</v>
      </c>
      <c r="H8" s="204">
        <v>36984</v>
      </c>
      <c r="I8" s="205" t="s">
        <v>85</v>
      </c>
      <c r="J8" s="23">
        <v>-451352.81032926397</v>
      </c>
      <c r="K8" s="206">
        <v>0</v>
      </c>
    </row>
    <row r="9" spans="1:11" ht="12" customHeight="1" x14ac:dyDescent="0.2">
      <c r="A9" s="204">
        <v>36900</v>
      </c>
      <c r="B9" s="205" t="s">
        <v>30</v>
      </c>
      <c r="C9" s="23">
        <v>-39466889.339984201</v>
      </c>
      <c r="D9" s="23">
        <v>14447441.369056301</v>
      </c>
      <c r="E9" s="23">
        <v>594381814.95532095</v>
      </c>
      <c r="H9" s="204">
        <v>36985</v>
      </c>
      <c r="I9" s="205" t="s">
        <v>85</v>
      </c>
      <c r="J9" s="23">
        <v>-116439.63443753</v>
      </c>
      <c r="K9" s="206">
        <v>0</v>
      </c>
    </row>
    <row r="10" spans="1:11" ht="12" customHeight="1" x14ac:dyDescent="0.2">
      <c r="A10" s="204">
        <v>36901</v>
      </c>
      <c r="B10" s="205" t="s">
        <v>30</v>
      </c>
      <c r="C10" s="23">
        <v>-42368723.003784999</v>
      </c>
      <c r="D10" s="23">
        <v>415305697.15546602</v>
      </c>
      <c r="E10" s="23">
        <v>910491572.2744869</v>
      </c>
      <c r="H10" s="204">
        <v>36986</v>
      </c>
      <c r="I10" s="205" t="s">
        <v>85</v>
      </c>
      <c r="J10" s="23">
        <v>-1237350.2803126301</v>
      </c>
      <c r="K10" s="206">
        <v>0</v>
      </c>
    </row>
    <row r="11" spans="1:11" ht="12" customHeight="1" x14ac:dyDescent="0.2">
      <c r="A11" s="204">
        <v>36902</v>
      </c>
      <c r="B11" s="205" t="s">
        <v>30</v>
      </c>
      <c r="C11" s="23">
        <v>-44181472.674101405</v>
      </c>
      <c r="D11" s="23">
        <v>272732283.66453397</v>
      </c>
      <c r="E11" s="23">
        <v>1186261971.2660201</v>
      </c>
      <c r="H11" s="204">
        <v>36987</v>
      </c>
      <c r="I11" s="205" t="s">
        <v>85</v>
      </c>
      <c r="J11" s="23">
        <v>-1623670.24772072</v>
      </c>
      <c r="K11" s="206">
        <v>0</v>
      </c>
    </row>
    <row r="12" spans="1:11" ht="12" customHeight="1" x14ac:dyDescent="0.2">
      <c r="A12" s="204">
        <v>36903</v>
      </c>
      <c r="B12" s="205" t="s">
        <v>30</v>
      </c>
      <c r="C12" s="23">
        <v>-37950053.2360572</v>
      </c>
      <c r="D12" s="23">
        <v>-5901957.6236157604</v>
      </c>
      <c r="E12" s="23">
        <v>1177751056.47701</v>
      </c>
      <c r="H12" s="204">
        <v>36990</v>
      </c>
      <c r="I12" s="205" t="s">
        <v>85</v>
      </c>
      <c r="J12" s="23">
        <v>-1602804.1763154201</v>
      </c>
      <c r="K12" s="206">
        <v>0</v>
      </c>
    </row>
    <row r="13" spans="1:11" ht="12" customHeight="1" x14ac:dyDescent="0.2">
      <c r="A13" s="204">
        <v>36906</v>
      </c>
      <c r="B13" s="205" t="s">
        <v>30</v>
      </c>
      <c r="C13" s="23">
        <v>0</v>
      </c>
      <c r="D13" s="23">
        <v>0</v>
      </c>
      <c r="E13" s="23">
        <v>0</v>
      </c>
      <c r="H13" s="204">
        <v>36991</v>
      </c>
      <c r="I13" s="205" t="s">
        <v>85</v>
      </c>
      <c r="J13" s="23">
        <v>-1679014.7029088601</v>
      </c>
      <c r="K13" s="206">
        <v>0</v>
      </c>
    </row>
    <row r="14" spans="1:11" ht="12" customHeight="1" x14ac:dyDescent="0.2">
      <c r="A14" s="204">
        <v>36907</v>
      </c>
      <c r="B14" s="205" t="s">
        <v>30</v>
      </c>
      <c r="C14" s="23">
        <v>-37625113.2501522</v>
      </c>
      <c r="D14" s="23">
        <v>-6544098.7444911804</v>
      </c>
      <c r="E14" s="23">
        <v>1172316124.0401602</v>
      </c>
      <c r="H14" s="204">
        <v>36992</v>
      </c>
      <c r="I14" s="205" t="s">
        <v>85</v>
      </c>
      <c r="J14" s="23">
        <v>-1517961.7890178501</v>
      </c>
      <c r="K14" s="206">
        <v>0</v>
      </c>
    </row>
    <row r="15" spans="1:11" ht="12" customHeight="1" x14ac:dyDescent="0.2">
      <c r="A15" s="204">
        <v>36908</v>
      </c>
      <c r="B15" s="205" t="s">
        <v>30</v>
      </c>
      <c r="C15" s="23">
        <v>-36554140.963132396</v>
      </c>
      <c r="D15" s="23">
        <v>-23056002.835365999</v>
      </c>
      <c r="E15" s="23">
        <v>1134046728.2271099</v>
      </c>
      <c r="H15" s="204">
        <v>36993</v>
      </c>
      <c r="I15" s="205" t="s">
        <v>85</v>
      </c>
      <c r="J15" s="23">
        <v>-1541836.3857791701</v>
      </c>
      <c r="K15" s="206">
        <v>0</v>
      </c>
    </row>
    <row r="16" spans="1:11" ht="12" customHeight="1" x14ac:dyDescent="0.2">
      <c r="A16" s="204">
        <v>36909</v>
      </c>
      <c r="B16" s="205" t="s">
        <v>30</v>
      </c>
      <c r="C16" s="23">
        <v>-33854043.352390997</v>
      </c>
      <c r="D16" s="23">
        <v>30367682.589925598</v>
      </c>
      <c r="E16" s="23">
        <v>1176489354.448</v>
      </c>
      <c r="H16" s="204">
        <v>36997</v>
      </c>
      <c r="I16" s="205" t="s">
        <v>85</v>
      </c>
      <c r="J16" s="23">
        <v>-1503825.44383759</v>
      </c>
      <c r="K16" s="206">
        <v>0</v>
      </c>
    </row>
    <row r="17" spans="1:11" ht="12" customHeight="1" x14ac:dyDescent="0.2">
      <c r="A17" s="204">
        <v>36910</v>
      </c>
      <c r="B17" s="205" t="s">
        <v>30</v>
      </c>
      <c r="C17" s="23">
        <v>-34736683.169923499</v>
      </c>
      <c r="D17" s="23">
        <v>4142858.7910473496</v>
      </c>
      <c r="E17" s="23">
        <v>1180119830.90763</v>
      </c>
      <c r="H17" s="204">
        <v>36998</v>
      </c>
      <c r="I17" s="205" t="s">
        <v>85</v>
      </c>
      <c r="J17" s="23">
        <v>-1431433.4573481199</v>
      </c>
      <c r="K17" s="206">
        <v>0</v>
      </c>
    </row>
    <row r="18" spans="1:11" ht="12" customHeight="1" x14ac:dyDescent="0.2">
      <c r="A18" s="204">
        <v>36913</v>
      </c>
      <c r="B18" s="205" t="s">
        <v>30</v>
      </c>
      <c r="C18" s="23">
        <v>-35210061.651170701</v>
      </c>
      <c r="D18" s="23">
        <v>27600291.7761821</v>
      </c>
      <c r="E18" s="23">
        <v>1201469347.33359</v>
      </c>
      <c r="H18" s="204">
        <v>36999</v>
      </c>
      <c r="I18" s="205" t="s">
        <v>85</v>
      </c>
      <c r="J18" s="23">
        <v>-1284054.82360553</v>
      </c>
      <c r="K18" s="206">
        <v>0</v>
      </c>
    </row>
    <row r="19" spans="1:11" ht="12" customHeight="1" x14ac:dyDescent="0.2">
      <c r="A19" s="204">
        <v>36914</v>
      </c>
      <c r="B19" s="205" t="s">
        <v>30</v>
      </c>
      <c r="C19" s="23">
        <v>-37125322.367980406</v>
      </c>
      <c r="D19" s="23">
        <v>811557.97446123103</v>
      </c>
      <c r="E19" s="23">
        <v>1219728875.27738</v>
      </c>
      <c r="H19" s="204">
        <v>37000</v>
      </c>
      <c r="I19" s="205" t="s">
        <v>85</v>
      </c>
      <c r="J19" s="23">
        <v>-264753.31984792004</v>
      </c>
      <c r="K19" s="206">
        <v>0</v>
      </c>
    </row>
    <row r="20" spans="1:11" ht="12" customHeight="1" x14ac:dyDescent="0.2">
      <c r="A20" s="204">
        <v>36915</v>
      </c>
      <c r="B20" s="205" t="s">
        <v>30</v>
      </c>
      <c r="C20" s="23">
        <v>-34143353.403194696</v>
      </c>
      <c r="D20" s="23">
        <v>11421547.192052601</v>
      </c>
      <c r="E20" s="23">
        <v>1231368060.40065</v>
      </c>
      <c r="H20" s="204">
        <v>37001</v>
      </c>
      <c r="I20" s="205" t="s">
        <v>85</v>
      </c>
      <c r="J20" s="23">
        <v>-320477.72602677101</v>
      </c>
      <c r="K20" s="206">
        <v>0</v>
      </c>
    </row>
    <row r="21" spans="1:11" ht="12" customHeight="1" x14ac:dyDescent="0.2">
      <c r="A21" s="204">
        <v>36916</v>
      </c>
      <c r="B21" s="205" t="s">
        <v>30</v>
      </c>
      <c r="C21" s="23">
        <v>-35027285.153059699</v>
      </c>
      <c r="D21" s="23">
        <v>2625105.0959228296</v>
      </c>
      <c r="E21" s="23">
        <v>1236589922.54389</v>
      </c>
      <c r="H21" s="204">
        <v>37004</v>
      </c>
      <c r="I21" s="205" t="s">
        <v>85</v>
      </c>
      <c r="J21" s="23">
        <v>-257391.69113818201</v>
      </c>
      <c r="K21" s="206">
        <v>0</v>
      </c>
    </row>
    <row r="22" spans="1:11" ht="12" customHeight="1" x14ac:dyDescent="0.2">
      <c r="A22" s="204">
        <v>36917</v>
      </c>
      <c r="B22" s="205" t="s">
        <v>30</v>
      </c>
      <c r="C22" s="23">
        <v>-33884706.0232132</v>
      </c>
      <c r="D22" s="23">
        <v>10819739.133259401</v>
      </c>
      <c r="E22" s="23">
        <v>1247200891.3053999</v>
      </c>
      <c r="H22" s="204">
        <v>37005</v>
      </c>
      <c r="I22" s="205" t="s">
        <v>85</v>
      </c>
      <c r="J22" s="23">
        <v>-678728.67500573199</v>
      </c>
      <c r="K22" s="206">
        <v>0</v>
      </c>
    </row>
    <row r="23" spans="1:11" ht="12" customHeight="1" x14ac:dyDescent="0.2">
      <c r="A23" s="204">
        <v>36920</v>
      </c>
      <c r="B23" s="205" t="s">
        <v>30</v>
      </c>
      <c r="C23" s="23">
        <v>-29627882.623047799</v>
      </c>
      <c r="D23" s="23">
        <v>-1046580.63991197</v>
      </c>
      <c r="E23" s="23">
        <v>1271334009.7504702</v>
      </c>
      <c r="H23" s="204">
        <v>37006</v>
      </c>
      <c r="I23" s="205" t="s">
        <v>85</v>
      </c>
      <c r="J23" s="23">
        <v>-720000.92908114602</v>
      </c>
      <c r="K23" s="206">
        <v>0</v>
      </c>
    </row>
    <row r="24" spans="1:11" ht="12" customHeight="1" x14ac:dyDescent="0.2">
      <c r="A24" s="204">
        <v>36921</v>
      </c>
      <c r="B24" s="205" t="s">
        <v>30</v>
      </c>
      <c r="C24" s="23">
        <v>-40503331.063826196</v>
      </c>
      <c r="D24" s="23">
        <v>7981470.2278067796</v>
      </c>
      <c r="E24" s="23">
        <v>1321478434.5367699</v>
      </c>
      <c r="H24" s="204">
        <v>37007</v>
      </c>
      <c r="I24" s="205" t="s">
        <v>85</v>
      </c>
      <c r="J24" s="23">
        <v>-852286.58884223411</v>
      </c>
      <c r="K24" s="206">
        <v>0</v>
      </c>
    </row>
    <row r="25" spans="1:11" ht="12" customHeight="1" x14ac:dyDescent="0.2">
      <c r="A25" s="204">
        <v>36922</v>
      </c>
      <c r="B25" s="205" t="s">
        <v>30</v>
      </c>
      <c r="C25" s="23">
        <v>-41747136.743558101</v>
      </c>
      <c r="D25" s="23">
        <v>16468850.6849168</v>
      </c>
      <c r="E25" s="23">
        <v>1348581753.02337</v>
      </c>
      <c r="H25" s="204">
        <v>37008</v>
      </c>
      <c r="I25" s="205" t="s">
        <v>85</v>
      </c>
      <c r="J25" s="23">
        <v>-1071150.2726570801</v>
      </c>
      <c r="K25" s="206">
        <v>0</v>
      </c>
    </row>
    <row r="26" spans="1:11" ht="12" customHeight="1" x14ac:dyDescent="0.2">
      <c r="A26" s="204">
        <v>36923</v>
      </c>
      <c r="B26" s="205" t="s">
        <v>30</v>
      </c>
      <c r="C26" s="23">
        <v>-43977380.070262298</v>
      </c>
      <c r="D26" s="23">
        <v>22679046.692425601</v>
      </c>
      <c r="E26" s="23">
        <v>1375242887.4574101</v>
      </c>
      <c r="H26" s="204">
        <v>37011</v>
      </c>
      <c r="I26" s="205" t="s">
        <v>85</v>
      </c>
      <c r="J26" s="23">
        <v>-1063523.49231788</v>
      </c>
      <c r="K26" s="206">
        <v>0</v>
      </c>
    </row>
    <row r="27" spans="1:11" ht="12" customHeight="1" x14ac:dyDescent="0.2">
      <c r="A27" s="204">
        <v>36924</v>
      </c>
      <c r="B27" s="205" t="s">
        <v>30</v>
      </c>
      <c r="C27" s="23">
        <v>-42786524.225260794</v>
      </c>
      <c r="D27" s="23">
        <v>-32064428.448104601</v>
      </c>
      <c r="E27" s="23">
        <v>1349213007.2235301</v>
      </c>
      <c r="H27" s="204">
        <v>37012</v>
      </c>
      <c r="I27" s="205" t="s">
        <v>85</v>
      </c>
      <c r="J27" s="23">
        <v>-454487.09558448807</v>
      </c>
      <c r="K27" s="206">
        <v>0</v>
      </c>
    </row>
    <row r="28" spans="1:11" ht="12" customHeight="1" x14ac:dyDescent="0.2">
      <c r="A28" s="204">
        <v>36927</v>
      </c>
      <c r="B28" s="205" t="s">
        <v>30</v>
      </c>
      <c r="C28" s="23">
        <v>-46497095.054891497</v>
      </c>
      <c r="D28" s="23">
        <v>-29462426.033937998</v>
      </c>
      <c r="E28" s="23">
        <v>1309460771.86216</v>
      </c>
      <c r="H28" s="204">
        <v>37013</v>
      </c>
      <c r="I28" s="205" t="s">
        <v>85</v>
      </c>
      <c r="J28" s="23">
        <v>-365863.159656431</v>
      </c>
      <c r="K28" s="206">
        <v>0</v>
      </c>
    </row>
    <row r="29" spans="1:11" ht="12" customHeight="1" x14ac:dyDescent="0.2">
      <c r="A29" s="204">
        <v>36928</v>
      </c>
      <c r="B29" s="205" t="s">
        <v>30</v>
      </c>
      <c r="C29" s="23">
        <v>-47399521.171571203</v>
      </c>
      <c r="D29" s="23">
        <v>-10092289.581665501</v>
      </c>
      <c r="E29" s="23">
        <v>1314893459.2425098</v>
      </c>
      <c r="H29" s="204">
        <v>37014</v>
      </c>
      <c r="I29" s="205" t="s">
        <v>85</v>
      </c>
      <c r="J29" s="23">
        <v>-442804.59226137603</v>
      </c>
      <c r="K29" s="206">
        <v>0</v>
      </c>
    </row>
    <row r="30" spans="1:11" ht="12" customHeight="1" x14ac:dyDescent="0.2">
      <c r="A30" s="204">
        <v>36929</v>
      </c>
      <c r="B30" s="205" t="s">
        <v>30</v>
      </c>
      <c r="C30" s="23">
        <v>-43894394.519117497</v>
      </c>
      <c r="D30" s="23">
        <v>-89983414.201549307</v>
      </c>
      <c r="E30" s="23">
        <v>1223359034.88696</v>
      </c>
      <c r="H30" s="204">
        <v>37015</v>
      </c>
      <c r="I30" s="205" t="s">
        <v>85</v>
      </c>
      <c r="J30" s="23">
        <v>-424416.18695567502</v>
      </c>
      <c r="K30" s="206">
        <v>0</v>
      </c>
    </row>
    <row r="31" spans="1:11" ht="12" customHeight="1" x14ac:dyDescent="0.2">
      <c r="A31" s="204">
        <v>36930</v>
      </c>
      <c r="B31" s="205" t="s">
        <v>30</v>
      </c>
      <c r="C31" s="23">
        <v>-36567777.137147501</v>
      </c>
      <c r="D31" s="23">
        <v>14158088.653284701</v>
      </c>
      <c r="E31" s="23">
        <v>1286329441.58638</v>
      </c>
      <c r="H31" s="204">
        <v>37018</v>
      </c>
      <c r="I31" s="205" t="s">
        <v>85</v>
      </c>
      <c r="J31" s="23">
        <v>-394507.87185464997</v>
      </c>
      <c r="K31" s="206">
        <v>0</v>
      </c>
    </row>
    <row r="32" spans="1:11" ht="12" customHeight="1" x14ac:dyDescent="0.2">
      <c r="A32" s="204">
        <v>36931</v>
      </c>
      <c r="B32" s="205" t="s">
        <v>30</v>
      </c>
      <c r="C32" s="23">
        <v>-36039483.718741305</v>
      </c>
      <c r="D32" s="23">
        <v>6437889.6660984401</v>
      </c>
      <c r="E32" s="23">
        <v>1095677969.38849</v>
      </c>
      <c r="H32" s="204">
        <v>37019</v>
      </c>
      <c r="I32" s="205" t="s">
        <v>85</v>
      </c>
      <c r="J32" s="23">
        <v>-308930.61231826001</v>
      </c>
      <c r="K32" s="206">
        <v>0</v>
      </c>
    </row>
    <row r="33" spans="1:11" ht="12" customHeight="1" x14ac:dyDescent="0.2">
      <c r="A33" s="204">
        <v>36934</v>
      </c>
      <c r="B33" s="205" t="s">
        <v>30</v>
      </c>
      <c r="C33" s="23">
        <v>-37989107.437457196</v>
      </c>
      <c r="D33" s="23">
        <v>-7432164.9353298303</v>
      </c>
      <c r="E33" s="23">
        <v>1103689326.9684601</v>
      </c>
      <c r="H33" s="204">
        <v>37020</v>
      </c>
      <c r="I33" s="205" t="s">
        <v>85</v>
      </c>
      <c r="J33" s="23">
        <v>-216207.02382661903</v>
      </c>
      <c r="K33" s="206">
        <v>0</v>
      </c>
    </row>
    <row r="34" spans="1:11" ht="12" customHeight="1" x14ac:dyDescent="0.2">
      <c r="A34" s="204">
        <v>36935</v>
      </c>
      <c r="B34" s="205" t="s">
        <v>30</v>
      </c>
      <c r="C34" s="23">
        <v>-36212048.8180058</v>
      </c>
      <c r="D34" s="23">
        <v>10329344.2793245</v>
      </c>
      <c r="E34" s="23">
        <v>1117605706.11201</v>
      </c>
      <c r="H34" s="204">
        <v>37021</v>
      </c>
      <c r="I34" s="205" t="s">
        <v>85</v>
      </c>
      <c r="J34" s="23">
        <v>-119927.24782863101</v>
      </c>
      <c r="K34" s="206">
        <v>0</v>
      </c>
    </row>
    <row r="35" spans="1:11" ht="12" customHeight="1" x14ac:dyDescent="0.2">
      <c r="A35" s="204">
        <v>36936</v>
      </c>
      <c r="B35" s="205" t="s">
        <v>30</v>
      </c>
      <c r="C35" s="23">
        <v>-35488980.603516102</v>
      </c>
      <c r="D35" s="23">
        <v>11215320.373826399</v>
      </c>
      <c r="E35" s="23">
        <v>1112060075.9465001</v>
      </c>
      <c r="H35" s="204">
        <v>37022</v>
      </c>
      <c r="I35" s="205" t="s">
        <v>85</v>
      </c>
      <c r="J35" s="23">
        <v>-102746.207422261</v>
      </c>
      <c r="K35" s="206">
        <v>0</v>
      </c>
    </row>
    <row r="36" spans="1:11" ht="12" customHeight="1" x14ac:dyDescent="0.2">
      <c r="A36" s="204">
        <v>36937</v>
      </c>
      <c r="B36" s="205" t="s">
        <v>30</v>
      </c>
      <c r="C36" s="23">
        <v>-27892811.756388303</v>
      </c>
      <c r="D36" s="23">
        <v>-9132139.6340970993</v>
      </c>
      <c r="E36" s="23">
        <v>1091423349.0997698</v>
      </c>
      <c r="H36" s="204">
        <v>37025</v>
      </c>
      <c r="I36" s="205" t="s">
        <v>85</v>
      </c>
      <c r="J36" s="23">
        <v>-122035.19017074502</v>
      </c>
      <c r="K36" s="206">
        <v>0</v>
      </c>
    </row>
    <row r="37" spans="1:11" ht="12" customHeight="1" x14ac:dyDescent="0.2">
      <c r="A37" s="204">
        <v>36938</v>
      </c>
      <c r="B37" s="205" t="s">
        <v>30</v>
      </c>
      <c r="C37" s="23">
        <v>-32054034.531190198</v>
      </c>
      <c r="D37" s="23">
        <v>5235892.66900972</v>
      </c>
      <c r="E37" s="23">
        <v>1091517016.93661</v>
      </c>
      <c r="H37" s="204">
        <v>37026</v>
      </c>
      <c r="I37" s="205" t="s">
        <v>85</v>
      </c>
      <c r="J37" s="23">
        <v>-238739.711333349</v>
      </c>
      <c r="K37" s="206">
        <v>0</v>
      </c>
    </row>
    <row r="38" spans="1:11" ht="12" customHeight="1" x14ac:dyDescent="0.2">
      <c r="A38" s="204">
        <v>36941</v>
      </c>
      <c r="B38" s="205" t="s">
        <v>30</v>
      </c>
      <c r="C38" s="23">
        <v>0</v>
      </c>
      <c r="D38" s="23">
        <v>0</v>
      </c>
      <c r="E38" s="23">
        <v>0</v>
      </c>
      <c r="H38" s="204">
        <v>37027</v>
      </c>
      <c r="I38" s="205" t="s">
        <v>85</v>
      </c>
      <c r="J38" s="23">
        <v>-111201.938211003</v>
      </c>
      <c r="K38" s="206">
        <v>0</v>
      </c>
    </row>
    <row r="39" spans="1:11" ht="12" customHeight="1" x14ac:dyDescent="0.2">
      <c r="A39" s="204">
        <v>36942</v>
      </c>
      <c r="B39" s="205" t="s">
        <v>30</v>
      </c>
      <c r="C39" s="23">
        <v>-32699563.769177198</v>
      </c>
      <c r="D39" s="23">
        <v>-20479746.934149399</v>
      </c>
      <c r="E39" s="23">
        <v>1043186725.9792</v>
      </c>
      <c r="H39" s="204">
        <v>37028</v>
      </c>
      <c r="I39" s="205" t="s">
        <v>85</v>
      </c>
      <c r="J39" s="23">
        <v>-117327.105726896</v>
      </c>
      <c r="K39" s="206">
        <v>0</v>
      </c>
    </row>
    <row r="40" spans="1:11" ht="12" customHeight="1" x14ac:dyDescent="0.2">
      <c r="A40" s="204">
        <v>36943</v>
      </c>
      <c r="B40" s="205" t="s">
        <v>30</v>
      </c>
      <c r="C40" s="23">
        <v>-25647690.170510501</v>
      </c>
      <c r="D40" s="23">
        <v>-6688990.1072611306</v>
      </c>
      <c r="E40" s="23">
        <v>1036182822.2585599</v>
      </c>
      <c r="H40" s="204">
        <v>37029</v>
      </c>
      <c r="I40" s="205" t="s">
        <v>85</v>
      </c>
      <c r="J40" s="23">
        <v>-389219.20913013804</v>
      </c>
      <c r="K40" s="206">
        <v>0</v>
      </c>
    </row>
    <row r="41" spans="1:11" ht="12" customHeight="1" x14ac:dyDescent="0.2">
      <c r="A41" s="204">
        <v>36944</v>
      </c>
      <c r="B41" s="205" t="s">
        <v>30</v>
      </c>
      <c r="C41" s="23">
        <v>-28397400.920977999</v>
      </c>
      <c r="D41" s="23">
        <v>-12054281.0687616</v>
      </c>
      <c r="E41" s="23">
        <v>1020249708.2659199</v>
      </c>
      <c r="H41" s="204">
        <v>37032</v>
      </c>
      <c r="I41" s="205" t="s">
        <v>85</v>
      </c>
      <c r="J41" s="23">
        <v>-434668.44692356203</v>
      </c>
      <c r="K41" s="206">
        <v>0</v>
      </c>
    </row>
    <row r="42" spans="1:11" ht="12" customHeight="1" x14ac:dyDescent="0.2">
      <c r="A42" s="204">
        <v>36945</v>
      </c>
      <c r="B42" s="205" t="s">
        <v>30</v>
      </c>
      <c r="C42" s="23">
        <v>-27875399.563679598</v>
      </c>
      <c r="D42" s="23">
        <v>5476651.4397157598</v>
      </c>
      <c r="E42" s="23">
        <v>1027609525.2464401</v>
      </c>
      <c r="H42" s="204">
        <v>37033</v>
      </c>
      <c r="I42" s="205" t="s">
        <v>85</v>
      </c>
      <c r="J42" s="23">
        <v>-202326.96041741301</v>
      </c>
      <c r="K42" s="206">
        <v>0</v>
      </c>
    </row>
    <row r="43" spans="1:11" ht="12" customHeight="1" x14ac:dyDescent="0.2">
      <c r="A43" s="204">
        <v>36948</v>
      </c>
      <c r="B43" s="205" t="s">
        <v>30</v>
      </c>
      <c r="C43" s="23">
        <v>-27692581.355603099</v>
      </c>
      <c r="D43" s="23">
        <v>-10573846.828256801</v>
      </c>
      <c r="E43" s="23">
        <v>1015925355.4046799</v>
      </c>
      <c r="H43" s="204">
        <v>37034</v>
      </c>
      <c r="I43" s="205" t="s">
        <v>85</v>
      </c>
      <c r="J43" s="23">
        <v>-459691.81404436601</v>
      </c>
      <c r="K43" s="206">
        <v>0</v>
      </c>
    </row>
    <row r="44" spans="1:11" ht="12" customHeight="1" x14ac:dyDescent="0.2">
      <c r="A44" s="204">
        <v>36949</v>
      </c>
      <c r="B44" s="205" t="s">
        <v>30</v>
      </c>
      <c r="C44" s="23">
        <v>-29507879.944137998</v>
      </c>
      <c r="D44" s="23">
        <v>4088782.3222298701</v>
      </c>
      <c r="E44" s="23">
        <v>983728964.139678</v>
      </c>
      <c r="H44" s="204">
        <v>37035</v>
      </c>
      <c r="I44" s="205" t="s">
        <v>85</v>
      </c>
      <c r="J44" s="23">
        <v>-290873.694154481</v>
      </c>
      <c r="K44" s="206">
        <v>0</v>
      </c>
    </row>
    <row r="45" spans="1:11" ht="12" customHeight="1" x14ac:dyDescent="0.2">
      <c r="A45" s="204">
        <v>36950</v>
      </c>
      <c r="B45" s="205" t="s">
        <v>30</v>
      </c>
      <c r="C45" s="23">
        <v>-32777979.5537843</v>
      </c>
      <c r="D45" s="23">
        <v>-2327208.4255089499</v>
      </c>
      <c r="E45" s="23">
        <v>982768667.885409</v>
      </c>
      <c r="H45" s="204">
        <v>37036</v>
      </c>
      <c r="I45" s="205" t="s">
        <v>85</v>
      </c>
      <c r="J45" s="23">
        <v>-805232.14742009109</v>
      </c>
      <c r="K45" s="206">
        <v>0</v>
      </c>
    </row>
    <row r="46" spans="1:11" ht="12" customHeight="1" x14ac:dyDescent="0.2">
      <c r="A46" s="204">
        <v>36951</v>
      </c>
      <c r="B46" s="205" t="s">
        <v>30</v>
      </c>
      <c r="C46" s="23">
        <v>-30922188.956108898</v>
      </c>
      <c r="D46" s="23">
        <v>14373585.264660301</v>
      </c>
      <c r="E46" s="23">
        <v>1031527882.05949</v>
      </c>
      <c r="H46" s="204">
        <v>37039</v>
      </c>
      <c r="I46" s="205" t="s">
        <v>85</v>
      </c>
      <c r="J46" s="23">
        <v>0</v>
      </c>
      <c r="K46" s="206">
        <v>0</v>
      </c>
    </row>
    <row r="47" spans="1:11" ht="12" customHeight="1" x14ac:dyDescent="0.2">
      <c r="A47" s="204">
        <v>36952</v>
      </c>
      <c r="B47" s="205" t="s">
        <v>30</v>
      </c>
      <c r="C47" s="23">
        <v>-29256761.386097498</v>
      </c>
      <c r="D47" s="23">
        <v>6154657.6529397303</v>
      </c>
      <c r="E47" s="23">
        <v>1038828923.9011101</v>
      </c>
      <c r="H47" s="204">
        <v>37040</v>
      </c>
      <c r="I47" s="205" t="s">
        <v>85</v>
      </c>
      <c r="J47" s="23">
        <v>-667440.25216601894</v>
      </c>
      <c r="K47" s="206">
        <v>0</v>
      </c>
    </row>
    <row r="48" spans="1:11" ht="12" customHeight="1" x14ac:dyDescent="0.2">
      <c r="A48" s="204">
        <v>36955</v>
      </c>
      <c r="B48" s="205" t="s">
        <v>30</v>
      </c>
      <c r="C48" s="23">
        <v>-27023814.137753099</v>
      </c>
      <c r="D48" s="23">
        <v>41718391.088737696</v>
      </c>
      <c r="E48" s="23">
        <v>1078950732.8276999</v>
      </c>
      <c r="H48" s="204">
        <v>37041</v>
      </c>
      <c r="I48" s="205" t="s">
        <v>85</v>
      </c>
      <c r="J48" s="23">
        <v>-943389.87817490601</v>
      </c>
      <c r="K48" s="206">
        <v>0</v>
      </c>
    </row>
    <row r="49" spans="1:11" ht="12" customHeight="1" x14ac:dyDescent="0.2">
      <c r="A49" s="204">
        <v>36956</v>
      </c>
      <c r="B49" s="205" t="s">
        <v>30</v>
      </c>
      <c r="C49" s="23">
        <v>-28299178.470614698</v>
      </c>
      <c r="D49" s="23">
        <v>-2427459.4961902797</v>
      </c>
      <c r="E49" s="23">
        <v>1083800425.42589</v>
      </c>
      <c r="H49" s="204">
        <v>37042</v>
      </c>
      <c r="I49" s="205" t="s">
        <v>85</v>
      </c>
      <c r="J49" s="23">
        <v>-437448.55952893099</v>
      </c>
      <c r="K49" s="206">
        <v>0</v>
      </c>
    </row>
    <row r="50" spans="1:11" ht="12" customHeight="1" x14ac:dyDescent="0.2">
      <c r="A50" s="204">
        <v>36957</v>
      </c>
      <c r="B50" s="205" t="s">
        <v>30</v>
      </c>
      <c r="C50" s="23">
        <v>-31625515.907047998</v>
      </c>
      <c r="D50" s="23">
        <v>-5791607.4632068304</v>
      </c>
      <c r="E50" s="23">
        <v>1059962943.4770399</v>
      </c>
      <c r="H50" s="204">
        <v>37043</v>
      </c>
      <c r="I50" s="205" t="s">
        <v>85</v>
      </c>
      <c r="J50" s="23">
        <v>-493631.771553837</v>
      </c>
      <c r="K50" s="206">
        <v>0</v>
      </c>
    </row>
    <row r="51" spans="1:11" ht="12" customHeight="1" x14ac:dyDescent="0.2">
      <c r="A51" s="204">
        <v>36958</v>
      </c>
      <c r="B51" s="205" t="s">
        <v>30</v>
      </c>
      <c r="C51" s="23">
        <v>-28400394.9327095</v>
      </c>
      <c r="D51" s="23">
        <v>-1646338.54278634</v>
      </c>
      <c r="E51" s="23">
        <v>1064650315.1573501</v>
      </c>
      <c r="H51" s="204">
        <v>37046</v>
      </c>
      <c r="I51" s="205" t="s">
        <v>85</v>
      </c>
      <c r="J51" s="23">
        <v>-342942.64276390104</v>
      </c>
      <c r="K51" s="206">
        <v>0</v>
      </c>
    </row>
    <row r="52" spans="1:11" ht="12" customHeight="1" x14ac:dyDescent="0.2">
      <c r="A52" s="204">
        <v>36959</v>
      </c>
      <c r="B52" s="205" t="s">
        <v>30</v>
      </c>
      <c r="C52" s="23">
        <v>-24548459.217625</v>
      </c>
      <c r="D52" s="23">
        <v>-8565789.8180561196</v>
      </c>
      <c r="E52" s="23">
        <v>1057590333.44235</v>
      </c>
      <c r="H52" s="204">
        <v>37047</v>
      </c>
      <c r="I52" s="205" t="s">
        <v>85</v>
      </c>
      <c r="J52" s="23">
        <v>-356260.41835034505</v>
      </c>
      <c r="K52" s="206">
        <v>0</v>
      </c>
    </row>
    <row r="53" spans="1:11" ht="12" customHeight="1" x14ac:dyDescent="0.2">
      <c r="A53" s="204">
        <v>36962</v>
      </c>
      <c r="B53" s="205" t="s">
        <v>30</v>
      </c>
      <c r="C53" s="23">
        <v>-24574162.195057999</v>
      </c>
      <c r="D53" s="23">
        <v>-22160506.558307998</v>
      </c>
      <c r="E53" s="23">
        <v>1031826758.6191599</v>
      </c>
      <c r="H53" s="204">
        <v>37048</v>
      </c>
      <c r="I53" s="205" t="s">
        <v>85</v>
      </c>
      <c r="J53" s="23">
        <v>-498388.20568970899</v>
      </c>
      <c r="K53" s="206">
        <v>0</v>
      </c>
    </row>
    <row r="54" spans="1:11" ht="12" customHeight="1" x14ac:dyDescent="0.2">
      <c r="A54" s="204">
        <v>36963</v>
      </c>
      <c r="B54" s="205" t="s">
        <v>30</v>
      </c>
      <c r="C54" s="23">
        <v>-26387340.9188186</v>
      </c>
      <c r="D54" s="23">
        <v>-20513994.9688804</v>
      </c>
      <c r="E54" s="23">
        <v>1014698775.85902</v>
      </c>
      <c r="H54" s="204">
        <v>37049</v>
      </c>
      <c r="I54" s="205" t="s">
        <v>85</v>
      </c>
      <c r="J54" s="23">
        <v>-161131.99876852098</v>
      </c>
      <c r="K54" s="206">
        <v>0</v>
      </c>
    </row>
    <row r="55" spans="1:11" ht="12" customHeight="1" x14ac:dyDescent="0.2">
      <c r="A55" s="204">
        <v>36964</v>
      </c>
      <c r="B55" s="205" t="s">
        <v>30</v>
      </c>
      <c r="C55" s="23">
        <v>-24393392.598726202</v>
      </c>
      <c r="D55" s="23">
        <v>-9264905.1082923897</v>
      </c>
      <c r="E55" s="23">
        <v>1013082232.6501399</v>
      </c>
      <c r="H55" s="204">
        <v>37050</v>
      </c>
      <c r="I55" s="205" t="s">
        <v>85</v>
      </c>
      <c r="J55" s="23">
        <v>-419754.69142810802</v>
      </c>
      <c r="K55" s="206">
        <v>0</v>
      </c>
    </row>
    <row r="56" spans="1:11" ht="12" customHeight="1" x14ac:dyDescent="0.2">
      <c r="A56" s="204">
        <v>36965</v>
      </c>
      <c r="B56" s="205" t="s">
        <v>30</v>
      </c>
      <c r="C56" s="23">
        <v>-29345420.353370301</v>
      </c>
      <c r="D56" s="23">
        <v>15412460.984142799</v>
      </c>
      <c r="E56" s="23">
        <v>1028390092.2732501</v>
      </c>
      <c r="H56" s="204">
        <v>37053</v>
      </c>
      <c r="I56" s="205" t="s">
        <v>85</v>
      </c>
      <c r="J56" s="23">
        <v>-103190.088105303</v>
      </c>
      <c r="K56" s="206">
        <v>0</v>
      </c>
    </row>
    <row r="57" spans="1:11" ht="12" customHeight="1" x14ac:dyDescent="0.2">
      <c r="A57" s="204">
        <v>36966</v>
      </c>
      <c r="B57" s="205" t="s">
        <v>30</v>
      </c>
      <c r="C57" s="23">
        <v>-26043840.590161301</v>
      </c>
      <c r="D57" s="23">
        <v>7696669.9269542899</v>
      </c>
      <c r="E57" s="23">
        <v>1060354526.49578</v>
      </c>
      <c r="H57" s="204">
        <v>37054</v>
      </c>
      <c r="I57" s="205" t="s">
        <v>85</v>
      </c>
      <c r="J57" s="23">
        <v>-133542.464973361</v>
      </c>
      <c r="K57" s="206">
        <v>0</v>
      </c>
    </row>
    <row r="58" spans="1:11" ht="12" customHeight="1" x14ac:dyDescent="0.2">
      <c r="A58" s="204">
        <v>36969</v>
      </c>
      <c r="B58" s="205" t="s">
        <v>30</v>
      </c>
      <c r="C58" s="23">
        <v>-23967661.972293798</v>
      </c>
      <c r="D58" s="23">
        <v>26095884.089901201</v>
      </c>
      <c r="E58" s="23">
        <v>1080751648.3879099</v>
      </c>
      <c r="H58" s="204">
        <v>37055</v>
      </c>
      <c r="I58" s="205" t="s">
        <v>85</v>
      </c>
      <c r="J58" s="23">
        <v>-168642.016311496</v>
      </c>
      <c r="K58" s="206">
        <v>0</v>
      </c>
    </row>
    <row r="59" spans="1:11" ht="12" customHeight="1" x14ac:dyDescent="0.2">
      <c r="A59" s="204">
        <v>36970</v>
      </c>
      <c r="B59" s="205" t="s">
        <v>30</v>
      </c>
      <c r="C59" s="23">
        <v>-28567148.1473828</v>
      </c>
      <c r="D59" s="23">
        <v>-3181951.7157202596</v>
      </c>
      <c r="E59" s="23">
        <v>1088054008.7574401</v>
      </c>
      <c r="H59" s="204">
        <v>37056</v>
      </c>
      <c r="I59" s="205" t="s">
        <v>85</v>
      </c>
      <c r="J59" s="23">
        <v>-186404.11082098403</v>
      </c>
      <c r="K59" s="206">
        <v>0</v>
      </c>
    </row>
    <row r="60" spans="1:11" ht="12" customHeight="1" x14ac:dyDescent="0.2">
      <c r="A60" s="204">
        <v>36971</v>
      </c>
      <c r="B60" s="205" t="s">
        <v>30</v>
      </c>
      <c r="C60" s="23">
        <v>-31800583.383353602</v>
      </c>
      <c r="D60" s="23">
        <v>-2207398.4395116298</v>
      </c>
      <c r="E60" s="23">
        <v>1045621686.93176</v>
      </c>
      <c r="H60" s="204">
        <v>37057</v>
      </c>
      <c r="I60" s="205" t="s">
        <v>85</v>
      </c>
      <c r="J60" s="23">
        <v>-241859.17645630802</v>
      </c>
      <c r="K60" s="206">
        <v>0</v>
      </c>
    </row>
    <row r="61" spans="1:11" ht="12" customHeight="1" x14ac:dyDescent="0.2">
      <c r="A61" s="204">
        <v>36972</v>
      </c>
      <c r="B61" s="205" t="s">
        <v>30</v>
      </c>
      <c r="C61" s="23">
        <v>-28424164.880650498</v>
      </c>
      <c r="D61" s="23">
        <v>-6915395.9577767504</v>
      </c>
      <c r="E61" s="23">
        <v>1060499715.1855199</v>
      </c>
      <c r="H61" s="204">
        <v>37060</v>
      </c>
      <c r="I61" s="205" t="s">
        <v>85</v>
      </c>
      <c r="J61" s="23">
        <v>-208310.39434293</v>
      </c>
      <c r="K61" s="206">
        <v>0</v>
      </c>
    </row>
    <row r="62" spans="1:11" ht="12" customHeight="1" x14ac:dyDescent="0.2">
      <c r="A62" s="204">
        <v>36973</v>
      </c>
      <c r="B62" s="205" t="s">
        <v>30</v>
      </c>
      <c r="C62" s="23">
        <v>-31641312.507242501</v>
      </c>
      <c r="D62" s="23">
        <v>-1067832.75063223</v>
      </c>
      <c r="E62" s="23">
        <v>1058959271.86683</v>
      </c>
      <c r="H62" s="204">
        <v>37061</v>
      </c>
      <c r="I62" s="205" t="s">
        <v>85</v>
      </c>
      <c r="J62" s="23">
        <v>-281972.85465145705</v>
      </c>
      <c r="K62" s="206">
        <v>0</v>
      </c>
    </row>
    <row r="63" spans="1:11" ht="12" customHeight="1" x14ac:dyDescent="0.2">
      <c r="A63" s="204">
        <v>36976</v>
      </c>
      <c r="B63" s="205" t="s">
        <v>30</v>
      </c>
      <c r="C63" s="23">
        <v>-30847645.891596202</v>
      </c>
      <c r="D63" s="23">
        <v>-3921774.09723023</v>
      </c>
      <c r="E63" s="23">
        <v>1059776618.0678899</v>
      </c>
      <c r="H63" s="204">
        <v>37062</v>
      </c>
      <c r="I63" s="205" t="s">
        <v>85</v>
      </c>
      <c r="J63" s="23">
        <v>-177128.29972373002</v>
      </c>
      <c r="K63" s="206">
        <v>0</v>
      </c>
    </row>
    <row r="64" spans="1:11" ht="12" customHeight="1" x14ac:dyDescent="0.2">
      <c r="A64" s="204">
        <v>36977</v>
      </c>
      <c r="B64" s="205" t="s">
        <v>30</v>
      </c>
      <c r="C64" s="23">
        <v>-30356339.371548299</v>
      </c>
      <c r="D64" s="23">
        <v>9742999.6035806201</v>
      </c>
      <c r="E64" s="23">
        <v>1106894906.6430001</v>
      </c>
      <c r="H64" s="204">
        <v>37063</v>
      </c>
      <c r="I64" s="205" t="s">
        <v>85</v>
      </c>
      <c r="J64" s="23">
        <v>-157685.276264716</v>
      </c>
      <c r="K64" s="206">
        <v>0</v>
      </c>
    </row>
    <row r="65" spans="1:11" ht="12" customHeight="1" x14ac:dyDescent="0.2">
      <c r="A65" s="204">
        <v>36978</v>
      </c>
      <c r="B65" s="205" t="s">
        <v>30</v>
      </c>
      <c r="C65" s="23">
        <v>-32504219.336408298</v>
      </c>
      <c r="D65" s="23">
        <v>-2065657.4560318301</v>
      </c>
      <c r="E65" s="23">
        <v>1129485083.9917798</v>
      </c>
      <c r="H65" s="204">
        <v>37064</v>
      </c>
      <c r="I65" s="205" t="s">
        <v>85</v>
      </c>
      <c r="J65" s="23">
        <v>-300876.73539443896</v>
      </c>
      <c r="K65" s="206">
        <v>0</v>
      </c>
    </row>
    <row r="66" spans="1:11" ht="12" customHeight="1" x14ac:dyDescent="0.2">
      <c r="A66" s="204">
        <v>36979</v>
      </c>
      <c r="B66" s="205" t="s">
        <v>30</v>
      </c>
      <c r="C66" s="23">
        <v>-32396125.322546098</v>
      </c>
      <c r="D66" s="23">
        <v>-7242202.91056138</v>
      </c>
      <c r="E66" s="23">
        <v>1082663931.9810901</v>
      </c>
      <c r="H66" s="204">
        <v>37067</v>
      </c>
      <c r="I66" s="205" t="s">
        <v>85</v>
      </c>
      <c r="J66" s="23">
        <v>-274347.227521997</v>
      </c>
      <c r="K66" s="206">
        <v>0</v>
      </c>
    </row>
    <row r="67" spans="1:11" ht="12" customHeight="1" x14ac:dyDescent="0.2">
      <c r="A67" s="204">
        <v>36980</v>
      </c>
      <c r="B67" s="205" t="s">
        <v>30</v>
      </c>
      <c r="C67" s="23">
        <v>-35848508.075165197</v>
      </c>
      <c r="D67" s="23">
        <v>3891448.2436597599</v>
      </c>
      <c r="E67" s="23">
        <v>1160803433.6750998</v>
      </c>
      <c r="H67" s="204">
        <v>37068</v>
      </c>
      <c r="I67" s="205" t="s">
        <v>85</v>
      </c>
      <c r="J67" s="23">
        <v>-397163.755697196</v>
      </c>
      <c r="K67" s="206">
        <v>0</v>
      </c>
    </row>
    <row r="68" spans="1:11" ht="12" customHeight="1" x14ac:dyDescent="0.2">
      <c r="A68" s="204">
        <v>36981</v>
      </c>
      <c r="B68" s="205" t="s">
        <v>30</v>
      </c>
      <c r="C68" s="23">
        <v>-25346464.938607402</v>
      </c>
      <c r="D68" s="23">
        <v>5072242.1695519499</v>
      </c>
      <c r="E68" s="23">
        <v>-169780630.51465401</v>
      </c>
      <c r="H68" s="204">
        <v>37069</v>
      </c>
      <c r="I68" s="205" t="s">
        <v>85</v>
      </c>
      <c r="J68" s="23">
        <v>-626445.50500994199</v>
      </c>
      <c r="K68" s="206">
        <v>0</v>
      </c>
    </row>
    <row r="69" spans="1:11" ht="12" customHeight="1" x14ac:dyDescent="0.2">
      <c r="A69" s="204">
        <v>36983</v>
      </c>
      <c r="B69" s="205" t="s">
        <v>30</v>
      </c>
      <c r="C69" s="23">
        <v>-35946084.968833096</v>
      </c>
      <c r="D69" s="23">
        <v>791166.96942756488</v>
      </c>
      <c r="E69" s="23">
        <v>1145561333.8747699</v>
      </c>
      <c r="H69" s="204">
        <v>37070</v>
      </c>
      <c r="I69" s="205" t="s">
        <v>85</v>
      </c>
      <c r="J69" s="23">
        <v>-620235.07206103904</v>
      </c>
      <c r="K69" s="206">
        <v>0</v>
      </c>
    </row>
    <row r="70" spans="1:11" ht="12" customHeight="1" x14ac:dyDescent="0.2">
      <c r="A70" s="204">
        <v>36984</v>
      </c>
      <c r="B70" s="205" t="s">
        <v>30</v>
      </c>
      <c r="C70" s="23">
        <v>-38415748.937446304</v>
      </c>
      <c r="D70" s="23">
        <v>4904543.9664920298</v>
      </c>
      <c r="E70" s="23">
        <v>952087133.28578305</v>
      </c>
      <c r="H70" s="204">
        <v>37071</v>
      </c>
      <c r="I70" s="205" t="s">
        <v>85</v>
      </c>
      <c r="J70" s="23">
        <v>-198400.39418521701</v>
      </c>
      <c r="K70" s="206">
        <v>0</v>
      </c>
    </row>
    <row r="71" spans="1:11" ht="12" customHeight="1" x14ac:dyDescent="0.2">
      <c r="A71" s="204">
        <v>36985</v>
      </c>
      <c r="B71" s="205" t="s">
        <v>30</v>
      </c>
      <c r="C71" s="23">
        <v>-40571916.774164997</v>
      </c>
      <c r="D71" s="23">
        <v>-245979.04375754303</v>
      </c>
      <c r="E71" s="23">
        <v>939684749.18026698</v>
      </c>
      <c r="H71" s="204">
        <v>37074</v>
      </c>
      <c r="I71" s="205" t="s">
        <v>85</v>
      </c>
      <c r="J71" s="23">
        <v>-621119.02835565503</v>
      </c>
      <c r="K71" s="206">
        <v>0</v>
      </c>
    </row>
    <row r="72" spans="1:11" ht="12" customHeight="1" x14ac:dyDescent="0.2">
      <c r="A72" s="204">
        <v>36986</v>
      </c>
      <c r="B72" s="205" t="s">
        <v>30</v>
      </c>
      <c r="C72" s="23">
        <v>-41742323.113681801</v>
      </c>
      <c r="D72" s="23">
        <v>6872167.11102264</v>
      </c>
      <c r="E72" s="23">
        <v>945444689.70195901</v>
      </c>
      <c r="H72" s="204">
        <v>37075</v>
      </c>
      <c r="I72" s="205" t="s">
        <v>85</v>
      </c>
      <c r="J72" s="23">
        <v>-135401.63228801699</v>
      </c>
      <c r="K72" s="206">
        <v>0</v>
      </c>
    </row>
    <row r="73" spans="1:11" ht="12" customHeight="1" x14ac:dyDescent="0.2">
      <c r="A73" s="204">
        <v>36987</v>
      </c>
      <c r="B73" s="205" t="s">
        <v>30</v>
      </c>
      <c r="C73" s="23">
        <v>-44084700.320868298</v>
      </c>
      <c r="D73" s="23">
        <v>-2228594.7903225902</v>
      </c>
      <c r="E73" s="23">
        <v>940266287.07802093</v>
      </c>
      <c r="H73" s="204">
        <v>37076</v>
      </c>
      <c r="I73" s="205" t="s">
        <v>85</v>
      </c>
      <c r="J73" s="23">
        <v>0</v>
      </c>
      <c r="K73" s="206">
        <v>0</v>
      </c>
    </row>
    <row r="74" spans="1:11" ht="12" customHeight="1" x14ac:dyDescent="0.2">
      <c r="A74" s="204">
        <v>36990</v>
      </c>
      <c r="B74" s="205" t="s">
        <v>30</v>
      </c>
      <c r="C74" s="23">
        <v>-41731782.422248103</v>
      </c>
      <c r="D74" s="23">
        <v>10359615.969811801</v>
      </c>
      <c r="E74" s="23">
        <v>871410377.177953</v>
      </c>
      <c r="H74" s="204">
        <v>37077</v>
      </c>
      <c r="I74" s="205" t="s">
        <v>85</v>
      </c>
      <c r="J74" s="23">
        <v>-247084.88714315201</v>
      </c>
      <c r="K74" s="206">
        <v>0</v>
      </c>
    </row>
    <row r="75" spans="1:11" ht="12" customHeight="1" x14ac:dyDescent="0.2">
      <c r="A75" s="204">
        <v>36991</v>
      </c>
      <c r="B75" s="205" t="s">
        <v>30</v>
      </c>
      <c r="C75" s="23">
        <v>-42148180.7244616</v>
      </c>
      <c r="D75" s="23">
        <v>5853864.4699430997</v>
      </c>
      <c r="E75" s="23">
        <v>1092665978.5637701</v>
      </c>
      <c r="H75" s="204">
        <v>37078</v>
      </c>
      <c r="I75" s="205" t="s">
        <v>85</v>
      </c>
      <c r="J75" s="23">
        <v>-51538.185565466803</v>
      </c>
      <c r="K75" s="206">
        <v>0</v>
      </c>
    </row>
    <row r="76" spans="1:11" ht="12" customHeight="1" x14ac:dyDescent="0.2">
      <c r="A76" s="204">
        <v>36992</v>
      </c>
      <c r="B76" s="205" t="s">
        <v>30</v>
      </c>
      <c r="C76" s="23">
        <v>-41130368.053574502</v>
      </c>
      <c r="D76" s="23">
        <v>-6075596.2455343502</v>
      </c>
      <c r="E76" s="23">
        <v>1090555097.1658199</v>
      </c>
      <c r="H76" s="204">
        <v>37081</v>
      </c>
      <c r="I76" s="205" t="s">
        <v>85</v>
      </c>
      <c r="J76" s="23">
        <v>-58753.668886485808</v>
      </c>
      <c r="K76" s="206">
        <v>0</v>
      </c>
    </row>
    <row r="77" spans="1:11" ht="12" customHeight="1" x14ac:dyDescent="0.2">
      <c r="A77" s="204">
        <v>36993</v>
      </c>
      <c r="B77" s="205" t="s">
        <v>30</v>
      </c>
      <c r="C77" s="23">
        <v>-37695076.689272396</v>
      </c>
      <c r="D77" s="23">
        <v>7100315.1730664102</v>
      </c>
      <c r="E77" s="23">
        <v>1070064082.78804</v>
      </c>
      <c r="H77" s="204">
        <v>37082</v>
      </c>
      <c r="I77" s="205" t="s">
        <v>85</v>
      </c>
      <c r="J77" s="23">
        <v>-91578.535679782595</v>
      </c>
      <c r="K77" s="206">
        <v>0</v>
      </c>
    </row>
    <row r="78" spans="1:11" ht="12" customHeight="1" x14ac:dyDescent="0.2">
      <c r="A78" s="204">
        <v>36997</v>
      </c>
      <c r="B78" s="205" t="s">
        <v>30</v>
      </c>
      <c r="C78" s="23">
        <v>-39590648.285056099</v>
      </c>
      <c r="D78" s="23">
        <v>-10406609.4267247</v>
      </c>
      <c r="E78" s="23">
        <v>1054901066.4226201</v>
      </c>
      <c r="H78" s="204">
        <v>37083</v>
      </c>
      <c r="I78" s="205" t="s">
        <v>85</v>
      </c>
      <c r="J78" s="23">
        <v>-127874.564774524</v>
      </c>
      <c r="K78" s="206">
        <v>0</v>
      </c>
    </row>
    <row r="79" spans="1:11" ht="12" customHeight="1" x14ac:dyDescent="0.2">
      <c r="A79" s="204">
        <v>36998</v>
      </c>
      <c r="B79" s="205" t="s">
        <v>30</v>
      </c>
      <c r="C79" s="23">
        <v>-37299364.002563804</v>
      </c>
      <c r="D79" s="23">
        <v>-18955753.202201102</v>
      </c>
      <c r="E79" s="23">
        <v>1045203558.37242</v>
      </c>
      <c r="H79" s="204">
        <v>37084</v>
      </c>
      <c r="I79" s="205" t="s">
        <v>85</v>
      </c>
      <c r="J79" s="23">
        <v>-102228.54904356801</v>
      </c>
      <c r="K79" s="206">
        <v>0</v>
      </c>
    </row>
    <row r="80" spans="1:11" ht="12" customHeight="1" x14ac:dyDescent="0.2">
      <c r="A80" s="204">
        <v>36999</v>
      </c>
      <c r="B80" s="205" t="s">
        <v>30</v>
      </c>
      <c r="C80" s="23">
        <v>-42751846.193063401</v>
      </c>
      <c r="D80" s="23">
        <v>19084001.795335799</v>
      </c>
      <c r="E80" s="23">
        <v>1068463850.65897</v>
      </c>
      <c r="H80" s="204">
        <v>37085</v>
      </c>
      <c r="I80" s="205" t="s">
        <v>85</v>
      </c>
      <c r="J80" s="23">
        <v>-140820.69973240001</v>
      </c>
      <c r="K80" s="206">
        <v>0</v>
      </c>
    </row>
    <row r="81" spans="1:11" ht="12" customHeight="1" x14ac:dyDescent="0.2">
      <c r="A81" s="204">
        <v>37000</v>
      </c>
      <c r="B81" s="205" t="s">
        <v>30</v>
      </c>
      <c r="C81" s="23">
        <v>-43757864.477912799</v>
      </c>
      <c r="D81" s="23">
        <v>-5802290.4925565403</v>
      </c>
      <c r="E81" s="23">
        <v>1064271739.3645201</v>
      </c>
      <c r="H81" s="204">
        <v>37088</v>
      </c>
      <c r="I81" s="205" t="s">
        <v>85</v>
      </c>
      <c r="J81" s="23">
        <v>-150369.52308343499</v>
      </c>
      <c r="K81" s="206">
        <v>0</v>
      </c>
    </row>
    <row r="82" spans="1:11" ht="12" customHeight="1" x14ac:dyDescent="0.2">
      <c r="A82" s="204">
        <v>37001</v>
      </c>
      <c r="B82" s="205" t="s">
        <v>30</v>
      </c>
      <c r="C82" s="23">
        <v>-39202794.436742797</v>
      </c>
      <c r="D82" s="23">
        <v>-6733651.3696354004</v>
      </c>
      <c r="E82" s="23">
        <v>1066045792.45557</v>
      </c>
      <c r="H82" s="204">
        <v>37089</v>
      </c>
      <c r="I82" s="205" t="s">
        <v>85</v>
      </c>
      <c r="J82" s="23">
        <v>-131121.696784489</v>
      </c>
      <c r="K82" s="206">
        <v>0</v>
      </c>
    </row>
    <row r="83" spans="1:11" ht="12" customHeight="1" x14ac:dyDescent="0.2">
      <c r="A83" s="204">
        <v>37004</v>
      </c>
      <c r="B83" s="205" t="s">
        <v>30</v>
      </c>
      <c r="C83" s="23">
        <v>-41992140.645396896</v>
      </c>
      <c r="D83" s="23">
        <v>17496186.2309542</v>
      </c>
      <c r="E83" s="23">
        <v>1115493893.3988099</v>
      </c>
      <c r="H83" s="204">
        <v>37090</v>
      </c>
      <c r="I83" s="205" t="s">
        <v>85</v>
      </c>
      <c r="J83" s="23">
        <v>-143146.08395362902</v>
      </c>
      <c r="K83" s="206">
        <v>0</v>
      </c>
    </row>
    <row r="84" spans="1:11" ht="12" customHeight="1" x14ac:dyDescent="0.2">
      <c r="A84" s="204">
        <v>37005</v>
      </c>
      <c r="B84" s="205" t="s">
        <v>30</v>
      </c>
      <c r="C84" s="23">
        <v>-49835466.842250906</v>
      </c>
      <c r="D84" s="23">
        <v>20342144.938398</v>
      </c>
      <c r="E84" s="23">
        <v>1140689887.08389</v>
      </c>
      <c r="H84" s="204">
        <v>37091</v>
      </c>
      <c r="I84" s="205" t="s">
        <v>85</v>
      </c>
      <c r="J84" s="23">
        <v>-205432.31415039301</v>
      </c>
      <c r="K84" s="206">
        <v>0</v>
      </c>
    </row>
    <row r="85" spans="1:11" ht="12" customHeight="1" x14ac:dyDescent="0.2">
      <c r="A85" s="204">
        <v>37006</v>
      </c>
      <c r="B85" s="205" t="s">
        <v>30</v>
      </c>
      <c r="C85" s="23">
        <v>-48348669.701611102</v>
      </c>
      <c r="D85" s="23">
        <v>-1781827.4883244999</v>
      </c>
      <c r="E85" s="23">
        <v>1133463533.9433501</v>
      </c>
      <c r="H85" s="204">
        <v>37092</v>
      </c>
      <c r="I85" s="205" t="s">
        <v>85</v>
      </c>
      <c r="J85" s="23">
        <v>-238500.06179880802</v>
      </c>
      <c r="K85" s="206">
        <v>0</v>
      </c>
    </row>
    <row r="86" spans="1:11" ht="12" customHeight="1" x14ac:dyDescent="0.2">
      <c r="A86" s="204">
        <v>37007</v>
      </c>
      <c r="B86" s="205" t="s">
        <v>30</v>
      </c>
      <c r="C86" s="23">
        <v>-50703675.724478602</v>
      </c>
      <c r="D86" s="23">
        <v>1122503.01861659</v>
      </c>
      <c r="E86" s="23">
        <v>1145243989.26893</v>
      </c>
      <c r="H86" s="204">
        <v>37095</v>
      </c>
      <c r="I86" s="205" t="s">
        <v>85</v>
      </c>
      <c r="J86" s="23">
        <v>-246171.87016434598</v>
      </c>
      <c r="K86" s="206">
        <v>0</v>
      </c>
    </row>
    <row r="87" spans="1:11" ht="12" customHeight="1" x14ac:dyDescent="0.2">
      <c r="A87" s="204">
        <v>37008</v>
      </c>
      <c r="B87" s="205" t="s">
        <v>30</v>
      </c>
      <c r="C87" s="23">
        <v>-50185659.844601899</v>
      </c>
      <c r="D87" s="23">
        <v>10076087.6565888</v>
      </c>
      <c r="E87" s="23">
        <v>1145381174.1316001</v>
      </c>
      <c r="H87" s="204">
        <v>37096</v>
      </c>
      <c r="I87" s="205" t="s">
        <v>85</v>
      </c>
      <c r="J87" s="23">
        <v>-257915.90884655598</v>
      </c>
      <c r="K87" s="206">
        <v>0</v>
      </c>
    </row>
    <row r="88" spans="1:11" ht="12" customHeight="1" x14ac:dyDescent="0.2">
      <c r="A88" s="204">
        <v>37011</v>
      </c>
      <c r="B88" s="205" t="s">
        <v>30</v>
      </c>
      <c r="C88" s="23">
        <v>-51314544.483725503</v>
      </c>
      <c r="D88" s="23">
        <v>10218226.4084998</v>
      </c>
      <c r="E88" s="23">
        <v>1174968289.6321101</v>
      </c>
      <c r="H88" s="204">
        <v>37097</v>
      </c>
      <c r="I88" s="205" t="s">
        <v>85</v>
      </c>
      <c r="J88" s="23">
        <v>-463506.984065397</v>
      </c>
      <c r="K88" s="206">
        <v>0</v>
      </c>
    </row>
    <row r="89" spans="1:11" ht="12" customHeight="1" x14ac:dyDescent="0.2">
      <c r="A89" s="204">
        <v>37012</v>
      </c>
      <c r="B89" s="205" t="s">
        <v>30</v>
      </c>
      <c r="C89" s="23">
        <v>-50494022.664519399</v>
      </c>
      <c r="D89" s="23">
        <v>5537414.9869552907</v>
      </c>
      <c r="E89" s="23">
        <v>1192629696.43104</v>
      </c>
      <c r="H89" s="204">
        <v>37098</v>
      </c>
      <c r="I89" s="205" t="s">
        <v>85</v>
      </c>
      <c r="J89" s="23">
        <v>-168991.531231156</v>
      </c>
      <c r="K89" s="206">
        <v>0</v>
      </c>
    </row>
    <row r="90" spans="1:11" ht="12" customHeight="1" x14ac:dyDescent="0.2">
      <c r="A90" s="204">
        <v>37013</v>
      </c>
      <c r="B90" s="205" t="s">
        <v>30</v>
      </c>
      <c r="C90" s="23">
        <v>-52963955.221875802</v>
      </c>
      <c r="D90" s="23">
        <v>25506613.755673498</v>
      </c>
      <c r="E90" s="23">
        <v>1226111697.4269199</v>
      </c>
      <c r="H90" s="204">
        <v>37099</v>
      </c>
      <c r="I90" s="205" t="s">
        <v>85</v>
      </c>
      <c r="J90" s="23">
        <v>-351327.14448874799</v>
      </c>
      <c r="K90" s="206">
        <v>0</v>
      </c>
    </row>
    <row r="91" spans="1:11" ht="12" customHeight="1" x14ac:dyDescent="0.2">
      <c r="A91" s="204">
        <v>37014</v>
      </c>
      <c r="B91" s="205" t="s">
        <v>30</v>
      </c>
      <c r="C91" s="23">
        <v>-47137064.399250202</v>
      </c>
      <c r="D91" s="23">
        <v>2112347.8298692498</v>
      </c>
      <c r="E91" s="23">
        <v>1232912541.75192</v>
      </c>
      <c r="H91" s="204">
        <v>37102</v>
      </c>
      <c r="I91" s="205" t="s">
        <v>85</v>
      </c>
      <c r="J91" s="23">
        <v>-444499.13975394901</v>
      </c>
      <c r="K91" s="206">
        <v>0</v>
      </c>
    </row>
    <row r="92" spans="1:11" ht="12" customHeight="1" x14ac:dyDescent="0.2">
      <c r="A92" s="204">
        <v>37015</v>
      </c>
      <c r="B92" s="205" t="s">
        <v>30</v>
      </c>
      <c r="C92" s="23">
        <v>-49356567.868329301</v>
      </c>
      <c r="D92" s="23">
        <v>-10037963.462015999</v>
      </c>
      <c r="E92" s="23">
        <v>1228448214.9545798</v>
      </c>
      <c r="H92" s="204">
        <v>37103</v>
      </c>
      <c r="I92" s="205" t="s">
        <v>85</v>
      </c>
      <c r="J92" s="23">
        <v>-456206.023897996</v>
      </c>
      <c r="K92" s="206">
        <v>0</v>
      </c>
    </row>
    <row r="93" spans="1:11" ht="12" customHeight="1" x14ac:dyDescent="0.2">
      <c r="A93" s="204">
        <v>37018</v>
      </c>
      <c r="B93" s="205" t="s">
        <v>30</v>
      </c>
      <c r="C93" s="23">
        <v>-38068993.5313759</v>
      </c>
      <c r="D93" s="23">
        <v>20609524.869549602</v>
      </c>
      <c r="E93" s="23">
        <v>1253195080.6499798</v>
      </c>
      <c r="H93" s="204">
        <v>37104</v>
      </c>
      <c r="I93" s="205" t="s">
        <v>85</v>
      </c>
      <c r="J93" s="23">
        <v>-449669.47484580608</v>
      </c>
      <c r="K93" s="206">
        <v>0</v>
      </c>
    </row>
    <row r="94" spans="1:11" ht="12" customHeight="1" x14ac:dyDescent="0.2">
      <c r="A94" s="204">
        <v>37019</v>
      </c>
      <c r="B94" s="205" t="s">
        <v>30</v>
      </c>
      <c r="C94" s="23">
        <v>-33244363.265484601</v>
      </c>
      <c r="D94" s="23">
        <v>-17103761.539315499</v>
      </c>
      <c r="E94" s="23">
        <v>1234220768.8856401</v>
      </c>
      <c r="H94" s="204">
        <v>37105</v>
      </c>
      <c r="I94" s="205" t="s">
        <v>85</v>
      </c>
      <c r="J94" s="23">
        <v>-407735.07431663497</v>
      </c>
      <c r="K94" s="206">
        <v>0</v>
      </c>
    </row>
    <row r="95" spans="1:11" ht="12" customHeight="1" x14ac:dyDescent="0.2">
      <c r="A95" s="204">
        <v>37020</v>
      </c>
      <c r="B95" s="205" t="s">
        <v>30</v>
      </c>
      <c r="C95" s="23">
        <v>-35752520.051551506</v>
      </c>
      <c r="D95" s="23">
        <v>13336815.8545478</v>
      </c>
      <c r="E95" s="23">
        <v>1255454228.5824299</v>
      </c>
      <c r="H95" s="204">
        <v>37106</v>
      </c>
      <c r="I95" s="205" t="s">
        <v>85</v>
      </c>
      <c r="J95" s="23">
        <v>-359628.75760416704</v>
      </c>
      <c r="K95" s="206">
        <v>0</v>
      </c>
    </row>
    <row r="96" spans="1:11" ht="12" customHeight="1" x14ac:dyDescent="0.2">
      <c r="A96" s="204">
        <v>37021</v>
      </c>
      <c r="B96" s="205" t="s">
        <v>30</v>
      </c>
      <c r="C96" s="23">
        <v>-36450705.6563555</v>
      </c>
      <c r="D96" s="23">
        <v>-5174144.5452087605</v>
      </c>
      <c r="E96" s="23">
        <v>1273909999.6944399</v>
      </c>
      <c r="H96" s="204">
        <v>37109</v>
      </c>
      <c r="I96" s="205" t="s">
        <v>85</v>
      </c>
      <c r="J96" s="23">
        <v>-310543.57765953202</v>
      </c>
      <c r="K96" s="206">
        <v>0</v>
      </c>
    </row>
    <row r="97" spans="1:11" ht="12" customHeight="1" x14ac:dyDescent="0.2">
      <c r="A97" s="204">
        <v>37022</v>
      </c>
      <c r="B97" s="205" t="s">
        <v>30</v>
      </c>
      <c r="C97" s="23">
        <v>-38594634.431063995</v>
      </c>
      <c r="D97" s="23">
        <v>1995861.44125424</v>
      </c>
      <c r="E97" s="23">
        <v>1273697663.7117901</v>
      </c>
      <c r="H97" s="204">
        <v>37110</v>
      </c>
      <c r="I97" s="205" t="s">
        <v>85</v>
      </c>
      <c r="J97" s="23">
        <v>-417210.05496871099</v>
      </c>
      <c r="K97" s="206">
        <v>0</v>
      </c>
    </row>
    <row r="98" spans="1:11" ht="12" customHeight="1" x14ac:dyDescent="0.2">
      <c r="A98" s="204">
        <v>37025</v>
      </c>
      <c r="B98" s="205" t="s">
        <v>30</v>
      </c>
      <c r="C98" s="23">
        <v>-37349839.711370096</v>
      </c>
      <c r="D98" s="23">
        <v>7120009.9568836</v>
      </c>
      <c r="E98" s="23">
        <v>1281639291.5475402</v>
      </c>
      <c r="H98" s="204">
        <v>37111</v>
      </c>
      <c r="I98" s="205" t="s">
        <v>85</v>
      </c>
      <c r="J98" s="23">
        <v>-328043.78510025307</v>
      </c>
      <c r="K98" s="206">
        <v>0</v>
      </c>
    </row>
    <row r="99" spans="1:11" ht="12" customHeight="1" x14ac:dyDescent="0.2">
      <c r="A99" s="204">
        <v>37026</v>
      </c>
      <c r="B99" s="205" t="s">
        <v>30</v>
      </c>
      <c r="C99" s="23">
        <v>-37544127.430013902</v>
      </c>
      <c r="D99" s="23">
        <v>1411634.0733903099</v>
      </c>
      <c r="E99" s="23">
        <v>1283309232.4755301</v>
      </c>
      <c r="H99" s="204">
        <v>37112</v>
      </c>
      <c r="I99" s="205" t="s">
        <v>85</v>
      </c>
      <c r="J99" s="23">
        <v>-316457.69174539897</v>
      </c>
      <c r="K99" s="206">
        <v>0</v>
      </c>
    </row>
    <row r="100" spans="1:11" ht="12" customHeight="1" x14ac:dyDescent="0.2">
      <c r="A100" s="204">
        <v>37027</v>
      </c>
      <c r="B100" s="205" t="s">
        <v>30</v>
      </c>
      <c r="C100" s="23">
        <v>-32922287.284693997</v>
      </c>
      <c r="D100" s="23">
        <v>8954490.2921218202</v>
      </c>
      <c r="E100" s="23">
        <v>1297748477.2934899</v>
      </c>
      <c r="H100" s="204">
        <v>37113</v>
      </c>
      <c r="I100" s="205" t="s">
        <v>85</v>
      </c>
      <c r="J100" s="23">
        <v>-295521.20746125298</v>
      </c>
      <c r="K100" s="206">
        <v>0</v>
      </c>
    </row>
    <row r="101" spans="1:11" ht="12" customHeight="1" x14ac:dyDescent="0.2">
      <c r="A101" s="204">
        <v>37028</v>
      </c>
      <c r="B101" s="205" t="s">
        <v>30</v>
      </c>
      <c r="C101" s="23">
        <v>-31222702.407721497</v>
      </c>
      <c r="D101" s="23">
        <v>10875634.330818599</v>
      </c>
      <c r="E101" s="23">
        <v>1293367760.3643601</v>
      </c>
      <c r="H101" s="204">
        <v>37116</v>
      </c>
      <c r="I101" s="205" t="s">
        <v>85</v>
      </c>
      <c r="J101" s="23">
        <v>-254419.51551398303</v>
      </c>
      <c r="K101" s="206">
        <v>0</v>
      </c>
    </row>
    <row r="102" spans="1:11" ht="12" customHeight="1" x14ac:dyDescent="0.2">
      <c r="A102" s="204">
        <v>37029</v>
      </c>
      <c r="B102" s="205" t="s">
        <v>30</v>
      </c>
      <c r="C102" s="23">
        <v>-32298892.276279397</v>
      </c>
      <c r="D102" s="23">
        <v>-2379088.11620773</v>
      </c>
      <c r="E102" s="23">
        <v>1296391662.1087899</v>
      </c>
      <c r="H102" s="204">
        <v>37117</v>
      </c>
      <c r="I102" s="205" t="s">
        <v>85</v>
      </c>
      <c r="J102" s="23">
        <v>-297059.25884143199</v>
      </c>
      <c r="K102" s="206">
        <v>0</v>
      </c>
    </row>
    <row r="103" spans="1:11" ht="12" customHeight="1" x14ac:dyDescent="0.2">
      <c r="A103" s="204">
        <v>37032</v>
      </c>
      <c r="B103" s="205" t="s">
        <v>30</v>
      </c>
      <c r="C103" s="23">
        <v>-29999979.632592298</v>
      </c>
      <c r="D103" s="23">
        <v>3030271.4141811198</v>
      </c>
      <c r="E103" s="23">
        <v>1296250801.1069801</v>
      </c>
      <c r="H103" s="204">
        <v>37118</v>
      </c>
      <c r="I103" s="205" t="s">
        <v>85</v>
      </c>
      <c r="J103" s="23">
        <v>-460953.084392155</v>
      </c>
      <c r="K103" s="206">
        <v>0</v>
      </c>
    </row>
    <row r="104" spans="1:11" ht="12" customHeight="1" x14ac:dyDescent="0.2">
      <c r="A104" s="204">
        <v>37033</v>
      </c>
      <c r="B104" s="205" t="s">
        <v>30</v>
      </c>
      <c r="C104" s="23">
        <v>-25916870.622422799</v>
      </c>
      <c r="D104" s="23">
        <v>-11734651.4067911</v>
      </c>
      <c r="E104" s="23">
        <v>1285774874.6471999</v>
      </c>
      <c r="H104" s="204">
        <v>37119</v>
      </c>
      <c r="I104" s="205" t="s">
        <v>85</v>
      </c>
      <c r="J104" s="23">
        <v>-530386.70391223987</v>
      </c>
      <c r="K104" s="206">
        <v>0</v>
      </c>
    </row>
    <row r="105" spans="1:11" ht="12" customHeight="1" x14ac:dyDescent="0.2">
      <c r="A105" s="204">
        <v>37034</v>
      </c>
      <c r="B105" s="205" t="s">
        <v>30</v>
      </c>
      <c r="C105" s="23">
        <v>-26855372.2336752</v>
      </c>
      <c r="D105" s="23">
        <v>8983421.7812476493</v>
      </c>
      <c r="E105" s="23">
        <v>1297770773.07968</v>
      </c>
      <c r="H105" s="204">
        <v>37120</v>
      </c>
      <c r="I105" s="205" t="s">
        <v>85</v>
      </c>
      <c r="J105" s="23">
        <v>-280669.19705698802</v>
      </c>
      <c r="K105" s="206">
        <v>0</v>
      </c>
    </row>
    <row r="106" spans="1:11" ht="12" customHeight="1" x14ac:dyDescent="0.2">
      <c r="A106" s="204">
        <v>37035</v>
      </c>
      <c r="B106" s="205" t="s">
        <v>30</v>
      </c>
      <c r="C106" s="23">
        <v>-32161457.968044799</v>
      </c>
      <c r="D106" s="23">
        <v>-2743615.8014002899</v>
      </c>
      <c r="E106" s="23">
        <v>1303172663.38164</v>
      </c>
      <c r="H106" s="204">
        <v>37123</v>
      </c>
      <c r="I106" s="205" t="s">
        <v>85</v>
      </c>
      <c r="J106" s="23">
        <v>-293584.95916433004</v>
      </c>
      <c r="K106" s="206">
        <v>0</v>
      </c>
    </row>
    <row r="107" spans="1:11" ht="12" customHeight="1" x14ac:dyDescent="0.2">
      <c r="A107" s="204">
        <v>37036</v>
      </c>
      <c r="B107" s="205" t="s">
        <v>30</v>
      </c>
      <c r="C107" s="23">
        <v>-32928360.008928698</v>
      </c>
      <c r="D107" s="23">
        <v>16239250.931913901</v>
      </c>
      <c r="E107" s="23">
        <v>1318305391.0764401</v>
      </c>
      <c r="H107" s="204">
        <v>37124</v>
      </c>
      <c r="I107" s="205" t="s">
        <v>85</v>
      </c>
      <c r="J107" s="23">
        <v>-212982.42865389801</v>
      </c>
      <c r="K107" s="206">
        <v>0</v>
      </c>
    </row>
    <row r="108" spans="1:11" ht="12" customHeight="1" x14ac:dyDescent="0.2">
      <c r="A108" s="204">
        <v>37039</v>
      </c>
      <c r="B108" s="205" t="s">
        <v>30</v>
      </c>
      <c r="C108" s="23">
        <v>0</v>
      </c>
      <c r="D108" s="23">
        <v>0</v>
      </c>
      <c r="E108" s="23">
        <v>0</v>
      </c>
      <c r="H108" s="204">
        <v>37125</v>
      </c>
      <c r="I108" s="205" t="s">
        <v>85</v>
      </c>
      <c r="J108" s="23">
        <v>-311471.51088815602</v>
      </c>
      <c r="K108" s="206">
        <v>0</v>
      </c>
    </row>
    <row r="109" spans="1:11" ht="12" customHeight="1" x14ac:dyDescent="0.2">
      <c r="A109" s="204">
        <v>37040</v>
      </c>
      <c r="B109" s="205" t="s">
        <v>30</v>
      </c>
      <c r="C109" s="23">
        <v>-31281437.921708401</v>
      </c>
      <c r="D109" s="23">
        <v>12581533.1463081</v>
      </c>
      <c r="E109" s="23">
        <v>1341970946.5276501</v>
      </c>
      <c r="H109" s="204">
        <v>37126</v>
      </c>
      <c r="I109" s="205" t="s">
        <v>85</v>
      </c>
      <c r="J109" s="23">
        <v>-222129.70483642103</v>
      </c>
      <c r="K109" s="206">
        <v>0</v>
      </c>
    </row>
    <row r="110" spans="1:11" ht="12" customHeight="1" x14ac:dyDescent="0.2">
      <c r="A110" s="204">
        <v>37041</v>
      </c>
      <c r="B110" s="205" t="s">
        <v>30</v>
      </c>
      <c r="C110" s="23">
        <v>-31610874.115923699</v>
      </c>
      <c r="D110" s="23">
        <v>33878662.216004498</v>
      </c>
      <c r="E110" s="23">
        <v>1362349443.01458</v>
      </c>
      <c r="H110" s="204">
        <v>37127</v>
      </c>
      <c r="I110" s="205" t="s">
        <v>85</v>
      </c>
      <c r="J110" s="23">
        <v>-330728.306612227</v>
      </c>
      <c r="K110" s="206">
        <v>0</v>
      </c>
    </row>
    <row r="111" spans="1:11" ht="12" customHeight="1" x14ac:dyDescent="0.2">
      <c r="A111" s="204">
        <v>37042</v>
      </c>
      <c r="B111" s="205" t="s">
        <v>30</v>
      </c>
      <c r="C111" s="23">
        <v>-26875472.5065584</v>
      </c>
      <c r="D111" s="23">
        <v>28366382.517531998</v>
      </c>
      <c r="E111" s="23">
        <v>1402810751.36783</v>
      </c>
      <c r="H111" s="204">
        <v>37130</v>
      </c>
      <c r="I111" s="205" t="s">
        <v>85</v>
      </c>
      <c r="J111" s="23">
        <v>-16668816.5502472</v>
      </c>
      <c r="K111" s="206">
        <v>0</v>
      </c>
    </row>
    <row r="112" spans="1:11" ht="12" customHeight="1" x14ac:dyDescent="0.2">
      <c r="A112" s="204">
        <v>37043</v>
      </c>
      <c r="B112" s="205" t="s">
        <v>30</v>
      </c>
      <c r="C112" s="23">
        <v>-25207493.501817599</v>
      </c>
      <c r="D112" s="23">
        <v>-26108170.994946498</v>
      </c>
      <c r="E112" s="23">
        <v>1369129561.7210701</v>
      </c>
      <c r="H112" s="204">
        <v>37131</v>
      </c>
      <c r="I112" s="205" t="s">
        <v>85</v>
      </c>
      <c r="J112" s="23">
        <v>-394699.95856870897</v>
      </c>
      <c r="K112" s="206">
        <v>0</v>
      </c>
    </row>
    <row r="113" spans="1:11" ht="12" customHeight="1" x14ac:dyDescent="0.2">
      <c r="A113" s="204">
        <v>37046</v>
      </c>
      <c r="B113" s="205" t="s">
        <v>30</v>
      </c>
      <c r="C113" s="23">
        <v>-33231881.059675299</v>
      </c>
      <c r="D113" s="23">
        <v>27483643.4146818</v>
      </c>
      <c r="E113" s="23">
        <v>1386393111.8317101</v>
      </c>
      <c r="H113" s="204">
        <v>37132</v>
      </c>
      <c r="I113" s="205" t="s">
        <v>85</v>
      </c>
      <c r="J113" s="23">
        <v>-474792.29725148407</v>
      </c>
      <c r="K113" s="206">
        <v>0</v>
      </c>
    </row>
    <row r="114" spans="1:11" ht="12" customHeight="1" x14ac:dyDescent="0.2">
      <c r="A114" s="204">
        <v>37047</v>
      </c>
      <c r="B114" s="205" t="s">
        <v>30</v>
      </c>
      <c r="C114" s="23">
        <v>-34124911.542311594</v>
      </c>
      <c r="D114" s="23">
        <v>7849371.3249009605</v>
      </c>
      <c r="E114" s="23">
        <v>1405161735.8475499</v>
      </c>
      <c r="H114" s="204">
        <v>37133</v>
      </c>
      <c r="I114" s="205" t="s">
        <v>85</v>
      </c>
      <c r="J114" s="23">
        <v>-389697.54085298494</v>
      </c>
      <c r="K114" s="206">
        <v>0</v>
      </c>
    </row>
    <row r="115" spans="1:11" ht="12" customHeight="1" x14ac:dyDescent="0.2">
      <c r="A115" s="204">
        <v>37048</v>
      </c>
      <c r="B115" s="205" t="s">
        <v>30</v>
      </c>
      <c r="C115" s="23">
        <v>-42446721.803389199</v>
      </c>
      <c r="D115" s="23">
        <v>7958664.4593469203</v>
      </c>
      <c r="E115" s="23">
        <v>1425262602.3064001</v>
      </c>
      <c r="H115" s="204">
        <v>37134</v>
      </c>
      <c r="I115" s="205" t="s">
        <v>85</v>
      </c>
      <c r="J115" s="23">
        <v>-396226.37915141601</v>
      </c>
      <c r="K115" s="206">
        <v>0</v>
      </c>
    </row>
    <row r="116" spans="1:11" ht="12" customHeight="1" x14ac:dyDescent="0.2">
      <c r="A116" s="204">
        <v>37049</v>
      </c>
      <c r="B116" s="205" t="s">
        <v>30</v>
      </c>
      <c r="C116" s="23">
        <v>-37565016.754063196</v>
      </c>
      <c r="D116" s="23">
        <v>-30245675.355726</v>
      </c>
      <c r="E116" s="23">
        <v>1397523217.6145701</v>
      </c>
      <c r="H116" s="204">
        <v>37137</v>
      </c>
      <c r="I116" s="205" t="s">
        <v>85</v>
      </c>
      <c r="J116" s="23">
        <v>0</v>
      </c>
      <c r="K116" s="206">
        <v>0</v>
      </c>
    </row>
    <row r="117" spans="1:11" ht="12" customHeight="1" x14ac:dyDescent="0.2">
      <c r="A117" s="204">
        <v>37050</v>
      </c>
      <c r="B117" s="205" t="s">
        <v>30</v>
      </c>
      <c r="C117" s="23">
        <v>-43940576.592498101</v>
      </c>
      <c r="D117" s="23">
        <v>-32432185.217471398</v>
      </c>
      <c r="E117" s="23">
        <v>1355591360.8592398</v>
      </c>
      <c r="H117" s="204">
        <v>37138</v>
      </c>
      <c r="I117" s="205" t="s">
        <v>85</v>
      </c>
      <c r="J117" s="23">
        <v>-376996.42857378401</v>
      </c>
      <c r="K117" s="206">
        <v>0</v>
      </c>
    </row>
    <row r="118" spans="1:11" ht="12" customHeight="1" x14ac:dyDescent="0.2">
      <c r="A118" s="204">
        <v>37053</v>
      </c>
      <c r="B118" s="205" t="s">
        <v>30</v>
      </c>
      <c r="C118" s="23">
        <v>-46726207.454642102</v>
      </c>
      <c r="D118" s="23">
        <v>-11850256.284001799</v>
      </c>
      <c r="E118" s="23">
        <v>1350106444.20048</v>
      </c>
      <c r="H118" s="204">
        <v>37139</v>
      </c>
      <c r="I118" s="205" t="s">
        <v>85</v>
      </c>
      <c r="J118" s="23">
        <v>-357865.73080049001</v>
      </c>
      <c r="K118" s="206">
        <v>0</v>
      </c>
    </row>
    <row r="119" spans="1:11" ht="12" customHeight="1" x14ac:dyDescent="0.2">
      <c r="A119" s="204">
        <v>37054</v>
      </c>
      <c r="B119" s="205" t="s">
        <v>30</v>
      </c>
      <c r="C119" s="23">
        <v>-43711411.547149599</v>
      </c>
      <c r="D119" s="23">
        <v>3928706.72178214</v>
      </c>
      <c r="E119" s="23">
        <v>1394383640.6168599</v>
      </c>
      <c r="H119" s="204">
        <v>37140</v>
      </c>
      <c r="I119" s="205" t="s">
        <v>85</v>
      </c>
      <c r="J119" s="23">
        <v>-378265.76542284898</v>
      </c>
      <c r="K119" s="206">
        <v>0</v>
      </c>
    </row>
    <row r="120" spans="1:11" ht="12" customHeight="1" x14ac:dyDescent="0.2">
      <c r="A120" s="204">
        <v>37055</v>
      </c>
      <c r="B120" s="205" t="s">
        <v>30</v>
      </c>
      <c r="C120" s="23">
        <v>-40917100.6736532</v>
      </c>
      <c r="D120" s="23">
        <v>29933296.254361801</v>
      </c>
      <c r="E120" s="23">
        <v>1500316300.27493</v>
      </c>
      <c r="H120" s="204">
        <v>37141</v>
      </c>
      <c r="I120" s="205" t="s">
        <v>85</v>
      </c>
      <c r="J120" s="23">
        <v>-289899.10832659405</v>
      </c>
      <c r="K120" s="206">
        <v>0</v>
      </c>
    </row>
    <row r="121" spans="1:11" ht="12" customHeight="1" x14ac:dyDescent="0.2">
      <c r="A121" s="204">
        <v>37056</v>
      </c>
      <c r="B121" s="205" t="s">
        <v>30</v>
      </c>
      <c r="C121" s="23">
        <v>-39106130.582571097</v>
      </c>
      <c r="D121" s="23">
        <v>31546069.8614459</v>
      </c>
      <c r="E121" s="23">
        <v>1454107658.87152</v>
      </c>
      <c r="H121" s="204">
        <v>37144</v>
      </c>
      <c r="I121" s="205" t="s">
        <v>85</v>
      </c>
      <c r="J121" s="23">
        <v>-401629.70248228702</v>
      </c>
      <c r="K121" s="206">
        <v>0</v>
      </c>
    </row>
    <row r="122" spans="1:11" ht="12" customHeight="1" x14ac:dyDescent="0.2">
      <c r="A122" s="204">
        <v>37057</v>
      </c>
      <c r="B122" s="205" t="s">
        <v>30</v>
      </c>
      <c r="C122" s="23">
        <v>-33084870.216019999</v>
      </c>
      <c r="D122" s="23">
        <v>29790232.431852803</v>
      </c>
      <c r="E122" s="23">
        <v>1492574392.8366802</v>
      </c>
      <c r="H122" s="204">
        <v>37145</v>
      </c>
      <c r="I122" s="205" t="s">
        <v>85</v>
      </c>
      <c r="J122" s="23">
        <v>0</v>
      </c>
      <c r="K122" s="206">
        <v>0</v>
      </c>
    </row>
    <row r="123" spans="1:11" ht="12" customHeight="1" x14ac:dyDescent="0.2">
      <c r="A123" s="204">
        <v>37060</v>
      </c>
      <c r="B123" s="205" t="s">
        <v>30</v>
      </c>
      <c r="C123" s="23">
        <v>-31418684.380194899</v>
      </c>
      <c r="D123" s="23">
        <v>11787694.529574201</v>
      </c>
      <c r="E123" s="23">
        <v>1505268480.4841201</v>
      </c>
      <c r="H123" s="204">
        <v>37146</v>
      </c>
      <c r="I123" s="205" t="s">
        <v>85</v>
      </c>
      <c r="J123" s="23">
        <v>-488931.74672815</v>
      </c>
      <c r="K123" s="206">
        <v>0</v>
      </c>
    </row>
    <row r="124" spans="1:11" ht="12" customHeight="1" x14ac:dyDescent="0.2">
      <c r="A124" s="204">
        <v>37061</v>
      </c>
      <c r="B124" s="205" t="s">
        <v>30</v>
      </c>
      <c r="C124" s="23">
        <v>-29319521.7511607</v>
      </c>
      <c r="D124" s="23">
        <v>17692503.6058749</v>
      </c>
      <c r="E124" s="23">
        <v>1527401066.37745</v>
      </c>
      <c r="H124" s="204">
        <v>37147</v>
      </c>
      <c r="I124" s="205" t="s">
        <v>85</v>
      </c>
      <c r="J124" s="23">
        <v>-519785.998783688</v>
      </c>
      <c r="K124" s="206">
        <v>0</v>
      </c>
    </row>
    <row r="125" spans="1:11" ht="12" customHeight="1" x14ac:dyDescent="0.2">
      <c r="A125" s="204">
        <v>37062</v>
      </c>
      <c r="B125" s="205" t="s">
        <v>30</v>
      </c>
      <c r="C125" s="23">
        <v>-29486330.730177302</v>
      </c>
      <c r="D125" s="23">
        <v>30915997.700639199</v>
      </c>
      <c r="E125" s="23">
        <v>1535298804.8527901</v>
      </c>
      <c r="H125" s="204">
        <v>37148</v>
      </c>
      <c r="I125" s="205" t="s">
        <v>85</v>
      </c>
      <c r="J125" s="23">
        <v>0</v>
      </c>
      <c r="K125" s="206">
        <v>0</v>
      </c>
    </row>
    <row r="126" spans="1:11" ht="12" customHeight="1" x14ac:dyDescent="0.2">
      <c r="A126" s="204">
        <v>37063</v>
      </c>
      <c r="B126" s="205" t="s">
        <v>30</v>
      </c>
      <c r="C126" s="23">
        <v>-30871334.697034001</v>
      </c>
      <c r="D126" s="23">
        <v>-10943526.5836013</v>
      </c>
      <c r="E126" s="23">
        <v>1530532729.5318701</v>
      </c>
      <c r="H126" s="204">
        <v>37151</v>
      </c>
      <c r="I126" s="205" t="s">
        <v>85</v>
      </c>
      <c r="J126" s="23">
        <v>-392520.85274000204</v>
      </c>
      <c r="K126" s="206">
        <v>0</v>
      </c>
    </row>
    <row r="127" spans="1:11" ht="12" customHeight="1" x14ac:dyDescent="0.2">
      <c r="A127" s="204">
        <v>37064</v>
      </c>
      <c r="B127" s="205" t="s">
        <v>30</v>
      </c>
      <c r="C127" s="23">
        <v>-30237806.958889801</v>
      </c>
      <c r="D127" s="23">
        <v>13189682.4523059</v>
      </c>
      <c r="E127" s="23">
        <v>1550776561.0640199</v>
      </c>
      <c r="H127" s="204">
        <v>37152</v>
      </c>
      <c r="I127" s="205" t="s">
        <v>85</v>
      </c>
      <c r="J127" s="23">
        <v>-430525.54348577</v>
      </c>
      <c r="K127" s="206">
        <v>0</v>
      </c>
    </row>
    <row r="128" spans="1:11" ht="12" customHeight="1" x14ac:dyDescent="0.2">
      <c r="A128" s="204">
        <v>37067</v>
      </c>
      <c r="B128" s="205" t="s">
        <v>30</v>
      </c>
      <c r="C128" s="23">
        <v>-27901120.992335401</v>
      </c>
      <c r="D128" s="23">
        <v>30900144.906468999</v>
      </c>
      <c r="E128" s="23">
        <v>1589021872.1507599</v>
      </c>
      <c r="H128" s="204">
        <v>37153</v>
      </c>
      <c r="I128" s="205" t="s">
        <v>85</v>
      </c>
      <c r="J128" s="23">
        <v>-411978.46967023902</v>
      </c>
      <c r="K128" s="206">
        <v>0</v>
      </c>
    </row>
    <row r="129" spans="1:11" ht="12" customHeight="1" x14ac:dyDescent="0.2">
      <c r="A129" s="204">
        <v>37068</v>
      </c>
      <c r="B129" s="205" t="s">
        <v>30</v>
      </c>
      <c r="C129" s="23">
        <v>-28429593.8130464</v>
      </c>
      <c r="D129" s="23">
        <v>-9792815.8753303401</v>
      </c>
      <c r="E129" s="23">
        <v>1572149711.4414499</v>
      </c>
      <c r="H129" s="204">
        <v>37154</v>
      </c>
      <c r="I129" s="205" t="s">
        <v>85</v>
      </c>
      <c r="J129" s="23">
        <v>-310049.01572267199</v>
      </c>
      <c r="K129" s="206">
        <v>0</v>
      </c>
    </row>
    <row r="130" spans="1:11" ht="12" customHeight="1" x14ac:dyDescent="0.2">
      <c r="A130" s="204">
        <v>37069</v>
      </c>
      <c r="B130" s="205" t="s">
        <v>30</v>
      </c>
      <c r="C130" s="23">
        <v>-28909724.734337699</v>
      </c>
      <c r="D130" s="23">
        <v>-8452945.0137488097</v>
      </c>
      <c r="E130" s="23">
        <v>1582001468.9874201</v>
      </c>
      <c r="H130" s="204">
        <v>37155</v>
      </c>
      <c r="I130" s="205" t="s">
        <v>85</v>
      </c>
      <c r="J130" s="23">
        <v>-370264.97556526604</v>
      </c>
      <c r="K130" s="206">
        <v>0</v>
      </c>
    </row>
    <row r="131" spans="1:11" ht="12" customHeight="1" x14ac:dyDescent="0.2">
      <c r="A131" s="204">
        <v>37070</v>
      </c>
      <c r="B131" s="205" t="s">
        <v>30</v>
      </c>
      <c r="C131" s="23">
        <v>-30820906.178908497</v>
      </c>
      <c r="D131" s="23">
        <v>-85576.125490915001</v>
      </c>
      <c r="E131" s="23">
        <v>1559656839.9632599</v>
      </c>
      <c r="H131" s="204">
        <v>37158</v>
      </c>
      <c r="I131" s="205" t="s">
        <v>85</v>
      </c>
      <c r="J131" s="23">
        <v>-254149.45273492101</v>
      </c>
      <c r="K131" s="206">
        <v>0</v>
      </c>
    </row>
    <row r="132" spans="1:11" ht="12" customHeight="1" x14ac:dyDescent="0.2">
      <c r="A132" s="204">
        <v>37071</v>
      </c>
      <c r="B132" s="205" t="s">
        <v>30</v>
      </c>
      <c r="C132" s="23">
        <v>-31617954.555536401</v>
      </c>
      <c r="D132" s="23">
        <v>-1530924.8901150301</v>
      </c>
      <c r="E132" s="23">
        <v>1564899794.1224899</v>
      </c>
      <c r="H132" s="204">
        <v>37159</v>
      </c>
      <c r="I132" s="205" t="s">
        <v>85</v>
      </c>
      <c r="J132" s="23">
        <v>-481376.665861341</v>
      </c>
      <c r="K132" s="206">
        <v>0</v>
      </c>
    </row>
    <row r="133" spans="1:11" ht="12" customHeight="1" x14ac:dyDescent="0.2">
      <c r="A133" s="204">
        <v>37074</v>
      </c>
      <c r="B133" s="205" t="s">
        <v>30</v>
      </c>
      <c r="C133" s="23">
        <v>-35002401.630654</v>
      </c>
      <c r="D133" s="23">
        <v>11691408.608152399</v>
      </c>
      <c r="E133" s="23">
        <v>1571277078.5197701</v>
      </c>
      <c r="H133" s="204">
        <v>37160</v>
      </c>
      <c r="I133" s="205" t="s">
        <v>85</v>
      </c>
      <c r="J133" s="23">
        <v>-340577.06666384602</v>
      </c>
      <c r="K133" s="206">
        <v>0</v>
      </c>
    </row>
    <row r="134" spans="1:11" ht="12" customHeight="1" x14ac:dyDescent="0.2">
      <c r="A134" s="204">
        <v>37075</v>
      </c>
      <c r="B134" s="205" t="s">
        <v>30</v>
      </c>
      <c r="C134" s="23">
        <v>-36044908.517869495</v>
      </c>
      <c r="D134" s="23">
        <v>-18007056.858564798</v>
      </c>
      <c r="E134" s="23">
        <v>1550103699.8001499</v>
      </c>
      <c r="H134" s="204">
        <v>37161</v>
      </c>
      <c r="I134" s="205" t="s">
        <v>85</v>
      </c>
      <c r="J134" s="23">
        <v>-265258.85385258996</v>
      </c>
      <c r="K134" s="206">
        <v>0</v>
      </c>
    </row>
    <row r="135" spans="1:11" ht="12" customHeight="1" x14ac:dyDescent="0.2">
      <c r="A135" s="204">
        <v>37076</v>
      </c>
      <c r="B135" s="205" t="s">
        <v>30</v>
      </c>
      <c r="C135" s="23">
        <v>0</v>
      </c>
      <c r="D135" s="23">
        <v>0</v>
      </c>
      <c r="E135" s="23">
        <v>0</v>
      </c>
      <c r="H135" s="204">
        <v>37162</v>
      </c>
      <c r="I135" s="205" t="s">
        <v>85</v>
      </c>
      <c r="J135" s="23">
        <v>-321441.48590536899</v>
      </c>
      <c r="K135" s="206">
        <v>0</v>
      </c>
    </row>
    <row r="136" spans="1:11" ht="12" customHeight="1" x14ac:dyDescent="0.2">
      <c r="A136" s="204">
        <v>37077</v>
      </c>
      <c r="B136" s="205" t="s">
        <v>30</v>
      </c>
      <c r="C136" s="23">
        <v>-34702335.592084602</v>
      </c>
      <c r="D136" s="23">
        <v>-12390552.107323799</v>
      </c>
      <c r="E136" s="23">
        <v>1527091452.1635702</v>
      </c>
      <c r="H136" s="204">
        <v>37165</v>
      </c>
      <c r="I136" s="205" t="s">
        <v>85</v>
      </c>
      <c r="J136" s="23">
        <v>-458265.30614757299</v>
      </c>
      <c r="K136" s="206">
        <v>0</v>
      </c>
    </row>
    <row r="137" spans="1:11" ht="12" customHeight="1" x14ac:dyDescent="0.2">
      <c r="A137" s="204">
        <v>37078</v>
      </c>
      <c r="B137" s="205" t="s">
        <v>30</v>
      </c>
      <c r="C137" s="23">
        <v>-38013838.626333296</v>
      </c>
      <c r="D137" s="23">
        <v>-26368211.767561898</v>
      </c>
      <c r="E137" s="23">
        <v>1505032607.9514501</v>
      </c>
      <c r="H137" s="204">
        <v>37166</v>
      </c>
      <c r="I137" s="205" t="s">
        <v>85</v>
      </c>
      <c r="J137" s="23">
        <v>-335034.70449725701</v>
      </c>
      <c r="K137" s="206">
        <v>0</v>
      </c>
    </row>
    <row r="138" spans="1:11" ht="12" customHeight="1" x14ac:dyDescent="0.2">
      <c r="A138" s="204">
        <v>37081</v>
      </c>
      <c r="B138" s="205" t="s">
        <v>30</v>
      </c>
      <c r="C138" s="23">
        <v>-37144769.994131804</v>
      </c>
      <c r="D138" s="23">
        <v>8877870.7528061196</v>
      </c>
      <c r="E138" s="23">
        <v>1502845377.8277202</v>
      </c>
      <c r="H138" s="204">
        <v>37167</v>
      </c>
      <c r="I138" s="205" t="s">
        <v>85</v>
      </c>
      <c r="J138" s="23">
        <v>-291414.20464144606</v>
      </c>
      <c r="K138" s="206">
        <v>0</v>
      </c>
    </row>
    <row r="139" spans="1:11" ht="12" customHeight="1" x14ac:dyDescent="0.2">
      <c r="A139" s="204">
        <v>37082</v>
      </c>
      <c r="B139" s="205" t="s">
        <v>30</v>
      </c>
      <c r="C139" s="23">
        <v>-41405393.9875018</v>
      </c>
      <c r="D139" s="23">
        <v>-7502102.5820486499</v>
      </c>
      <c r="E139" s="23">
        <v>1487096542.9806602</v>
      </c>
      <c r="H139" s="204">
        <v>37168</v>
      </c>
      <c r="I139" s="205" t="s">
        <v>85</v>
      </c>
      <c r="J139" s="23">
        <v>-374697.00979287305</v>
      </c>
      <c r="K139" s="206">
        <v>0</v>
      </c>
    </row>
    <row r="140" spans="1:11" ht="12" customHeight="1" x14ac:dyDescent="0.2">
      <c r="A140" s="204">
        <v>37083</v>
      </c>
      <c r="B140" s="205" t="s">
        <v>30</v>
      </c>
      <c r="C140" s="23">
        <v>-41483140.319870099</v>
      </c>
      <c r="D140" s="23">
        <v>23136965.2053959</v>
      </c>
      <c r="E140" s="23">
        <v>1497602043.00559</v>
      </c>
      <c r="H140" s="204">
        <v>37169</v>
      </c>
      <c r="I140" s="205" t="s">
        <v>85</v>
      </c>
      <c r="J140" s="23">
        <v>-374655.10827332601</v>
      </c>
      <c r="K140" s="206">
        <v>0</v>
      </c>
    </row>
    <row r="141" spans="1:11" ht="12" customHeight="1" x14ac:dyDescent="0.2">
      <c r="A141" s="204">
        <v>37084</v>
      </c>
      <c r="B141" s="205" t="s">
        <v>30</v>
      </c>
      <c r="C141" s="23">
        <v>-41965025.280128799</v>
      </c>
      <c r="D141" s="23">
        <v>-3770074.3710192498</v>
      </c>
      <c r="E141" s="23">
        <v>1479362169.9405401</v>
      </c>
      <c r="H141" s="204">
        <v>37172</v>
      </c>
      <c r="I141" s="205" t="s">
        <v>85</v>
      </c>
      <c r="J141" s="23">
        <v>-395673.06391664699</v>
      </c>
      <c r="K141" s="206">
        <v>0</v>
      </c>
    </row>
    <row r="142" spans="1:11" ht="12" customHeight="1" x14ac:dyDescent="0.2">
      <c r="A142" s="204">
        <v>37085</v>
      </c>
      <c r="B142" s="205" t="s">
        <v>30</v>
      </c>
      <c r="C142" s="23">
        <v>-37970927.516886301</v>
      </c>
      <c r="D142" s="23">
        <v>27858046.967761502</v>
      </c>
      <c r="E142" s="23">
        <v>1498909094.98455</v>
      </c>
      <c r="H142" s="204">
        <v>37173</v>
      </c>
      <c r="I142" s="205" t="s">
        <v>85</v>
      </c>
      <c r="J142" s="23">
        <v>-519043.61827541899</v>
      </c>
      <c r="K142" s="206">
        <v>0</v>
      </c>
    </row>
    <row r="143" spans="1:11" ht="12" customHeight="1" x14ac:dyDescent="0.2">
      <c r="A143" s="204">
        <v>37088</v>
      </c>
      <c r="B143" s="205" t="s">
        <v>30</v>
      </c>
      <c r="C143" s="23">
        <v>-35302073.442531496</v>
      </c>
      <c r="D143" s="23">
        <v>28737747.150914699</v>
      </c>
      <c r="E143" s="23">
        <v>1527704741.7875202</v>
      </c>
      <c r="H143" s="204">
        <v>37174</v>
      </c>
      <c r="I143" s="205" t="s">
        <v>85</v>
      </c>
      <c r="J143" s="23">
        <v>-506749.50138422899</v>
      </c>
      <c r="K143" s="206">
        <v>0</v>
      </c>
    </row>
    <row r="144" spans="1:11" ht="12" customHeight="1" x14ac:dyDescent="0.2">
      <c r="A144" s="204">
        <v>37089</v>
      </c>
      <c r="B144" s="205" t="s">
        <v>30</v>
      </c>
      <c r="C144" s="23">
        <v>-31895063.257335998</v>
      </c>
      <c r="D144" s="23">
        <v>-3986266.1035518702</v>
      </c>
      <c r="E144" s="23">
        <v>1517653369.70279</v>
      </c>
      <c r="H144" s="204">
        <v>37175</v>
      </c>
      <c r="I144" s="205" t="s">
        <v>85</v>
      </c>
      <c r="J144" s="23">
        <v>-680715.688696714</v>
      </c>
      <c r="K144" s="206">
        <v>0</v>
      </c>
    </row>
    <row r="145" spans="1:11" ht="12" customHeight="1" x14ac:dyDescent="0.2">
      <c r="A145" s="204">
        <v>37090</v>
      </c>
      <c r="B145" s="205" t="s">
        <v>30</v>
      </c>
      <c r="C145" s="23">
        <v>-33466134.370496999</v>
      </c>
      <c r="D145" s="23">
        <v>4194663.6678913599</v>
      </c>
      <c r="E145" s="23">
        <v>1517297915.90396</v>
      </c>
      <c r="H145" s="204">
        <v>37176</v>
      </c>
      <c r="I145" s="205" t="s">
        <v>85</v>
      </c>
      <c r="J145" s="23">
        <v>-787341.07708508603</v>
      </c>
      <c r="K145" s="206">
        <v>0</v>
      </c>
    </row>
    <row r="146" spans="1:11" ht="12" customHeight="1" x14ac:dyDescent="0.2">
      <c r="A146" s="204">
        <v>37091</v>
      </c>
      <c r="B146" s="205" t="s">
        <v>30</v>
      </c>
      <c r="C146" s="23">
        <v>-34753845.4416655</v>
      </c>
      <c r="D146" s="23">
        <v>10349186.9259519</v>
      </c>
      <c r="E146" s="23">
        <v>1533660451.4006801</v>
      </c>
      <c r="H146" s="204">
        <v>37179</v>
      </c>
      <c r="I146" s="205" t="s">
        <v>85</v>
      </c>
      <c r="J146" s="23">
        <v>-516040.15966517502</v>
      </c>
      <c r="K146" s="206">
        <v>0</v>
      </c>
    </row>
    <row r="147" spans="1:11" ht="12" customHeight="1" x14ac:dyDescent="0.2">
      <c r="A147" s="204">
        <v>37092</v>
      </c>
      <c r="B147" s="205" t="s">
        <v>30</v>
      </c>
      <c r="C147" s="23">
        <v>-36644921.5845998</v>
      </c>
      <c r="D147" s="23">
        <v>-4269602.2439704305</v>
      </c>
      <c r="E147" s="23">
        <v>1520869397.39224</v>
      </c>
      <c r="H147" s="204">
        <v>37180</v>
      </c>
      <c r="I147" s="205" t="s">
        <v>85</v>
      </c>
      <c r="J147" s="23">
        <v>-629746.98447825399</v>
      </c>
      <c r="K147" s="206">
        <v>0</v>
      </c>
    </row>
    <row r="148" spans="1:11" ht="12" customHeight="1" x14ac:dyDescent="0.2">
      <c r="A148" s="204">
        <v>37095</v>
      </c>
      <c r="B148" s="205" t="s">
        <v>30</v>
      </c>
      <c r="C148" s="23">
        <v>-39640723.073159695</v>
      </c>
      <c r="D148" s="23">
        <v>-6167760.0775306802</v>
      </c>
      <c r="E148" s="23">
        <v>1508456095.99014</v>
      </c>
      <c r="H148" s="204">
        <v>37181</v>
      </c>
      <c r="I148" s="205" t="s">
        <v>85</v>
      </c>
      <c r="J148" s="23">
        <v>-257379.05430339903</v>
      </c>
      <c r="K148" s="206">
        <v>0</v>
      </c>
    </row>
    <row r="149" spans="1:11" ht="12" customHeight="1" x14ac:dyDescent="0.2">
      <c r="A149" s="204">
        <v>37096</v>
      </c>
      <c r="B149" s="205" t="s">
        <v>30</v>
      </c>
      <c r="C149" s="23">
        <v>-34106736.725093096</v>
      </c>
      <c r="D149" s="23">
        <v>-15072884.314012501</v>
      </c>
      <c r="E149" s="23">
        <v>1493162899.1888602</v>
      </c>
      <c r="H149" s="204">
        <v>37182</v>
      </c>
      <c r="I149" s="205" t="s">
        <v>85</v>
      </c>
      <c r="J149" s="23">
        <v>-334954.59812951903</v>
      </c>
      <c r="K149" s="206">
        <v>0</v>
      </c>
    </row>
    <row r="150" spans="1:11" ht="12" customHeight="1" x14ac:dyDescent="0.2">
      <c r="A150" s="204">
        <v>37097</v>
      </c>
      <c r="B150" s="205" t="s">
        <v>30</v>
      </c>
      <c r="C150" s="23">
        <v>-31726705.179820299</v>
      </c>
      <c r="D150" s="23">
        <v>-17036509.3552415</v>
      </c>
      <c r="E150" s="23">
        <v>1457748526.46714</v>
      </c>
      <c r="H150" s="204">
        <v>37183</v>
      </c>
      <c r="I150" s="205" t="s">
        <v>85</v>
      </c>
      <c r="J150" s="23">
        <v>-548876.6099567099</v>
      </c>
      <c r="K150" s="206">
        <v>0</v>
      </c>
    </row>
    <row r="151" spans="1:11" ht="12" customHeight="1" x14ac:dyDescent="0.2">
      <c r="A151" s="204">
        <v>37098</v>
      </c>
      <c r="B151" s="205" t="s">
        <v>30</v>
      </c>
      <c r="C151" s="23">
        <v>-33330478.5592077</v>
      </c>
      <c r="D151" s="23">
        <v>-17907057.4218456</v>
      </c>
      <c r="E151" s="23">
        <v>1425232613.11514</v>
      </c>
      <c r="H151" s="204">
        <v>37186</v>
      </c>
      <c r="I151" s="205" t="s">
        <v>85</v>
      </c>
      <c r="J151" s="23">
        <v>-249452.283349259</v>
      </c>
      <c r="K151" s="206">
        <v>0</v>
      </c>
    </row>
    <row r="152" spans="1:11" ht="12" customHeight="1" x14ac:dyDescent="0.2">
      <c r="A152" s="204">
        <v>37099</v>
      </c>
      <c r="B152" s="205" t="s">
        <v>30</v>
      </c>
      <c r="C152" s="23">
        <v>-30824280.016198698</v>
      </c>
      <c r="D152" s="23">
        <v>16761061.5237469</v>
      </c>
      <c r="E152" s="23">
        <v>1440964317.75576</v>
      </c>
      <c r="H152" s="204">
        <v>37187</v>
      </c>
      <c r="I152" s="205" t="s">
        <v>85</v>
      </c>
      <c r="J152" s="23">
        <v>-155590.240885687</v>
      </c>
      <c r="K152" s="206">
        <v>0</v>
      </c>
    </row>
    <row r="153" spans="1:11" ht="12" customHeight="1" x14ac:dyDescent="0.2">
      <c r="A153" s="204">
        <v>37102</v>
      </c>
      <c r="B153" s="205" t="s">
        <v>30</v>
      </c>
      <c r="C153" s="23">
        <v>-28013290.2720499</v>
      </c>
      <c r="D153" s="23">
        <v>9709701.4161047693</v>
      </c>
      <c r="E153" s="23">
        <v>1451640458.7006299</v>
      </c>
      <c r="H153" s="204">
        <v>37188</v>
      </c>
      <c r="I153" s="205" t="s">
        <v>85</v>
      </c>
      <c r="J153" s="23">
        <v>-782564.81389344006</v>
      </c>
      <c r="K153" s="206">
        <v>0</v>
      </c>
    </row>
    <row r="154" spans="1:11" ht="12" customHeight="1" x14ac:dyDescent="0.2">
      <c r="A154" s="204">
        <v>37103</v>
      </c>
      <c r="B154" s="205" t="s">
        <v>30</v>
      </c>
      <c r="C154" s="23">
        <v>-31401436.714436699</v>
      </c>
      <c r="D154" s="23">
        <v>-26164550.642596297</v>
      </c>
      <c r="E154" s="23">
        <v>1423664648.9438899</v>
      </c>
      <c r="H154" s="204">
        <v>37189</v>
      </c>
      <c r="I154" s="205" t="s">
        <v>85</v>
      </c>
      <c r="J154" s="23">
        <v>0</v>
      </c>
      <c r="K154" s="206">
        <v>0</v>
      </c>
    </row>
    <row r="155" spans="1:11" ht="12" customHeight="1" x14ac:dyDescent="0.2">
      <c r="A155" s="204">
        <v>37104</v>
      </c>
      <c r="B155" s="205" t="s">
        <v>30</v>
      </c>
      <c r="C155" s="23">
        <v>-35026957.195716597</v>
      </c>
      <c r="D155" s="23">
        <v>-3220538.8279046598</v>
      </c>
      <c r="E155" s="23">
        <v>1428447664.9276202</v>
      </c>
      <c r="H155" s="204">
        <v>37190</v>
      </c>
      <c r="I155" s="205" t="s">
        <v>85</v>
      </c>
      <c r="J155" s="23">
        <v>0</v>
      </c>
      <c r="K155" s="206">
        <v>0</v>
      </c>
    </row>
    <row r="156" spans="1:11" ht="12" customHeight="1" x14ac:dyDescent="0.2">
      <c r="A156" s="204">
        <v>37105</v>
      </c>
      <c r="B156" s="205" t="s">
        <v>30</v>
      </c>
      <c r="C156" s="23">
        <v>-44544538.325785801</v>
      </c>
      <c r="D156" s="23">
        <v>2215650.80751799</v>
      </c>
      <c r="E156" s="23">
        <v>1418214026.76314</v>
      </c>
      <c r="H156" s="204">
        <v>37193</v>
      </c>
      <c r="I156" s="205" t="s">
        <v>85</v>
      </c>
      <c r="J156" s="23">
        <v>0</v>
      </c>
      <c r="K156" s="206">
        <v>0</v>
      </c>
    </row>
    <row r="157" spans="1:11" ht="12" customHeight="1" x14ac:dyDescent="0.2">
      <c r="A157" s="204">
        <v>37106</v>
      </c>
      <c r="B157" s="205" t="s">
        <v>30</v>
      </c>
      <c r="C157" s="23">
        <v>-43000158.552622497</v>
      </c>
      <c r="D157" s="23">
        <v>10663428.490492798</v>
      </c>
      <c r="E157" s="23">
        <v>1425717131.1171901</v>
      </c>
      <c r="H157" s="204">
        <v>37194</v>
      </c>
      <c r="I157" s="205" t="s">
        <v>85</v>
      </c>
      <c r="J157" s="23">
        <v>0</v>
      </c>
      <c r="K157" s="206">
        <v>0</v>
      </c>
    </row>
    <row r="158" spans="1:11" ht="12" customHeight="1" x14ac:dyDescent="0.2">
      <c r="A158" s="204">
        <v>37109</v>
      </c>
      <c r="B158" s="205" t="s">
        <v>30</v>
      </c>
      <c r="C158" s="23">
        <v>-37656867.162284397</v>
      </c>
      <c r="D158" s="23">
        <v>-40415318.057448901</v>
      </c>
      <c r="E158" s="23">
        <v>1379975162.4656098</v>
      </c>
      <c r="H158" s="204">
        <v>37195</v>
      </c>
      <c r="I158" s="205" t="s">
        <v>85</v>
      </c>
      <c r="J158" s="23">
        <v>0</v>
      </c>
      <c r="K158" s="206">
        <v>0</v>
      </c>
    </row>
    <row r="159" spans="1:11" ht="12" customHeight="1" x14ac:dyDescent="0.2">
      <c r="A159" s="204">
        <v>37110</v>
      </c>
      <c r="B159" s="205" t="s">
        <v>30</v>
      </c>
      <c r="C159" s="23">
        <v>-37109204.640647702</v>
      </c>
      <c r="D159" s="23">
        <v>4742817.7052965499</v>
      </c>
      <c r="E159" s="23">
        <v>1381562472.9734302</v>
      </c>
      <c r="H159" s="204">
        <v>37196</v>
      </c>
      <c r="I159" s="205" t="s">
        <v>85</v>
      </c>
      <c r="J159" s="23">
        <v>0</v>
      </c>
      <c r="K159" s="206">
        <v>0</v>
      </c>
    </row>
    <row r="160" spans="1:11" ht="12" customHeight="1" x14ac:dyDescent="0.2">
      <c r="A160" s="204">
        <v>37111</v>
      </c>
      <c r="B160" s="205" t="s">
        <v>30</v>
      </c>
      <c r="C160" s="23">
        <v>-29640155.008315001</v>
      </c>
      <c r="D160" s="23">
        <v>-5231819.8262434201</v>
      </c>
      <c r="E160" s="23">
        <v>1381995795.14255</v>
      </c>
      <c r="H160" s="204">
        <v>37197</v>
      </c>
      <c r="I160" s="205" t="s">
        <v>85</v>
      </c>
      <c r="J160" s="23">
        <v>0</v>
      </c>
      <c r="K160" s="206">
        <v>0</v>
      </c>
    </row>
    <row r="161" spans="1:11" ht="12" customHeight="1" x14ac:dyDescent="0.2">
      <c r="A161" s="204">
        <v>37112</v>
      </c>
      <c r="B161" s="205" t="s">
        <v>30</v>
      </c>
      <c r="C161" s="23">
        <v>-29420177.059139799</v>
      </c>
      <c r="D161" s="23">
        <v>-2384346.4950502999</v>
      </c>
      <c r="E161" s="23">
        <v>1376764114.3671801</v>
      </c>
      <c r="H161" s="204">
        <v>37200</v>
      </c>
      <c r="I161" s="205" t="s">
        <v>85</v>
      </c>
      <c r="J161" s="23">
        <v>0</v>
      </c>
      <c r="K161" s="206">
        <v>0</v>
      </c>
    </row>
    <row r="162" spans="1:11" ht="12" customHeight="1" x14ac:dyDescent="0.2">
      <c r="A162" s="204">
        <v>37113</v>
      </c>
      <c r="B162" s="205" t="s">
        <v>30</v>
      </c>
      <c r="C162" s="23">
        <v>-41989225.351669699</v>
      </c>
      <c r="D162" s="23">
        <v>286667.64414779202</v>
      </c>
      <c r="E162" s="23">
        <v>781226482.85466194</v>
      </c>
      <c r="H162" s="204">
        <v>37201</v>
      </c>
      <c r="I162" s="205" t="s">
        <v>85</v>
      </c>
      <c r="J162" s="23">
        <v>0</v>
      </c>
      <c r="K162" s="206">
        <v>0</v>
      </c>
    </row>
    <row r="163" spans="1:11" ht="12" customHeight="1" x14ac:dyDescent="0.2">
      <c r="A163" s="204">
        <v>37116</v>
      </c>
      <c r="B163" s="205" t="s">
        <v>30</v>
      </c>
      <c r="C163" s="23">
        <v>-38705349.019342594</v>
      </c>
      <c r="D163" s="23">
        <v>31465436.261591099</v>
      </c>
      <c r="E163" s="23">
        <v>801036918.01033497</v>
      </c>
      <c r="H163" s="204">
        <v>37202</v>
      </c>
      <c r="I163" s="205" t="s">
        <v>85</v>
      </c>
      <c r="J163" s="23">
        <v>0</v>
      </c>
      <c r="K163" s="206">
        <v>0</v>
      </c>
    </row>
    <row r="164" spans="1:11" ht="12" customHeight="1" x14ac:dyDescent="0.2">
      <c r="A164" s="204">
        <v>37117</v>
      </c>
      <c r="B164" s="205" t="s">
        <v>30</v>
      </c>
      <c r="C164" s="23">
        <v>-38774880.671179101</v>
      </c>
      <c r="D164" s="23">
        <v>2691451.7153243399</v>
      </c>
      <c r="E164" s="23">
        <v>814305039.7557919</v>
      </c>
      <c r="H164" s="204">
        <v>37203</v>
      </c>
      <c r="I164" s="205" t="s">
        <v>85</v>
      </c>
      <c r="J164" s="23">
        <v>0</v>
      </c>
      <c r="K164" s="206">
        <v>0</v>
      </c>
    </row>
    <row r="165" spans="1:11" ht="12" customHeight="1" x14ac:dyDescent="0.2">
      <c r="A165" s="204">
        <v>37118</v>
      </c>
      <c r="B165" s="205" t="s">
        <v>30</v>
      </c>
      <c r="C165" s="23">
        <v>-41765211.058209896</v>
      </c>
      <c r="D165" s="23">
        <v>80220.893774758995</v>
      </c>
      <c r="E165" s="23">
        <v>775461008.77705801</v>
      </c>
      <c r="H165" s="204">
        <v>37204</v>
      </c>
      <c r="I165" s="205" t="s">
        <v>85</v>
      </c>
      <c r="J165" s="23">
        <v>0</v>
      </c>
      <c r="K165" s="206">
        <v>0</v>
      </c>
    </row>
    <row r="166" spans="1:11" ht="12" customHeight="1" x14ac:dyDescent="0.2">
      <c r="A166" s="204">
        <v>37119</v>
      </c>
      <c r="B166" s="205" t="s">
        <v>30</v>
      </c>
      <c r="C166" s="23">
        <v>-40755082.330047496</v>
      </c>
      <c r="D166" s="23">
        <v>-25583675.357188102</v>
      </c>
      <c r="E166" s="23">
        <v>743321140.56986701</v>
      </c>
      <c r="H166" s="204">
        <v>37207</v>
      </c>
      <c r="I166" s="205" t="s">
        <v>85</v>
      </c>
      <c r="J166" s="23">
        <v>0</v>
      </c>
      <c r="K166" s="206">
        <v>0</v>
      </c>
    </row>
    <row r="167" spans="1:11" ht="12" customHeight="1" x14ac:dyDescent="0.2">
      <c r="A167" s="204">
        <v>37120</v>
      </c>
      <c r="B167" s="205" t="s">
        <v>30</v>
      </c>
      <c r="C167" s="23">
        <v>-41238909.102757804</v>
      </c>
      <c r="D167" s="23">
        <v>-14843387.2790545</v>
      </c>
      <c r="E167" s="23">
        <v>834016269.05802798</v>
      </c>
      <c r="H167" s="204">
        <v>37208</v>
      </c>
      <c r="I167" s="205" t="s">
        <v>85</v>
      </c>
      <c r="J167" s="23">
        <v>0</v>
      </c>
      <c r="K167" s="206">
        <v>0</v>
      </c>
    </row>
    <row r="168" spans="1:11" ht="12" customHeight="1" x14ac:dyDescent="0.2">
      <c r="A168" s="204">
        <v>37123</v>
      </c>
      <c r="B168" s="205" t="s">
        <v>30</v>
      </c>
      <c r="C168" s="23">
        <v>-45469686.717059501</v>
      </c>
      <c r="D168" s="23">
        <v>899669.51655043999</v>
      </c>
      <c r="E168" s="23">
        <v>826050052.98433399</v>
      </c>
      <c r="H168" s="204">
        <v>37209</v>
      </c>
      <c r="I168" s="205" t="s">
        <v>85</v>
      </c>
      <c r="J168" s="23">
        <v>0</v>
      </c>
      <c r="K168" s="206">
        <v>0</v>
      </c>
    </row>
    <row r="169" spans="1:11" ht="12" customHeight="1" x14ac:dyDescent="0.2">
      <c r="A169" s="204">
        <v>37124</v>
      </c>
      <c r="B169" s="205" t="s">
        <v>30</v>
      </c>
      <c r="C169" s="23">
        <v>-48207886.091743201</v>
      </c>
      <c r="D169" s="23">
        <v>650301.36996861896</v>
      </c>
      <c r="E169" s="23">
        <v>832856849.39103103</v>
      </c>
      <c r="H169" s="204">
        <v>37210</v>
      </c>
      <c r="I169" s="205" t="s">
        <v>85</v>
      </c>
      <c r="J169" s="23">
        <v>0</v>
      </c>
      <c r="K169" s="206">
        <v>0</v>
      </c>
    </row>
    <row r="170" spans="1:11" ht="12" customHeight="1" x14ac:dyDescent="0.2">
      <c r="A170" s="204">
        <v>37125</v>
      </c>
      <c r="B170" s="205" t="s">
        <v>30</v>
      </c>
      <c r="C170" s="23">
        <v>-45988521.530608699</v>
      </c>
      <c r="D170" s="23">
        <v>12891698.271283301</v>
      </c>
      <c r="E170" s="23">
        <v>1143007855.81914</v>
      </c>
      <c r="H170" s="204">
        <v>37211</v>
      </c>
      <c r="I170" s="205" t="s">
        <v>85</v>
      </c>
      <c r="J170" s="23">
        <v>0</v>
      </c>
      <c r="K170" s="206">
        <v>0</v>
      </c>
    </row>
    <row r="171" spans="1:11" ht="12" customHeight="1" x14ac:dyDescent="0.2">
      <c r="A171" s="204">
        <v>37126</v>
      </c>
      <c r="B171" s="205" t="s">
        <v>30</v>
      </c>
      <c r="C171" s="23">
        <v>-46911921.1806188</v>
      </c>
      <c r="D171" s="23">
        <v>15943407.594056301</v>
      </c>
      <c r="E171" s="23">
        <v>1142461922.4293799</v>
      </c>
      <c r="H171" s="204">
        <v>37214</v>
      </c>
      <c r="I171" s="205" t="s">
        <v>85</v>
      </c>
      <c r="J171" s="23">
        <v>0</v>
      </c>
      <c r="K171" s="206">
        <v>0</v>
      </c>
    </row>
    <row r="172" spans="1:11" ht="12" customHeight="1" x14ac:dyDescent="0.2">
      <c r="A172" s="204">
        <v>37127</v>
      </c>
      <c r="B172" s="205" t="s">
        <v>30</v>
      </c>
      <c r="C172" s="23">
        <v>-46063235.1177985</v>
      </c>
      <c r="D172" s="23">
        <v>27570611.415500902</v>
      </c>
      <c r="E172" s="23">
        <v>1157520997.2965</v>
      </c>
      <c r="H172" s="204">
        <v>37215</v>
      </c>
      <c r="I172" s="205" t="s">
        <v>85</v>
      </c>
      <c r="J172" s="23">
        <v>0</v>
      </c>
      <c r="K172" s="206">
        <v>0</v>
      </c>
    </row>
    <row r="173" spans="1:11" ht="12" customHeight="1" x14ac:dyDescent="0.2">
      <c r="A173" s="204">
        <v>37130</v>
      </c>
      <c r="B173" s="205" t="s">
        <v>30</v>
      </c>
      <c r="C173" s="23">
        <v>-44088491.975845799</v>
      </c>
      <c r="D173" s="23">
        <v>39321837.731742799</v>
      </c>
      <c r="E173" s="23">
        <v>1183890168.0034599</v>
      </c>
      <c r="H173" s="204">
        <v>37216</v>
      </c>
      <c r="I173" s="205" t="s">
        <v>85</v>
      </c>
      <c r="J173" s="23">
        <v>0</v>
      </c>
      <c r="K173" s="206">
        <v>0</v>
      </c>
    </row>
    <row r="174" spans="1:11" ht="12" customHeight="1" x14ac:dyDescent="0.2">
      <c r="A174" s="204">
        <v>37131</v>
      </c>
      <c r="B174" s="205" t="s">
        <v>30</v>
      </c>
      <c r="C174" s="23">
        <v>-44444879.154637001</v>
      </c>
      <c r="D174" s="23">
        <v>34971443.254767403</v>
      </c>
      <c r="E174" s="23">
        <v>1199089432.0954599</v>
      </c>
      <c r="H174" s="204">
        <v>37217</v>
      </c>
      <c r="I174" s="205" t="s">
        <v>85</v>
      </c>
      <c r="J174" s="23">
        <v>0</v>
      </c>
      <c r="K174" s="206">
        <v>0</v>
      </c>
    </row>
    <row r="175" spans="1:11" ht="12" customHeight="1" x14ac:dyDescent="0.2">
      <c r="A175" s="204">
        <v>37132</v>
      </c>
      <c r="B175" s="205" t="s">
        <v>30</v>
      </c>
      <c r="C175" s="23">
        <v>-33855178.495642498</v>
      </c>
      <c r="D175" s="23">
        <v>54901199.954936899</v>
      </c>
      <c r="E175" s="23">
        <v>1285562193.87609</v>
      </c>
      <c r="H175" s="204">
        <v>37218</v>
      </c>
      <c r="I175" s="205" t="s">
        <v>85</v>
      </c>
      <c r="J175" s="23">
        <v>0</v>
      </c>
      <c r="K175" s="206">
        <v>0</v>
      </c>
    </row>
    <row r="176" spans="1:11" ht="12" customHeight="1" x14ac:dyDescent="0.2">
      <c r="A176" s="204">
        <v>37133</v>
      </c>
      <c r="B176" s="205" t="s">
        <v>30</v>
      </c>
      <c r="C176" s="23">
        <v>-35753897.73697</v>
      </c>
      <c r="D176" s="23">
        <v>-13173309.984578101</v>
      </c>
      <c r="E176" s="23">
        <v>1243578410.0761001</v>
      </c>
      <c r="H176" s="204">
        <v>37221</v>
      </c>
      <c r="I176" s="205" t="s">
        <v>85</v>
      </c>
      <c r="J176" s="23">
        <v>0</v>
      </c>
      <c r="K176" s="206">
        <v>0</v>
      </c>
    </row>
    <row r="177" spans="1:11" ht="12" customHeight="1" x14ac:dyDescent="0.2">
      <c r="A177" s="204">
        <v>37134</v>
      </c>
      <c r="B177" s="205" t="s">
        <v>30</v>
      </c>
      <c r="C177" s="23">
        <v>-35468114.456767105</v>
      </c>
      <c r="D177" s="23">
        <v>2838799.60485751</v>
      </c>
      <c r="E177" s="23">
        <v>1243595796.19257</v>
      </c>
      <c r="H177" s="204">
        <v>37222</v>
      </c>
      <c r="I177" s="205" t="s">
        <v>85</v>
      </c>
      <c r="J177" s="23">
        <v>0</v>
      </c>
      <c r="K177" s="206">
        <v>0</v>
      </c>
    </row>
    <row r="178" spans="1:11" ht="12" customHeight="1" x14ac:dyDescent="0.2">
      <c r="A178" s="204">
        <v>37137</v>
      </c>
      <c r="B178" s="205" t="s">
        <v>30</v>
      </c>
      <c r="C178" s="23">
        <v>0</v>
      </c>
      <c r="D178" s="23">
        <v>0</v>
      </c>
      <c r="E178" s="23">
        <v>0</v>
      </c>
      <c r="H178" s="204">
        <v>37223</v>
      </c>
      <c r="I178" s="205" t="s">
        <v>85</v>
      </c>
      <c r="J178" s="23">
        <v>0</v>
      </c>
      <c r="K178" s="206">
        <v>0</v>
      </c>
    </row>
    <row r="179" spans="1:11" ht="12" customHeight="1" x14ac:dyDescent="0.2">
      <c r="A179" s="204">
        <v>37138</v>
      </c>
      <c r="B179" s="205" t="s">
        <v>30</v>
      </c>
      <c r="C179" s="23">
        <v>-37107579.690510899</v>
      </c>
      <c r="D179" s="23">
        <v>4653936.1344420798</v>
      </c>
      <c r="E179" s="23">
        <v>1241421477.9916599</v>
      </c>
      <c r="H179" s="204">
        <v>37224</v>
      </c>
      <c r="I179" s="205" t="s">
        <v>85</v>
      </c>
      <c r="J179" s="23">
        <v>0</v>
      </c>
      <c r="K179" s="206">
        <v>0</v>
      </c>
    </row>
    <row r="180" spans="1:11" ht="12" customHeight="1" x14ac:dyDescent="0.2">
      <c r="A180" s="204">
        <v>37139</v>
      </c>
      <c r="B180" s="205" t="s">
        <v>30</v>
      </c>
      <c r="C180" s="23">
        <v>-38441612.133979894</v>
      </c>
      <c r="D180" s="23">
        <v>-8480076.5782995392</v>
      </c>
      <c r="E180" s="23">
        <v>1229426356.52039</v>
      </c>
      <c r="H180" s="204">
        <v>37225</v>
      </c>
      <c r="I180" s="205" t="s">
        <v>85</v>
      </c>
      <c r="J180" s="23">
        <v>0</v>
      </c>
      <c r="K180" s="206">
        <v>0</v>
      </c>
    </row>
    <row r="181" spans="1:11" ht="12" customHeight="1" x14ac:dyDescent="0.2">
      <c r="A181" s="204">
        <v>37140</v>
      </c>
      <c r="B181" s="205" t="s">
        <v>30</v>
      </c>
      <c r="C181" s="23">
        <v>-41120826.738580696</v>
      </c>
      <c r="D181" s="23">
        <v>-6529385.5547270104</v>
      </c>
      <c r="E181" s="23">
        <v>1239372774.44222</v>
      </c>
      <c r="H181" s="204">
        <v>37228</v>
      </c>
      <c r="I181" s="205" t="s">
        <v>85</v>
      </c>
      <c r="J181" s="23">
        <v>0</v>
      </c>
      <c r="K181" s="206">
        <v>0</v>
      </c>
    </row>
    <row r="182" spans="1:11" ht="12" customHeight="1" x14ac:dyDescent="0.2">
      <c r="A182" s="204">
        <v>37141</v>
      </c>
      <c r="B182" s="205" t="s">
        <v>30</v>
      </c>
      <c r="C182" s="23">
        <v>-43500452.723288499</v>
      </c>
      <c r="D182" s="23">
        <v>-478380.30409716797</v>
      </c>
      <c r="E182" s="23">
        <v>1123595810.9421999</v>
      </c>
      <c r="H182" s="204">
        <v>37229</v>
      </c>
      <c r="I182" s="205" t="s">
        <v>85</v>
      </c>
      <c r="J182" s="23">
        <v>0</v>
      </c>
      <c r="K182" s="206">
        <v>0</v>
      </c>
    </row>
    <row r="183" spans="1:11" ht="12" customHeight="1" x14ac:dyDescent="0.2">
      <c r="A183" s="204">
        <v>37144</v>
      </c>
      <c r="B183" s="205" t="s">
        <v>30</v>
      </c>
      <c r="C183" s="23">
        <v>-44552141.866254501</v>
      </c>
      <c r="D183" s="23">
        <v>7250771.5083993403</v>
      </c>
      <c r="E183" s="23">
        <v>1124159057.4667902</v>
      </c>
      <c r="H183" s="204">
        <v>37230</v>
      </c>
      <c r="I183" s="205" t="s">
        <v>85</v>
      </c>
      <c r="J183" s="23">
        <v>0</v>
      </c>
      <c r="K183" s="206">
        <v>0</v>
      </c>
    </row>
    <row r="184" spans="1:11" ht="12" customHeight="1" x14ac:dyDescent="0.2">
      <c r="A184" s="204">
        <v>37145</v>
      </c>
      <c r="B184" s="205" t="s">
        <v>30</v>
      </c>
      <c r="C184" s="23">
        <v>0</v>
      </c>
      <c r="D184" s="23">
        <v>0</v>
      </c>
      <c r="E184" s="23">
        <v>0</v>
      </c>
      <c r="H184" s="204">
        <v>37231</v>
      </c>
      <c r="I184" s="205" t="s">
        <v>85</v>
      </c>
      <c r="J184" s="23">
        <v>0</v>
      </c>
      <c r="K184" s="206">
        <v>0</v>
      </c>
    </row>
    <row r="185" spans="1:11" ht="12" customHeight="1" x14ac:dyDescent="0.2">
      <c r="A185" s="204">
        <v>37146</v>
      </c>
      <c r="B185" s="205" t="s">
        <v>30</v>
      </c>
      <c r="C185" s="23">
        <v>-37101070.032758303</v>
      </c>
      <c r="D185" s="23">
        <v>-25532714.350159403</v>
      </c>
      <c r="E185" s="23">
        <v>1091508012.2235799</v>
      </c>
      <c r="H185" s="204">
        <v>37232</v>
      </c>
      <c r="I185" s="205" t="s">
        <v>85</v>
      </c>
      <c r="J185" s="23">
        <v>0</v>
      </c>
      <c r="K185" s="206">
        <v>0</v>
      </c>
    </row>
    <row r="186" spans="1:11" ht="12" customHeight="1" x14ac:dyDescent="0.2">
      <c r="A186" s="204">
        <v>37147</v>
      </c>
      <c r="B186" s="205" t="s">
        <v>30</v>
      </c>
      <c r="C186" s="23">
        <v>-36085660.563714102</v>
      </c>
      <c r="D186" s="23">
        <v>-32006196.344092302</v>
      </c>
      <c r="E186" s="23">
        <v>1068033011.98795</v>
      </c>
      <c r="H186" s="204">
        <v>37235</v>
      </c>
      <c r="I186" s="205" t="s">
        <v>85</v>
      </c>
      <c r="J186" s="23">
        <v>0</v>
      </c>
      <c r="K186" s="206">
        <v>0</v>
      </c>
    </row>
    <row r="187" spans="1:11" ht="12" customHeight="1" x14ac:dyDescent="0.2">
      <c r="A187" s="204">
        <v>37148</v>
      </c>
      <c r="B187" s="205" t="s">
        <v>30</v>
      </c>
      <c r="C187" s="23">
        <v>-36585921.9228677</v>
      </c>
      <c r="D187" s="23">
        <v>-43837623.142367505</v>
      </c>
      <c r="E187" s="23">
        <v>1026583390.92004</v>
      </c>
      <c r="H187" s="204">
        <v>37236</v>
      </c>
      <c r="I187" s="205" t="s">
        <v>85</v>
      </c>
      <c r="J187" s="23">
        <v>0</v>
      </c>
      <c r="K187" s="206">
        <v>0</v>
      </c>
    </row>
    <row r="188" spans="1:11" ht="12" customHeight="1" x14ac:dyDescent="0.2">
      <c r="A188" s="204">
        <v>37151</v>
      </c>
      <c r="B188" s="205" t="s">
        <v>30</v>
      </c>
      <c r="C188" s="23">
        <v>-51097322.4702278</v>
      </c>
      <c r="D188" s="23">
        <v>6668498.7254188703</v>
      </c>
      <c r="E188" s="23">
        <v>1289753217.8367</v>
      </c>
      <c r="H188" s="204">
        <v>37237</v>
      </c>
      <c r="I188" s="205" t="s">
        <v>85</v>
      </c>
      <c r="J188" s="23">
        <v>0</v>
      </c>
      <c r="K188" s="206">
        <v>0</v>
      </c>
    </row>
    <row r="189" spans="1:11" ht="12" customHeight="1" x14ac:dyDescent="0.2">
      <c r="A189" s="204">
        <v>37152</v>
      </c>
      <c r="B189" s="205" t="s">
        <v>30</v>
      </c>
      <c r="C189" s="23">
        <v>-36257551.5015774</v>
      </c>
      <c r="D189" s="23">
        <v>13600239.9697388</v>
      </c>
      <c r="E189" s="23">
        <v>1081909817.32675</v>
      </c>
      <c r="H189" s="204">
        <v>37238</v>
      </c>
      <c r="I189" s="205" t="s">
        <v>85</v>
      </c>
      <c r="J189" s="23">
        <v>0</v>
      </c>
      <c r="K189" s="206">
        <v>0</v>
      </c>
    </row>
    <row r="190" spans="1:11" ht="12" customHeight="1" x14ac:dyDescent="0.2">
      <c r="A190" s="204">
        <v>37153</v>
      </c>
      <c r="B190" s="205" t="s">
        <v>30</v>
      </c>
      <c r="C190" s="23">
        <v>-33970960.006962895</v>
      </c>
      <c r="D190" s="23">
        <v>23314739.601152699</v>
      </c>
      <c r="E190" s="23">
        <v>1091726718.0729799</v>
      </c>
    </row>
    <row r="191" spans="1:11" ht="12" customHeight="1" x14ac:dyDescent="0.2">
      <c r="A191" s="204">
        <v>37154</v>
      </c>
      <c r="B191" s="205" t="s">
        <v>30</v>
      </c>
      <c r="C191" s="23">
        <v>-36120681.049895599</v>
      </c>
      <c r="D191" s="23">
        <v>6758274.1431541704</v>
      </c>
      <c r="E191" s="23">
        <v>834171569.01738596</v>
      </c>
    </row>
    <row r="192" spans="1:11" ht="12" customHeight="1" x14ac:dyDescent="0.2">
      <c r="A192" s="204">
        <v>37155</v>
      </c>
      <c r="B192" s="205" t="s">
        <v>30</v>
      </c>
      <c r="C192" s="23">
        <v>-36915521.7263989</v>
      </c>
      <c r="D192" s="23">
        <v>-6615585.10558243</v>
      </c>
      <c r="E192" s="23">
        <v>824482161.71563292</v>
      </c>
    </row>
    <row r="193" spans="1:5" ht="12" customHeight="1" x14ac:dyDescent="0.2">
      <c r="A193" s="204">
        <v>37158</v>
      </c>
      <c r="B193" s="205" t="s">
        <v>30</v>
      </c>
      <c r="C193" s="23">
        <v>-34958803.241122201</v>
      </c>
      <c r="D193" s="23">
        <v>27225346.013755601</v>
      </c>
      <c r="E193" s="23">
        <v>1120959767.30215</v>
      </c>
    </row>
    <row r="194" spans="1:5" ht="12" customHeight="1" x14ac:dyDescent="0.2">
      <c r="A194" s="204">
        <v>37159</v>
      </c>
      <c r="B194" s="205" t="s">
        <v>30</v>
      </c>
      <c r="C194" s="23">
        <v>-35249706.1465865</v>
      </c>
      <c r="D194" s="23">
        <v>-7527184.4586735498</v>
      </c>
      <c r="E194" s="23">
        <v>992882378.84689295</v>
      </c>
    </row>
    <row r="195" spans="1:5" ht="12" customHeight="1" x14ac:dyDescent="0.2">
      <c r="A195" s="204">
        <v>37160</v>
      </c>
      <c r="B195" s="205" t="s">
        <v>30</v>
      </c>
      <c r="C195" s="23">
        <v>-36000089.365949802</v>
      </c>
      <c r="D195" s="23">
        <v>15461784.918972101</v>
      </c>
      <c r="E195" s="23">
        <v>1033675020.67268</v>
      </c>
    </row>
    <row r="196" spans="1:5" ht="12" customHeight="1" x14ac:dyDescent="0.2">
      <c r="A196" s="204">
        <v>37161</v>
      </c>
      <c r="B196" s="205" t="s">
        <v>30</v>
      </c>
      <c r="C196" s="23">
        <v>-32722117.942665402</v>
      </c>
      <c r="D196" s="23">
        <v>-1245487.4714933699</v>
      </c>
      <c r="E196" s="23">
        <v>1234496843.4086399</v>
      </c>
    </row>
    <row r="197" spans="1:5" ht="12" customHeight="1" x14ac:dyDescent="0.2">
      <c r="A197" s="204">
        <v>37162</v>
      </c>
      <c r="B197" s="205" t="s">
        <v>30</v>
      </c>
      <c r="C197" s="23">
        <v>-27829280.308357999</v>
      </c>
      <c r="D197" s="23">
        <v>-365303.90177848807</v>
      </c>
      <c r="E197" s="23">
        <v>1305832793.32464</v>
      </c>
    </row>
    <row r="198" spans="1:5" ht="12" customHeight="1" x14ac:dyDescent="0.2">
      <c r="A198" s="204">
        <v>37165</v>
      </c>
      <c r="B198" s="205" t="s">
        <v>30</v>
      </c>
      <c r="C198" s="23">
        <v>-23429925.774013501</v>
      </c>
      <c r="D198" s="23">
        <v>7278633.3104638197</v>
      </c>
      <c r="E198" s="23">
        <v>1250493492.7154498</v>
      </c>
    </row>
    <row r="199" spans="1:5" ht="12" customHeight="1" x14ac:dyDescent="0.2">
      <c r="A199" s="204">
        <v>37166</v>
      </c>
      <c r="B199" s="205" t="s">
        <v>30</v>
      </c>
      <c r="C199" s="23">
        <v>-26532436.954967301</v>
      </c>
      <c r="D199" s="23">
        <v>7435303.2467622906</v>
      </c>
      <c r="E199" s="23">
        <v>1258822138.38253</v>
      </c>
    </row>
    <row r="200" spans="1:5" ht="12" customHeight="1" x14ac:dyDescent="0.2">
      <c r="A200" s="204">
        <v>37167</v>
      </c>
      <c r="B200" s="205" t="s">
        <v>30</v>
      </c>
      <c r="C200" s="23">
        <v>-22788131.597104199</v>
      </c>
      <c r="D200" s="23">
        <v>-11976476.220298899</v>
      </c>
      <c r="E200" s="23">
        <v>1249429151.5925901</v>
      </c>
    </row>
    <row r="201" spans="1:5" ht="12" customHeight="1" x14ac:dyDescent="0.2">
      <c r="A201" s="204">
        <v>37168</v>
      </c>
      <c r="B201" s="205" t="s">
        <v>30</v>
      </c>
      <c r="C201" s="23">
        <v>-20581451.138033502</v>
      </c>
      <c r="D201" s="23">
        <v>-2965632.10435525</v>
      </c>
      <c r="E201" s="23">
        <v>1292751272.21719</v>
      </c>
    </row>
    <row r="202" spans="1:5" ht="12" customHeight="1" x14ac:dyDescent="0.2">
      <c r="A202" s="204">
        <v>37169</v>
      </c>
      <c r="B202" s="205" t="s">
        <v>30</v>
      </c>
      <c r="C202" s="23">
        <v>-23781798.075047702</v>
      </c>
      <c r="D202" s="23">
        <v>1446263.0048620701</v>
      </c>
      <c r="E202" s="23">
        <v>1302759353.9723599</v>
      </c>
    </row>
    <row r="203" spans="1:5" ht="12" customHeight="1" x14ac:dyDescent="0.2">
      <c r="A203" s="204">
        <v>37172</v>
      </c>
      <c r="B203" s="205" t="s">
        <v>30</v>
      </c>
      <c r="C203" s="23">
        <v>-20688090.8491528</v>
      </c>
      <c r="D203" s="23">
        <v>-1931752.9182102601</v>
      </c>
      <c r="E203" s="23">
        <v>1303128592.2969801</v>
      </c>
    </row>
    <row r="204" spans="1:5" ht="12" customHeight="1" x14ac:dyDescent="0.2">
      <c r="A204" s="204">
        <v>37173</v>
      </c>
      <c r="B204" s="205" t="s">
        <v>30</v>
      </c>
      <c r="C204" s="23">
        <v>-20581057.6329199</v>
      </c>
      <c r="D204" s="23">
        <v>-4063214.90140387</v>
      </c>
      <c r="E204" s="23">
        <v>1303334806.65082</v>
      </c>
    </row>
    <row r="205" spans="1:5" ht="12" customHeight="1" x14ac:dyDescent="0.2">
      <c r="A205" s="204">
        <v>37174</v>
      </c>
      <c r="B205" s="205" t="s">
        <v>30</v>
      </c>
      <c r="C205" s="23">
        <v>-18424885.791058797</v>
      </c>
      <c r="D205" s="23">
        <v>-3194578.1649501999</v>
      </c>
      <c r="E205" s="23">
        <v>1329635666.45118</v>
      </c>
    </row>
    <row r="206" spans="1:5" ht="12" customHeight="1" x14ac:dyDescent="0.2">
      <c r="A206" s="204">
        <v>37175</v>
      </c>
      <c r="B206" s="205" t="s">
        <v>30</v>
      </c>
      <c r="C206" s="23">
        <v>-20205722.177169699</v>
      </c>
      <c r="D206" s="23">
        <v>2771504.6636995198</v>
      </c>
      <c r="E206" s="23">
        <v>1332573490.91782</v>
      </c>
    </row>
    <row r="207" spans="1:5" ht="12" customHeight="1" x14ac:dyDescent="0.2">
      <c r="A207" s="204">
        <v>37176</v>
      </c>
      <c r="B207" s="205" t="s">
        <v>30</v>
      </c>
      <c r="C207" s="23">
        <v>-23635375.511172298</v>
      </c>
      <c r="D207" s="23">
        <v>-1917036.9569312599</v>
      </c>
      <c r="E207" s="23">
        <v>1304225697.21366</v>
      </c>
    </row>
    <row r="208" spans="1:5" ht="12" customHeight="1" x14ac:dyDescent="0.2">
      <c r="A208" s="204">
        <v>37179</v>
      </c>
      <c r="B208" s="205" t="s">
        <v>30</v>
      </c>
      <c r="C208" s="23">
        <v>-20986427.657810401</v>
      </c>
      <c r="D208" s="23">
        <v>6386434.77274804</v>
      </c>
      <c r="E208" s="23">
        <v>1309781339.12464</v>
      </c>
    </row>
    <row r="209" spans="1:5" ht="12" customHeight="1" x14ac:dyDescent="0.2">
      <c r="A209" s="204">
        <v>37180</v>
      </c>
      <c r="B209" s="205" t="s">
        <v>30</v>
      </c>
      <c r="C209" s="23">
        <v>-21673646.087854497</v>
      </c>
      <c r="D209" s="23">
        <v>-12276228.168831998</v>
      </c>
      <c r="E209" s="23">
        <v>1300406993.6920798</v>
      </c>
    </row>
    <row r="210" spans="1:5" ht="12" customHeight="1" x14ac:dyDescent="0.2">
      <c r="A210" s="204">
        <v>37181</v>
      </c>
      <c r="B210" s="205" t="s">
        <v>30</v>
      </c>
      <c r="C210" s="23">
        <v>-21251520.5732214</v>
      </c>
      <c r="D210" s="23">
        <v>-3492176.6936558499</v>
      </c>
      <c r="E210" s="23">
        <v>1336562247.9553502</v>
      </c>
    </row>
    <row r="211" spans="1:5" ht="12" customHeight="1" x14ac:dyDescent="0.2">
      <c r="A211" s="204">
        <v>37182</v>
      </c>
      <c r="B211" s="205" t="s">
        <v>30</v>
      </c>
      <c r="C211" s="23">
        <v>-17417229.682254601</v>
      </c>
      <c r="D211" s="23">
        <v>-3201457.4819660401</v>
      </c>
      <c r="E211" s="23">
        <v>1335335382.1468999</v>
      </c>
    </row>
    <row r="212" spans="1:5" ht="12" customHeight="1" x14ac:dyDescent="0.2">
      <c r="A212" s="204">
        <v>37183</v>
      </c>
      <c r="B212" s="205" t="s">
        <v>30</v>
      </c>
      <c r="C212" s="23">
        <v>-22576065.661320601</v>
      </c>
      <c r="D212" s="23">
        <v>-12529928.3367006</v>
      </c>
      <c r="E212" s="23">
        <v>1314289763.4645901</v>
      </c>
    </row>
    <row r="213" spans="1:5" ht="12" customHeight="1" x14ac:dyDescent="0.2">
      <c r="A213" s="204">
        <v>37186</v>
      </c>
      <c r="B213" s="205" t="s">
        <v>30</v>
      </c>
      <c r="C213" s="23">
        <v>-25837741.178361401</v>
      </c>
      <c r="D213" s="23">
        <v>-10564682.1802465</v>
      </c>
      <c r="E213" s="23">
        <v>1302396521.1454399</v>
      </c>
    </row>
    <row r="214" spans="1:5" ht="12" customHeight="1" x14ac:dyDescent="0.2">
      <c r="A214" s="204">
        <v>37187</v>
      </c>
      <c r="B214" s="205" t="s">
        <v>30</v>
      </c>
      <c r="C214" s="23">
        <v>-22215925.524717599</v>
      </c>
      <c r="D214" s="23">
        <v>8408235.5547816586</v>
      </c>
      <c r="E214" s="23">
        <v>1378103679.1828599</v>
      </c>
    </row>
    <row r="215" spans="1:5" ht="12" customHeight="1" x14ac:dyDescent="0.2">
      <c r="A215" s="204">
        <v>37188</v>
      </c>
      <c r="B215" s="205" t="s">
        <v>30</v>
      </c>
      <c r="C215" s="23">
        <v>-30727498.775075</v>
      </c>
      <c r="D215" s="23">
        <v>-57861214.012754202</v>
      </c>
      <c r="E215" s="23">
        <v>1080407544.5810201</v>
      </c>
    </row>
    <row r="216" spans="1:5" ht="12" customHeight="1" x14ac:dyDescent="0.2">
      <c r="A216" s="204">
        <v>37189</v>
      </c>
      <c r="B216" s="205" t="s">
        <v>30</v>
      </c>
      <c r="C216" s="23">
        <v>-29122474.604909498</v>
      </c>
      <c r="D216" s="23">
        <v>14128531.859870501</v>
      </c>
      <c r="E216" s="23">
        <v>1293842230.4762099</v>
      </c>
    </row>
    <row r="217" spans="1:5" ht="12" customHeight="1" x14ac:dyDescent="0.2">
      <c r="A217" s="204">
        <v>37190</v>
      </c>
      <c r="B217" s="205" t="s">
        <v>30</v>
      </c>
      <c r="C217" s="23">
        <v>-21022495.041040398</v>
      </c>
      <c r="D217" s="23">
        <v>-11337988.222241299</v>
      </c>
      <c r="E217" s="23">
        <v>8016229512.0578699</v>
      </c>
    </row>
    <row r="218" spans="1:5" ht="12" customHeight="1" x14ac:dyDescent="0.2">
      <c r="A218" s="204">
        <v>37193</v>
      </c>
      <c r="B218" s="205" t="s">
        <v>30</v>
      </c>
      <c r="C218" s="23">
        <v>-22557171.322506201</v>
      </c>
      <c r="D218" s="23">
        <v>21529835.760528501</v>
      </c>
      <c r="E218" s="23">
        <v>1845425732.5042</v>
      </c>
    </row>
    <row r="219" spans="1:5" ht="12" customHeight="1" x14ac:dyDescent="0.2">
      <c r="A219" s="204">
        <v>37194</v>
      </c>
      <c r="B219" s="205" t="s">
        <v>30</v>
      </c>
      <c r="C219" s="23">
        <v>-22287844.3561644</v>
      </c>
      <c r="D219" s="23">
        <v>1915540.6886350401</v>
      </c>
      <c r="E219" s="23">
        <v>1801717113.9282601</v>
      </c>
    </row>
    <row r="220" spans="1:5" ht="12" customHeight="1" x14ac:dyDescent="0.2">
      <c r="A220" s="204">
        <v>37195</v>
      </c>
      <c r="B220" s="205" t="s">
        <v>30</v>
      </c>
      <c r="C220" s="23">
        <v>-21422372.698916398</v>
      </c>
      <c r="D220" s="23">
        <v>-4989704.7943027299</v>
      </c>
      <c r="E220" s="23">
        <v>1800832028.83606</v>
      </c>
    </row>
    <row r="221" spans="1:5" ht="12" customHeight="1" x14ac:dyDescent="0.2">
      <c r="A221" s="204">
        <v>37196</v>
      </c>
      <c r="B221" s="205" t="s">
        <v>30</v>
      </c>
      <c r="C221" s="23">
        <v>-22135904.018598501</v>
      </c>
      <c r="D221" s="23">
        <v>2217198.7032959</v>
      </c>
      <c r="E221" s="23">
        <v>1789206435.0070002</v>
      </c>
    </row>
    <row r="222" spans="1:5" ht="12" customHeight="1" x14ac:dyDescent="0.2">
      <c r="A222" s="204">
        <v>37197</v>
      </c>
      <c r="B222" s="205" t="s">
        <v>30</v>
      </c>
      <c r="C222" s="23">
        <v>-18887402.481616698</v>
      </c>
      <c r="D222" s="23">
        <v>-1351995.4979238999</v>
      </c>
      <c r="E222" s="23">
        <v>1697949666.4909701</v>
      </c>
    </row>
    <row r="223" spans="1:5" ht="12" customHeight="1" x14ac:dyDescent="0.2">
      <c r="A223" s="204">
        <v>37200</v>
      </c>
      <c r="B223" s="205" t="s">
        <v>30</v>
      </c>
      <c r="C223" s="23">
        <v>-20175858.331546199</v>
      </c>
      <c r="D223" s="23">
        <v>-10615300.645924199</v>
      </c>
      <c r="E223" s="23">
        <v>1689334426.77317</v>
      </c>
    </row>
    <row r="224" spans="1:5" ht="12" customHeight="1" x14ac:dyDescent="0.2">
      <c r="A224" s="204">
        <v>37201</v>
      </c>
      <c r="B224" s="205" t="s">
        <v>30</v>
      </c>
      <c r="C224" s="23">
        <v>-17672043.592193998</v>
      </c>
      <c r="D224" s="23">
        <v>10018437.042282801</v>
      </c>
      <c r="E224" s="23">
        <v>1720351386.4002399</v>
      </c>
    </row>
    <row r="225" spans="1:5" ht="12" customHeight="1" x14ac:dyDescent="0.2">
      <c r="A225" s="204">
        <v>37202</v>
      </c>
      <c r="B225" s="205" t="s">
        <v>30</v>
      </c>
      <c r="C225" s="23">
        <v>-18535673.388815701</v>
      </c>
      <c r="D225" s="23">
        <v>-8994790.9351898097</v>
      </c>
      <c r="E225" s="23">
        <v>1739900695.2795498</v>
      </c>
    </row>
    <row r="226" spans="1:5" ht="12" customHeight="1" x14ac:dyDescent="0.2">
      <c r="A226" s="204">
        <v>37203</v>
      </c>
      <c r="B226" s="205" t="s">
        <v>30</v>
      </c>
      <c r="C226" s="23">
        <v>-21748788.868705701</v>
      </c>
      <c r="D226" s="23">
        <v>5169175.2409291398</v>
      </c>
      <c r="E226" s="23">
        <v>1769195451.2595901</v>
      </c>
    </row>
    <row r="227" spans="1:5" ht="12" customHeight="1" x14ac:dyDescent="0.2">
      <c r="A227" s="204">
        <v>37204</v>
      </c>
      <c r="B227" s="205" t="s">
        <v>30</v>
      </c>
      <c r="C227" s="23">
        <v>-25286275.364344399</v>
      </c>
      <c r="D227" s="23">
        <v>25284613.394079901</v>
      </c>
      <c r="E227" s="23">
        <v>1789056172.04842</v>
      </c>
    </row>
    <row r="228" spans="1:5" ht="12" customHeight="1" x14ac:dyDescent="0.2">
      <c r="A228" s="204">
        <v>37207</v>
      </c>
      <c r="B228" s="205" t="s">
        <v>30</v>
      </c>
      <c r="C228" s="23">
        <v>-22578454.436940599</v>
      </c>
      <c r="D228" s="23">
        <v>-8368087.1794750104</v>
      </c>
      <c r="E228" s="23">
        <v>1773748613.1511898</v>
      </c>
    </row>
    <row r="229" spans="1:5" ht="12" customHeight="1" x14ac:dyDescent="0.2">
      <c r="A229" s="204">
        <v>37208</v>
      </c>
      <c r="B229" s="205" t="s">
        <v>30</v>
      </c>
      <c r="C229" s="23">
        <v>-19479225.854904998</v>
      </c>
      <c r="D229" s="23">
        <v>-4500573.6352524003</v>
      </c>
      <c r="E229" s="23">
        <v>1791006193.03072</v>
      </c>
    </row>
    <row r="230" spans="1:5" ht="12" customHeight="1" x14ac:dyDescent="0.2">
      <c r="A230" s="204">
        <v>37209</v>
      </c>
      <c r="B230" s="205" t="s">
        <v>30</v>
      </c>
      <c r="C230" s="23">
        <v>-20408893.502565898</v>
      </c>
      <c r="D230" s="23">
        <v>-5133289.82027853</v>
      </c>
      <c r="E230" s="23">
        <v>1777287069.7035301</v>
      </c>
    </row>
    <row r="231" spans="1:5" ht="12" customHeight="1" x14ac:dyDescent="0.2">
      <c r="A231" s="204">
        <v>37210</v>
      </c>
      <c r="B231" s="205" t="s">
        <v>30</v>
      </c>
      <c r="C231" s="23">
        <v>-19562758.457180999</v>
      </c>
      <c r="D231" s="23">
        <v>8216008.8864410101</v>
      </c>
      <c r="E231" s="23">
        <v>1769402106.1193299</v>
      </c>
    </row>
    <row r="232" spans="1:5" ht="12" customHeight="1" x14ac:dyDescent="0.2">
      <c r="A232" s="204">
        <v>37211</v>
      </c>
      <c r="B232" s="205" t="s">
        <v>30</v>
      </c>
      <c r="C232" s="23">
        <v>-19270345.380311597</v>
      </c>
      <c r="D232" s="23">
        <v>-14948751.7725117</v>
      </c>
      <c r="E232" s="23">
        <v>1757942511.7106199</v>
      </c>
    </row>
    <row r="233" spans="1:5" ht="12" customHeight="1" x14ac:dyDescent="0.2">
      <c r="A233" s="204">
        <v>37214</v>
      </c>
      <c r="B233" s="205" t="s">
        <v>30</v>
      </c>
      <c r="C233" s="23">
        <v>-20562710.792086698</v>
      </c>
      <c r="D233" s="23">
        <v>-14984132.700126899</v>
      </c>
      <c r="E233" s="23">
        <v>1733149579.7582898</v>
      </c>
    </row>
    <row r="234" spans="1:5" ht="12" customHeight="1" x14ac:dyDescent="0.2">
      <c r="A234" s="204">
        <v>37215</v>
      </c>
      <c r="B234" s="205" t="s">
        <v>30</v>
      </c>
      <c r="C234" s="23">
        <v>-20352592.2245945</v>
      </c>
      <c r="D234" s="23">
        <v>-17032262.7178647</v>
      </c>
      <c r="E234" s="23">
        <v>1712141344.0102999</v>
      </c>
    </row>
    <row r="235" spans="1:5" ht="12" customHeight="1" x14ac:dyDescent="0.2">
      <c r="A235" s="204">
        <v>37216</v>
      </c>
      <c r="B235" s="205" t="s">
        <v>30</v>
      </c>
      <c r="C235" s="23">
        <v>-18737013.323681898</v>
      </c>
      <c r="D235" s="23">
        <v>-40725391.466284297</v>
      </c>
      <c r="E235" s="23">
        <v>1674109169.6179399</v>
      </c>
    </row>
    <row r="236" spans="1:5" ht="12" customHeight="1" x14ac:dyDescent="0.2">
      <c r="A236" s="204">
        <v>37217</v>
      </c>
      <c r="B236" s="205" t="s">
        <v>30</v>
      </c>
      <c r="C236" s="23">
        <v>-18876320.6330873</v>
      </c>
      <c r="D236" s="23">
        <v>-40725391.466284297</v>
      </c>
      <c r="E236" s="23">
        <v>1674109169.6179399</v>
      </c>
    </row>
    <row r="237" spans="1:5" ht="12" customHeight="1" x14ac:dyDescent="0.2">
      <c r="A237" s="204">
        <v>37218</v>
      </c>
      <c r="B237" s="205" t="s">
        <v>30</v>
      </c>
      <c r="C237" s="23">
        <v>-18825753.1846384</v>
      </c>
      <c r="D237" s="23">
        <v>-40725391.466284297</v>
      </c>
      <c r="E237" s="23">
        <v>1674109169.6179399</v>
      </c>
    </row>
    <row r="238" spans="1:5" ht="12" customHeight="1" x14ac:dyDescent="0.2">
      <c r="A238" s="204">
        <v>37221</v>
      </c>
      <c r="B238" s="205" t="s">
        <v>30</v>
      </c>
      <c r="C238" s="23">
        <v>-17435626.6157391</v>
      </c>
      <c r="D238" s="23">
        <v>12450011.208686899</v>
      </c>
      <c r="E238" s="23">
        <v>1645546884.34184</v>
      </c>
    </row>
    <row r="239" spans="1:5" ht="12" customHeight="1" x14ac:dyDescent="0.2">
      <c r="A239" s="204">
        <v>37222</v>
      </c>
      <c r="B239" s="205" t="s">
        <v>30</v>
      </c>
      <c r="C239" s="23">
        <v>-16819972.060215499</v>
      </c>
      <c r="D239" s="23">
        <v>15863722.5590789</v>
      </c>
      <c r="E239" s="23">
        <v>1612263680.5384901</v>
      </c>
    </row>
    <row r="240" spans="1:5" ht="12" customHeight="1" x14ac:dyDescent="0.2">
      <c r="A240" s="204">
        <v>37223</v>
      </c>
      <c r="B240" s="205" t="s">
        <v>30</v>
      </c>
      <c r="C240" s="23">
        <v>-17106263.250243697</v>
      </c>
      <c r="D240" s="23">
        <v>-9568022.5763881393</v>
      </c>
      <c r="E240" s="23">
        <v>1678396640.7494299</v>
      </c>
    </row>
    <row r="241" spans="1:5" ht="12" customHeight="1" x14ac:dyDescent="0.2">
      <c r="A241" s="204">
        <v>37224</v>
      </c>
      <c r="B241" s="205" t="s">
        <v>30</v>
      </c>
      <c r="C241" s="23">
        <v>-16804512.161596101</v>
      </c>
      <c r="D241" s="23">
        <v>14184983.007516799</v>
      </c>
      <c r="E241" s="23">
        <v>1699377425.8761098</v>
      </c>
    </row>
    <row r="242" spans="1:5" ht="12" customHeight="1" x14ac:dyDescent="0.2">
      <c r="A242" s="204">
        <v>37225</v>
      </c>
      <c r="B242" s="205" t="s">
        <v>30</v>
      </c>
      <c r="C242" s="23">
        <v>-15796068.168415301</v>
      </c>
      <c r="D242" s="23">
        <v>-10142380.2456207</v>
      </c>
      <c r="E242" s="23">
        <v>1702170687.3710201</v>
      </c>
    </row>
    <row r="243" spans="1:5" ht="12" customHeight="1" x14ac:dyDescent="0.2">
      <c r="A243" s="204">
        <v>37228</v>
      </c>
      <c r="B243" s="205" t="s">
        <v>30</v>
      </c>
      <c r="C243" s="23">
        <v>-14067429.4571278</v>
      </c>
      <c r="D243" s="23">
        <v>18169352.5165934</v>
      </c>
      <c r="E243" s="23">
        <v>1774393495.70573</v>
      </c>
    </row>
    <row r="244" spans="1:5" ht="12" customHeight="1" x14ac:dyDescent="0.2">
      <c r="A244" s="204">
        <v>37229</v>
      </c>
      <c r="B244" s="205" t="s">
        <v>30</v>
      </c>
      <c r="C244" s="23">
        <v>-14529692.242507601</v>
      </c>
      <c r="D244" s="23">
        <v>-518829.70211463299</v>
      </c>
      <c r="E244" s="23">
        <v>1583829080.34164</v>
      </c>
    </row>
    <row r="245" spans="1:5" ht="12" customHeight="1" x14ac:dyDescent="0.2">
      <c r="A245" s="204">
        <v>37230</v>
      </c>
      <c r="B245" s="205" t="s">
        <v>30</v>
      </c>
      <c r="C245" s="23">
        <v>-20945325.870004602</v>
      </c>
      <c r="D245" s="23">
        <v>-19082101.326518498</v>
      </c>
      <c r="E245" s="23">
        <v>1579392584.9162202</v>
      </c>
    </row>
    <row r="246" spans="1:5" ht="12" customHeight="1" x14ac:dyDescent="0.2">
      <c r="A246" s="204">
        <v>37231</v>
      </c>
      <c r="B246" s="205" t="s">
        <v>30</v>
      </c>
      <c r="C246" s="23">
        <v>-21125344.538469698</v>
      </c>
      <c r="D246" s="23">
        <v>-8200879.2463016203</v>
      </c>
      <c r="E246" s="23">
        <v>1568463805.1270299</v>
      </c>
    </row>
    <row r="247" spans="1:5" ht="12" customHeight="1" x14ac:dyDescent="0.2">
      <c r="A247" s="204">
        <v>37232</v>
      </c>
      <c r="B247" s="205" t="s">
        <v>30</v>
      </c>
      <c r="C247" s="23">
        <v>-17156813.0359178</v>
      </c>
      <c r="D247" s="23">
        <v>-5333030.4921850096</v>
      </c>
      <c r="E247" s="23">
        <v>1436900839.3868899</v>
      </c>
    </row>
    <row r="248" spans="1:5" ht="12" customHeight="1" x14ac:dyDescent="0.2">
      <c r="A248" s="204">
        <v>37235</v>
      </c>
      <c r="B248" s="205" t="s">
        <v>30</v>
      </c>
      <c r="C248" s="23">
        <v>-50108421.283700101</v>
      </c>
      <c r="D248" s="23">
        <v>-28790702.360831</v>
      </c>
      <c r="E248" s="23">
        <v>1964075211.1616201</v>
      </c>
    </row>
    <row r="249" spans="1:5" ht="12" customHeight="1" x14ac:dyDescent="0.2">
      <c r="A249" s="204">
        <v>37236</v>
      </c>
      <c r="B249" s="205" t="s">
        <v>30</v>
      </c>
      <c r="C249" s="23">
        <v>-53426150.353095397</v>
      </c>
      <c r="D249" s="23">
        <v>29231442.6732761</v>
      </c>
      <c r="E249" s="23">
        <v>2121849754.6937401</v>
      </c>
    </row>
    <row r="250" spans="1:5" ht="12" customHeight="1" x14ac:dyDescent="0.2">
      <c r="A250" s="204">
        <v>37237</v>
      </c>
      <c r="B250" s="205" t="s">
        <v>30</v>
      </c>
      <c r="C250" s="23">
        <v>-51674662.408140197</v>
      </c>
      <c r="D250" s="23">
        <v>14035062.251717599</v>
      </c>
      <c r="E250" s="23">
        <v>2106123857.3386199</v>
      </c>
    </row>
    <row r="251" spans="1:5" ht="12" customHeight="1" x14ac:dyDescent="0.2">
      <c r="A251" s="204">
        <v>37238</v>
      </c>
      <c r="B251" s="205" t="s">
        <v>30</v>
      </c>
      <c r="C251" s="23">
        <v>-53245236.5325187</v>
      </c>
      <c r="D251" s="23">
        <v>-2188331.4904996799</v>
      </c>
      <c r="E251" s="23">
        <v>2152354513.3442502</v>
      </c>
    </row>
    <row r="252" spans="1:5" ht="12" customHeight="1" x14ac:dyDescent="0.2">
      <c r="A252" s="204">
        <v>36908</v>
      </c>
      <c r="B252" s="205" t="s">
        <v>77</v>
      </c>
      <c r="C252" s="23">
        <v>-42488860.021573097</v>
      </c>
      <c r="D252" s="23">
        <v>-1971666.511798</v>
      </c>
      <c r="E252" s="23">
        <v>585339762.77408397</v>
      </c>
    </row>
    <row r="253" spans="1:5" ht="12" customHeight="1" x14ac:dyDescent="0.2">
      <c r="A253" s="204">
        <v>36909</v>
      </c>
      <c r="B253" s="205" t="s">
        <v>77</v>
      </c>
      <c r="C253" s="23">
        <v>-42024398.002033599</v>
      </c>
      <c r="D253" s="23">
        <v>-402033.79519098706</v>
      </c>
      <c r="E253" s="23">
        <v>585016637.54016495</v>
      </c>
    </row>
    <row r="254" spans="1:5" ht="12" customHeight="1" x14ac:dyDescent="0.2">
      <c r="A254" s="204">
        <v>36910</v>
      </c>
      <c r="B254" s="205" t="s">
        <v>77</v>
      </c>
      <c r="C254" s="23">
        <v>-40168747.556957796</v>
      </c>
      <c r="D254" s="23">
        <v>204781.744451398</v>
      </c>
      <c r="E254" s="23">
        <v>586920343.1770159</v>
      </c>
    </row>
    <row r="255" spans="1:5" ht="12" customHeight="1" x14ac:dyDescent="0.2">
      <c r="A255" s="204">
        <v>36913</v>
      </c>
      <c r="B255" s="205" t="s">
        <v>77</v>
      </c>
      <c r="C255" s="23">
        <v>-40192207.343475796</v>
      </c>
      <c r="D255" s="23">
        <v>646263.69959011115</v>
      </c>
      <c r="E255" s="23">
        <v>584503469.02033591</v>
      </c>
    </row>
    <row r="256" spans="1:5" ht="12" customHeight="1" x14ac:dyDescent="0.2">
      <c r="A256" s="204">
        <v>36914</v>
      </c>
      <c r="B256" s="205" t="s">
        <v>77</v>
      </c>
      <c r="C256" s="23">
        <v>-39687058.030654699</v>
      </c>
      <c r="D256" s="23">
        <v>881598.83928758209</v>
      </c>
      <c r="E256" s="23">
        <v>585226631.86860502</v>
      </c>
    </row>
    <row r="257" spans="1:5" ht="12" customHeight="1" x14ac:dyDescent="0.2">
      <c r="A257" s="204">
        <v>36915</v>
      </c>
      <c r="B257" s="205" t="s">
        <v>77</v>
      </c>
      <c r="C257" s="23">
        <v>-32634988.054754797</v>
      </c>
      <c r="D257" s="23">
        <v>6991130.4378331304</v>
      </c>
      <c r="E257" s="23">
        <v>590100662.95886695</v>
      </c>
    </row>
    <row r="258" spans="1:5" ht="12" customHeight="1" x14ac:dyDescent="0.2">
      <c r="A258" s="204">
        <v>36916</v>
      </c>
      <c r="B258" s="205" t="s">
        <v>77</v>
      </c>
      <c r="C258" s="23">
        <v>-32901284.028521501</v>
      </c>
      <c r="D258" s="23">
        <v>-149924.62471127501</v>
      </c>
      <c r="E258" s="23">
        <v>589815787.82554603</v>
      </c>
    </row>
    <row r="259" spans="1:5" ht="12" customHeight="1" x14ac:dyDescent="0.2">
      <c r="A259" s="204">
        <v>36917</v>
      </c>
      <c r="B259" s="205" t="s">
        <v>77</v>
      </c>
      <c r="C259" s="23">
        <v>-33109066.112015199</v>
      </c>
      <c r="D259" s="23">
        <v>-414745.94618235604</v>
      </c>
      <c r="E259" s="23">
        <v>588801393.80832195</v>
      </c>
    </row>
    <row r="260" spans="1:5" ht="12" customHeight="1" x14ac:dyDescent="0.2">
      <c r="A260" s="204">
        <v>36920</v>
      </c>
      <c r="B260" s="205" t="s">
        <v>77</v>
      </c>
      <c r="C260" s="23">
        <v>-32037816.297042299</v>
      </c>
      <c r="D260" s="23">
        <v>-2369363.6791944299</v>
      </c>
      <c r="E260" s="23">
        <v>591434213.30878592</v>
      </c>
    </row>
    <row r="261" spans="1:5" ht="12" customHeight="1" x14ac:dyDescent="0.2">
      <c r="A261" s="204">
        <v>36921</v>
      </c>
      <c r="B261" s="205" t="s">
        <v>77</v>
      </c>
      <c r="C261" s="23">
        <v>-31982989.935479999</v>
      </c>
      <c r="D261" s="23">
        <v>-581449.31492479204</v>
      </c>
      <c r="E261" s="23">
        <v>590303341.74743497</v>
      </c>
    </row>
    <row r="262" spans="1:5" ht="12" customHeight="1" x14ac:dyDescent="0.2">
      <c r="A262" s="204">
        <v>36922</v>
      </c>
      <c r="B262" s="205" t="s">
        <v>77</v>
      </c>
      <c r="C262" s="23">
        <v>-31792458.044987399</v>
      </c>
      <c r="D262" s="23">
        <v>-4887945.4880660698</v>
      </c>
      <c r="E262" s="23">
        <v>585015725.81630194</v>
      </c>
    </row>
    <row r="263" spans="1:5" ht="12" customHeight="1" x14ac:dyDescent="0.2">
      <c r="A263" s="204">
        <v>36923</v>
      </c>
      <c r="B263" s="205" t="s">
        <v>77</v>
      </c>
      <c r="C263" s="23">
        <v>-31929123.283971697</v>
      </c>
      <c r="D263" s="23">
        <v>43076.170400562703</v>
      </c>
      <c r="E263" s="23">
        <v>585007860.23497593</v>
      </c>
    </row>
    <row r="264" spans="1:5" ht="12" customHeight="1" x14ac:dyDescent="0.2">
      <c r="A264" s="204">
        <v>36924</v>
      </c>
      <c r="B264" s="205" t="s">
        <v>77</v>
      </c>
      <c r="C264" s="23">
        <v>-31841462.788135502</v>
      </c>
      <c r="D264" s="23">
        <v>-65357.491026170297</v>
      </c>
      <c r="E264" s="23">
        <v>583125698.54696906</v>
      </c>
    </row>
    <row r="265" spans="1:5" ht="12" customHeight="1" x14ac:dyDescent="0.2">
      <c r="A265" s="204">
        <v>36927</v>
      </c>
      <c r="B265" s="205" t="s">
        <v>77</v>
      </c>
      <c r="C265" s="23">
        <v>-31507444.823203102</v>
      </c>
      <c r="D265" s="23">
        <v>1122.4920069782399</v>
      </c>
      <c r="E265" s="23">
        <v>578470344.0687809</v>
      </c>
    </row>
    <row r="266" spans="1:5" ht="12" customHeight="1" x14ac:dyDescent="0.2">
      <c r="A266" s="204">
        <v>36928</v>
      </c>
      <c r="B266" s="205" t="s">
        <v>77</v>
      </c>
      <c r="C266" s="23">
        <v>-31558524.414569598</v>
      </c>
      <c r="D266" s="23">
        <v>-3855091.6247328096</v>
      </c>
      <c r="E266" s="23">
        <v>575126389.30285096</v>
      </c>
    </row>
    <row r="267" spans="1:5" ht="12" customHeight="1" x14ac:dyDescent="0.2">
      <c r="A267" s="204">
        <v>36929</v>
      </c>
      <c r="B267" s="205" t="s">
        <v>77</v>
      </c>
      <c r="C267" s="23">
        <v>-31656169.374273799</v>
      </c>
      <c r="D267" s="23">
        <v>-1203932.04277977</v>
      </c>
      <c r="E267" s="23">
        <v>573271205.59480906</v>
      </c>
    </row>
    <row r="268" spans="1:5" ht="12" customHeight="1" x14ac:dyDescent="0.2">
      <c r="A268" s="204">
        <v>36930</v>
      </c>
      <c r="B268" s="205" t="s">
        <v>77</v>
      </c>
      <c r="C268" s="23">
        <v>-31730166.4637204</v>
      </c>
      <c r="D268" s="23">
        <v>996040.20897503209</v>
      </c>
      <c r="E268" s="23">
        <v>573486346.38887894</v>
      </c>
    </row>
    <row r="269" spans="1:5" ht="12" customHeight="1" x14ac:dyDescent="0.2">
      <c r="A269" s="204">
        <v>36931</v>
      </c>
      <c r="B269" s="205" t="s">
        <v>77</v>
      </c>
      <c r="C269" s="23">
        <v>-21043797.405495498</v>
      </c>
      <c r="D269" s="23">
        <v>128615.983739854</v>
      </c>
      <c r="E269" s="23">
        <v>379654060.77688402</v>
      </c>
    </row>
    <row r="270" spans="1:5" ht="12" customHeight="1" x14ac:dyDescent="0.2">
      <c r="A270" s="204">
        <v>36934</v>
      </c>
      <c r="B270" s="205" t="s">
        <v>77</v>
      </c>
      <c r="C270" s="23">
        <v>-21100240.0233812</v>
      </c>
      <c r="D270" s="23">
        <v>-217603.39049880102</v>
      </c>
      <c r="E270" s="23">
        <v>377284513.747881</v>
      </c>
    </row>
    <row r="271" spans="1:5" ht="12" customHeight="1" x14ac:dyDescent="0.2">
      <c r="A271" s="204">
        <v>36935</v>
      </c>
      <c r="B271" s="205" t="s">
        <v>77</v>
      </c>
      <c r="C271" s="23">
        <v>-20935632.722185303</v>
      </c>
      <c r="D271" s="23">
        <v>-278924.02538012498</v>
      </c>
      <c r="E271" s="23">
        <v>372910328.88760102</v>
      </c>
    </row>
    <row r="272" spans="1:5" ht="12" customHeight="1" x14ac:dyDescent="0.2">
      <c r="A272" s="204">
        <v>36936</v>
      </c>
      <c r="B272" s="205" t="s">
        <v>77</v>
      </c>
      <c r="C272" s="23">
        <v>-20746958.090388101</v>
      </c>
      <c r="D272" s="23">
        <v>17636.826782785298</v>
      </c>
      <c r="E272" s="23">
        <v>370205156.57474703</v>
      </c>
    </row>
    <row r="273" spans="1:5" ht="12" customHeight="1" x14ac:dyDescent="0.2">
      <c r="A273" s="204">
        <v>36937</v>
      </c>
      <c r="B273" s="205" t="s">
        <v>77</v>
      </c>
      <c r="C273" s="23">
        <v>-20290144.257946298</v>
      </c>
      <c r="D273" s="23">
        <v>0</v>
      </c>
      <c r="E273" s="23">
        <v>370741868.54125398</v>
      </c>
    </row>
    <row r="274" spans="1:5" ht="12" customHeight="1" x14ac:dyDescent="0.2">
      <c r="A274" s="204">
        <v>36938</v>
      </c>
      <c r="B274" s="205" t="s">
        <v>77</v>
      </c>
      <c r="C274" s="23">
        <v>-20366553.465810001</v>
      </c>
      <c r="D274" s="23">
        <v>0</v>
      </c>
      <c r="E274" s="23">
        <v>367978615.30184001</v>
      </c>
    </row>
    <row r="275" spans="1:5" ht="12" customHeight="1" x14ac:dyDescent="0.2">
      <c r="A275" s="204">
        <v>36941</v>
      </c>
      <c r="B275" s="205" t="s">
        <v>77</v>
      </c>
      <c r="C275" s="23">
        <v>0</v>
      </c>
      <c r="D275" s="23">
        <v>0</v>
      </c>
      <c r="E275" s="23">
        <v>0</v>
      </c>
    </row>
    <row r="276" spans="1:5" ht="12" customHeight="1" x14ac:dyDescent="0.2">
      <c r="A276" s="204">
        <v>36942</v>
      </c>
      <c r="B276" s="205" t="s">
        <v>77</v>
      </c>
      <c r="C276" s="23">
        <v>-20178813.167221501</v>
      </c>
      <c r="D276" s="23">
        <v>-858.16142200819706</v>
      </c>
      <c r="E276" s="23">
        <v>366057110.73940504</v>
      </c>
    </row>
    <row r="277" spans="1:5" ht="12" customHeight="1" x14ac:dyDescent="0.2">
      <c r="A277" s="204">
        <v>36943</v>
      </c>
      <c r="B277" s="205" t="s">
        <v>77</v>
      </c>
      <c r="C277" s="23">
        <v>-21362637.3280157</v>
      </c>
      <c r="D277" s="23">
        <v>-56711.461247852698</v>
      </c>
      <c r="E277" s="23">
        <v>367245479.96090102</v>
      </c>
    </row>
    <row r="278" spans="1:5" ht="12" customHeight="1" x14ac:dyDescent="0.2">
      <c r="A278" s="204">
        <v>36944</v>
      </c>
      <c r="B278" s="205" t="s">
        <v>77</v>
      </c>
      <c r="C278" s="23">
        <v>-21400798.580430299</v>
      </c>
      <c r="D278" s="23">
        <v>-13834.213501140001</v>
      </c>
      <c r="E278" s="23">
        <v>367322585.74035203</v>
      </c>
    </row>
    <row r="279" spans="1:5" ht="12" customHeight="1" x14ac:dyDescent="0.2">
      <c r="A279" s="204">
        <v>36945</v>
      </c>
      <c r="B279" s="205" t="s">
        <v>77</v>
      </c>
      <c r="C279" s="23">
        <v>-21426886.060030397</v>
      </c>
      <c r="D279" s="23">
        <v>-210420.27265029302</v>
      </c>
      <c r="E279" s="23">
        <v>366899006.31407601</v>
      </c>
    </row>
    <row r="280" spans="1:5" ht="12" customHeight="1" x14ac:dyDescent="0.2">
      <c r="A280" s="204">
        <v>36948</v>
      </c>
      <c r="B280" s="205" t="s">
        <v>77</v>
      </c>
      <c r="C280" s="23">
        <v>-22178725.9786954</v>
      </c>
      <c r="D280" s="23">
        <v>-2258313.7314528101</v>
      </c>
      <c r="E280" s="23">
        <v>361966960.33373702</v>
      </c>
    </row>
    <row r="281" spans="1:5" ht="12" customHeight="1" x14ac:dyDescent="0.2">
      <c r="A281" s="204">
        <v>36949</v>
      </c>
      <c r="B281" s="205" t="s">
        <v>77</v>
      </c>
      <c r="C281" s="23">
        <v>-22436500.905554</v>
      </c>
      <c r="D281" s="23">
        <v>-3628674.9761652602</v>
      </c>
      <c r="E281" s="23">
        <v>359591210.68167698</v>
      </c>
    </row>
    <row r="282" spans="1:5" ht="12" customHeight="1" x14ac:dyDescent="0.2">
      <c r="A282" s="204">
        <v>36950</v>
      </c>
      <c r="B282" s="205" t="s">
        <v>77</v>
      </c>
      <c r="C282" s="23">
        <v>-22747346.068694897</v>
      </c>
      <c r="D282" s="23">
        <v>169238.85068747599</v>
      </c>
      <c r="E282" s="23">
        <v>359348540.82587099</v>
      </c>
    </row>
    <row r="283" spans="1:5" ht="12" customHeight="1" x14ac:dyDescent="0.2">
      <c r="A283" s="204">
        <v>36951</v>
      </c>
      <c r="B283" s="205" t="s">
        <v>77</v>
      </c>
      <c r="C283" s="23">
        <v>-21928608.554413799</v>
      </c>
      <c r="D283" s="23">
        <v>-24697.305935084398</v>
      </c>
      <c r="E283" s="23">
        <v>355111853.15455902</v>
      </c>
    </row>
    <row r="284" spans="1:5" ht="12" customHeight="1" x14ac:dyDescent="0.2">
      <c r="A284" s="204">
        <v>36952</v>
      </c>
      <c r="B284" s="205" t="s">
        <v>77</v>
      </c>
      <c r="C284" s="23">
        <v>-21745732.601149902</v>
      </c>
      <c r="D284" s="23">
        <v>989034.088912584</v>
      </c>
      <c r="E284" s="23">
        <v>355325072.59505904</v>
      </c>
    </row>
    <row r="285" spans="1:5" ht="12" customHeight="1" x14ac:dyDescent="0.2">
      <c r="A285" s="204">
        <v>36955</v>
      </c>
      <c r="B285" s="205" t="s">
        <v>77</v>
      </c>
      <c r="C285" s="23">
        <v>-21615112.183483999</v>
      </c>
      <c r="D285" s="23">
        <v>1125100.9702419799</v>
      </c>
      <c r="E285" s="23">
        <v>354698154.088063</v>
      </c>
    </row>
    <row r="286" spans="1:5" ht="12" customHeight="1" x14ac:dyDescent="0.2">
      <c r="A286" s="204">
        <v>36956</v>
      </c>
      <c r="B286" s="205" t="s">
        <v>77</v>
      </c>
      <c r="C286" s="23">
        <v>-21975347.337972797</v>
      </c>
      <c r="D286" s="23">
        <v>405537.73755142</v>
      </c>
      <c r="E286" s="23">
        <v>355121177.78797603</v>
      </c>
    </row>
    <row r="287" spans="1:5" ht="12" customHeight="1" x14ac:dyDescent="0.2">
      <c r="A287" s="204">
        <v>36957</v>
      </c>
      <c r="B287" s="205" t="s">
        <v>77</v>
      </c>
      <c r="C287" s="23">
        <v>-16160674.192056401</v>
      </c>
      <c r="D287" s="23">
        <v>-667073.65505392698</v>
      </c>
      <c r="E287" s="23">
        <v>353549368.44639099</v>
      </c>
    </row>
    <row r="288" spans="1:5" ht="12" customHeight="1" x14ac:dyDescent="0.2">
      <c r="A288" s="204">
        <v>36958</v>
      </c>
      <c r="B288" s="205" t="s">
        <v>77</v>
      </c>
      <c r="C288" s="23">
        <v>-17001793.426021598</v>
      </c>
      <c r="D288" s="23">
        <v>-25333.118408447201</v>
      </c>
      <c r="E288" s="23">
        <v>353083533.77931702</v>
      </c>
    </row>
    <row r="289" spans="1:5" ht="12" customHeight="1" x14ac:dyDescent="0.2">
      <c r="A289" s="204">
        <v>36959</v>
      </c>
      <c r="B289" s="205" t="s">
        <v>77</v>
      </c>
      <c r="C289" s="23">
        <v>-17086371.3492053</v>
      </c>
      <c r="D289" s="23">
        <v>-2369070.7809798396</v>
      </c>
      <c r="E289" s="23">
        <v>350349448.57407898</v>
      </c>
    </row>
    <row r="290" spans="1:5" ht="12" customHeight="1" x14ac:dyDescent="0.2">
      <c r="A290" s="204">
        <v>36962</v>
      </c>
      <c r="B290" s="205" t="s">
        <v>77</v>
      </c>
      <c r="C290" s="23">
        <v>-19054601.3597311</v>
      </c>
      <c r="D290" s="23">
        <v>-4388.6823398741708</v>
      </c>
      <c r="E290" s="23">
        <v>344131087.147421</v>
      </c>
    </row>
    <row r="291" spans="1:5" ht="12" customHeight="1" x14ac:dyDescent="0.2">
      <c r="A291" s="204">
        <v>36963</v>
      </c>
      <c r="B291" s="205" t="s">
        <v>77</v>
      </c>
      <c r="C291" s="23">
        <v>-17230556.9413874</v>
      </c>
      <c r="D291" s="23">
        <v>-31111.3235132148</v>
      </c>
      <c r="E291" s="23">
        <v>348182156.49695402</v>
      </c>
    </row>
    <row r="292" spans="1:5" ht="12" customHeight="1" x14ac:dyDescent="0.2">
      <c r="A292" s="204">
        <v>36964</v>
      </c>
      <c r="B292" s="205" t="s">
        <v>77</v>
      </c>
      <c r="C292" s="23">
        <v>-17211858.6652059</v>
      </c>
      <c r="D292" s="23">
        <v>-19730.993754242401</v>
      </c>
      <c r="E292" s="23">
        <v>348603848.34097898</v>
      </c>
    </row>
    <row r="293" spans="1:5" ht="12" customHeight="1" x14ac:dyDescent="0.2">
      <c r="A293" s="204">
        <v>36965</v>
      </c>
      <c r="B293" s="205" t="s">
        <v>77</v>
      </c>
      <c r="C293" s="23">
        <v>-15937504.7585283</v>
      </c>
      <c r="D293" s="23">
        <v>242553.61429745</v>
      </c>
      <c r="E293" s="23">
        <v>345521150.19292003</v>
      </c>
    </row>
    <row r="294" spans="1:5" ht="12" customHeight="1" x14ac:dyDescent="0.2">
      <c r="A294" s="204">
        <v>36966</v>
      </c>
      <c r="B294" s="205" t="s">
        <v>77</v>
      </c>
      <c r="C294" s="23">
        <v>-16056972.314371001</v>
      </c>
      <c r="D294" s="23">
        <v>1765332.70304694</v>
      </c>
      <c r="E294" s="23">
        <v>345037643.55925202</v>
      </c>
    </row>
    <row r="295" spans="1:5" ht="12" customHeight="1" x14ac:dyDescent="0.2">
      <c r="A295" s="204">
        <v>36969</v>
      </c>
      <c r="B295" s="205" t="s">
        <v>77</v>
      </c>
      <c r="C295" s="23">
        <v>-16131440.310513601</v>
      </c>
      <c r="D295" s="23">
        <v>632120.71961723396</v>
      </c>
      <c r="E295" s="23">
        <v>344489888.77745998</v>
      </c>
    </row>
    <row r="296" spans="1:5" ht="12" customHeight="1" x14ac:dyDescent="0.2">
      <c r="A296" s="204">
        <v>36970</v>
      </c>
      <c r="B296" s="205" t="s">
        <v>77</v>
      </c>
      <c r="C296" s="23">
        <v>-16252655.004591301</v>
      </c>
      <c r="D296" s="23">
        <v>1458424.37596155</v>
      </c>
      <c r="E296" s="23">
        <v>345638723.698843</v>
      </c>
    </row>
    <row r="297" spans="1:5" ht="12" customHeight="1" x14ac:dyDescent="0.2">
      <c r="A297" s="204">
        <v>36971</v>
      </c>
      <c r="B297" s="205" t="s">
        <v>77</v>
      </c>
      <c r="C297" s="23">
        <v>-15740873.8995973</v>
      </c>
      <c r="D297" s="23">
        <v>-44457.242959009898</v>
      </c>
      <c r="E297" s="23">
        <v>343016989.86424899</v>
      </c>
    </row>
    <row r="298" spans="1:5" ht="12" customHeight="1" x14ac:dyDescent="0.2">
      <c r="A298" s="204">
        <v>36972</v>
      </c>
      <c r="B298" s="205" t="s">
        <v>77</v>
      </c>
      <c r="C298" s="23">
        <v>-14253439.704009399</v>
      </c>
      <c r="D298" s="23">
        <v>136644.27628477197</v>
      </c>
      <c r="E298" s="23">
        <v>344281684.48526102</v>
      </c>
    </row>
    <row r="299" spans="1:5" ht="12" customHeight="1" x14ac:dyDescent="0.2">
      <c r="A299" s="204">
        <v>36973</v>
      </c>
      <c r="B299" s="205" t="s">
        <v>77</v>
      </c>
      <c r="C299" s="23">
        <v>-14245315.680126199</v>
      </c>
      <c r="D299" s="23">
        <v>2319786.6158486698</v>
      </c>
      <c r="E299" s="23">
        <v>346789523.31348002</v>
      </c>
    </row>
    <row r="300" spans="1:5" ht="12" customHeight="1" x14ac:dyDescent="0.2">
      <c r="A300" s="204">
        <v>36976</v>
      </c>
      <c r="B300" s="205" t="s">
        <v>77</v>
      </c>
      <c r="C300" s="23">
        <v>-14573481.651415801</v>
      </c>
      <c r="D300" s="23">
        <v>75396.716901003907</v>
      </c>
      <c r="E300" s="23">
        <v>346663572.73570102</v>
      </c>
    </row>
    <row r="301" spans="1:5" ht="12" customHeight="1" x14ac:dyDescent="0.2">
      <c r="A301" s="204">
        <v>36977</v>
      </c>
      <c r="B301" s="205" t="s">
        <v>77</v>
      </c>
      <c r="C301" s="23">
        <v>-14427560.4907698</v>
      </c>
      <c r="D301" s="23">
        <v>4045604.7118005496</v>
      </c>
      <c r="E301" s="23">
        <v>346794322.67802697</v>
      </c>
    </row>
    <row r="302" spans="1:5" ht="12" customHeight="1" x14ac:dyDescent="0.2">
      <c r="A302" s="204">
        <v>36978</v>
      </c>
      <c r="B302" s="205" t="s">
        <v>77</v>
      </c>
      <c r="C302" s="23">
        <v>-13026430.439357199</v>
      </c>
      <c r="D302" s="23">
        <v>769265.98092876107</v>
      </c>
      <c r="E302" s="23">
        <v>348445276.65486902</v>
      </c>
    </row>
    <row r="303" spans="1:5" ht="12" customHeight="1" x14ac:dyDescent="0.2">
      <c r="A303" s="204">
        <v>36979</v>
      </c>
      <c r="B303" s="205" t="s">
        <v>77</v>
      </c>
      <c r="C303" s="23">
        <v>-12966365.746060401</v>
      </c>
      <c r="D303" s="23">
        <v>-416953.518610331</v>
      </c>
      <c r="E303" s="23">
        <v>347947234.74843103</v>
      </c>
    </row>
    <row r="304" spans="1:5" ht="12" customHeight="1" x14ac:dyDescent="0.2">
      <c r="A304" s="204">
        <v>36980</v>
      </c>
      <c r="B304" s="205" t="s">
        <v>77</v>
      </c>
      <c r="C304" s="23">
        <v>-19022608.451443199</v>
      </c>
      <c r="D304" s="23">
        <v>-45850.4266242718</v>
      </c>
      <c r="E304" s="23">
        <v>346504912.435516</v>
      </c>
    </row>
    <row r="305" spans="1:5" ht="12" customHeight="1" x14ac:dyDescent="0.2">
      <c r="A305" s="204">
        <v>36981</v>
      </c>
      <c r="B305" s="205" t="s">
        <v>77</v>
      </c>
      <c r="C305" s="23">
        <v>0</v>
      </c>
      <c r="D305" s="23">
        <v>0</v>
      </c>
      <c r="E305" s="23">
        <v>0</v>
      </c>
    </row>
    <row r="306" spans="1:5" ht="12" customHeight="1" x14ac:dyDescent="0.2">
      <c r="A306" s="204">
        <v>36983</v>
      </c>
      <c r="B306" s="205" t="s">
        <v>77</v>
      </c>
      <c r="C306" s="23">
        <v>-11753359.9215558</v>
      </c>
      <c r="D306" s="23">
        <v>-474133.22797570901</v>
      </c>
      <c r="E306" s="23">
        <v>345674069.18542701</v>
      </c>
    </row>
    <row r="307" spans="1:5" ht="12" customHeight="1" x14ac:dyDescent="0.2">
      <c r="A307" s="204">
        <v>36984</v>
      </c>
      <c r="B307" s="205" t="s">
        <v>77</v>
      </c>
      <c r="C307" s="23">
        <v>-18822211.202255197</v>
      </c>
      <c r="D307" s="23">
        <v>145577.619660661</v>
      </c>
      <c r="E307" s="23">
        <v>348013549.18875003</v>
      </c>
    </row>
    <row r="308" spans="1:5" ht="12" customHeight="1" x14ac:dyDescent="0.2">
      <c r="A308" s="204">
        <v>36985</v>
      </c>
      <c r="B308" s="205" t="s">
        <v>77</v>
      </c>
      <c r="C308" s="23">
        <v>-18974389.3573156</v>
      </c>
      <c r="D308" s="23">
        <v>217826.04422599002</v>
      </c>
      <c r="E308" s="23">
        <v>349307049.63090599</v>
      </c>
    </row>
    <row r="309" spans="1:5" ht="12" customHeight="1" x14ac:dyDescent="0.2">
      <c r="A309" s="204">
        <v>36986</v>
      </c>
      <c r="B309" s="205" t="s">
        <v>77</v>
      </c>
      <c r="C309" s="23">
        <v>-19117677.641504999</v>
      </c>
      <c r="D309" s="23">
        <v>2510741.6306555299</v>
      </c>
      <c r="E309" s="23">
        <v>353037749.57847399</v>
      </c>
    </row>
    <row r="310" spans="1:5" ht="12" customHeight="1" x14ac:dyDescent="0.2">
      <c r="A310" s="204">
        <v>36987</v>
      </c>
      <c r="B310" s="205" t="s">
        <v>77</v>
      </c>
      <c r="C310" s="23">
        <v>-18984636.730008699</v>
      </c>
      <c r="D310" s="23">
        <v>-471667.38142961799</v>
      </c>
      <c r="E310" s="23">
        <v>352920086.72437799</v>
      </c>
    </row>
    <row r="311" spans="1:5" ht="12" customHeight="1" x14ac:dyDescent="0.2">
      <c r="A311" s="204">
        <v>36990</v>
      </c>
      <c r="B311" s="205" t="s">
        <v>77</v>
      </c>
      <c r="C311" s="23">
        <v>-19017044.836947098</v>
      </c>
      <c r="D311" s="23">
        <v>9793464.8197402302</v>
      </c>
      <c r="E311" s="23">
        <v>361837588.56806397</v>
      </c>
    </row>
    <row r="312" spans="1:5" ht="12" customHeight="1" x14ac:dyDescent="0.2">
      <c r="A312" s="204">
        <v>36991</v>
      </c>
      <c r="B312" s="205" t="s">
        <v>77</v>
      </c>
      <c r="C312" s="23">
        <v>-18888218.119134199</v>
      </c>
      <c r="D312" s="23">
        <v>788728.74966233794</v>
      </c>
      <c r="E312" s="23">
        <v>363628390.25</v>
      </c>
    </row>
    <row r="313" spans="1:5" ht="12" customHeight="1" x14ac:dyDescent="0.2">
      <c r="A313" s="204">
        <v>36992</v>
      </c>
      <c r="B313" s="205" t="s">
        <v>77</v>
      </c>
      <c r="C313" s="23">
        <v>-18301402.896367699</v>
      </c>
      <c r="D313" s="23">
        <v>-5813844.6816571597</v>
      </c>
      <c r="E313" s="23">
        <v>356672202.88953602</v>
      </c>
    </row>
    <row r="314" spans="1:5" ht="12" customHeight="1" x14ac:dyDescent="0.2">
      <c r="A314" s="204">
        <v>36993</v>
      </c>
      <c r="B314" s="205" t="s">
        <v>77</v>
      </c>
      <c r="C314" s="23">
        <v>-8863902.9214294106</v>
      </c>
      <c r="D314" s="23">
        <v>-12369.638540235801</v>
      </c>
      <c r="E314" s="23">
        <v>356865338.00265801</v>
      </c>
    </row>
    <row r="315" spans="1:5" ht="12" customHeight="1" x14ac:dyDescent="0.2">
      <c r="A315" s="204">
        <v>36997</v>
      </c>
      <c r="B315" s="205" t="s">
        <v>77</v>
      </c>
      <c r="C315" s="23">
        <v>-9283964.9358778186</v>
      </c>
      <c r="D315" s="23">
        <v>7983062.4285088396</v>
      </c>
      <c r="E315" s="23">
        <v>363078803.23720002</v>
      </c>
    </row>
    <row r="316" spans="1:5" ht="12" customHeight="1" x14ac:dyDescent="0.2">
      <c r="A316" s="204">
        <v>36998</v>
      </c>
      <c r="B316" s="205" t="s">
        <v>77</v>
      </c>
      <c r="C316" s="23">
        <v>-9154367.1754704397</v>
      </c>
      <c r="D316" s="23">
        <v>-8459561.7010090202</v>
      </c>
      <c r="E316" s="23">
        <v>354345306.97636503</v>
      </c>
    </row>
    <row r="317" spans="1:5" ht="12" customHeight="1" x14ac:dyDescent="0.2">
      <c r="A317" s="204">
        <v>36999</v>
      </c>
      <c r="B317" s="205" t="s">
        <v>77</v>
      </c>
      <c r="C317" s="23">
        <v>-18683823.497699901</v>
      </c>
      <c r="D317" s="23">
        <v>3660116.1852577799</v>
      </c>
      <c r="E317" s="23">
        <v>358334738.217776</v>
      </c>
    </row>
    <row r="318" spans="1:5" ht="12" customHeight="1" x14ac:dyDescent="0.2">
      <c r="A318" s="204">
        <v>37000</v>
      </c>
      <c r="B318" s="205" t="s">
        <v>77</v>
      </c>
      <c r="C318" s="23">
        <v>-18757260.357022401</v>
      </c>
      <c r="D318" s="23">
        <v>-82409.988190393691</v>
      </c>
      <c r="E318" s="23">
        <v>361061238.99366599</v>
      </c>
    </row>
    <row r="319" spans="1:5" ht="12" customHeight="1" x14ac:dyDescent="0.2">
      <c r="A319" s="204">
        <v>37001</v>
      </c>
      <c r="B319" s="205" t="s">
        <v>77</v>
      </c>
      <c r="C319" s="23">
        <v>-16568339.9876568</v>
      </c>
      <c r="D319" s="23">
        <v>4047072.58685188</v>
      </c>
      <c r="E319" s="23">
        <v>365811617.45852101</v>
      </c>
    </row>
    <row r="320" spans="1:5" ht="12" customHeight="1" x14ac:dyDescent="0.2">
      <c r="A320" s="204">
        <v>37004</v>
      </c>
      <c r="B320" s="205" t="s">
        <v>77</v>
      </c>
      <c r="C320" s="23">
        <v>-16530135.6961045</v>
      </c>
      <c r="D320" s="23">
        <v>13651321.306121599</v>
      </c>
      <c r="E320" s="23">
        <v>377231079.205634</v>
      </c>
    </row>
    <row r="321" spans="1:5" ht="12" customHeight="1" x14ac:dyDescent="0.2">
      <c r="A321" s="204">
        <v>37005</v>
      </c>
      <c r="B321" s="205" t="s">
        <v>77</v>
      </c>
      <c r="C321" s="23">
        <v>-16616407.485254401</v>
      </c>
      <c r="D321" s="23">
        <v>-4922618.0533037102</v>
      </c>
      <c r="E321" s="23">
        <v>371686661.11418003</v>
      </c>
    </row>
    <row r="322" spans="1:5" ht="12" customHeight="1" x14ac:dyDescent="0.2">
      <c r="A322" s="204">
        <v>37006</v>
      </c>
      <c r="B322" s="205" t="s">
        <v>77</v>
      </c>
      <c r="C322" s="23">
        <v>-9648160.3837899398</v>
      </c>
      <c r="D322" s="23">
        <v>-8895538.4797078203</v>
      </c>
      <c r="E322" s="23">
        <v>360864513.10557801</v>
      </c>
    </row>
    <row r="323" spans="1:5" ht="12" customHeight="1" x14ac:dyDescent="0.2">
      <c r="A323" s="204">
        <v>37007</v>
      </c>
      <c r="B323" s="205" t="s">
        <v>77</v>
      </c>
      <c r="C323" s="23">
        <v>-9703926.8159248699</v>
      </c>
      <c r="D323" s="23">
        <v>3731082.00058256</v>
      </c>
      <c r="E323" s="23">
        <v>364720203.02891499</v>
      </c>
    </row>
    <row r="324" spans="1:5" ht="12" customHeight="1" x14ac:dyDescent="0.2">
      <c r="A324" s="204">
        <v>37008</v>
      </c>
      <c r="B324" s="205" t="s">
        <v>77</v>
      </c>
      <c r="C324" s="23">
        <v>-11443075.453388</v>
      </c>
      <c r="D324" s="23">
        <v>193092.92675698103</v>
      </c>
      <c r="E324" s="23">
        <v>364215256.20945102</v>
      </c>
    </row>
    <row r="325" spans="1:5" ht="12" customHeight="1" x14ac:dyDescent="0.2">
      <c r="A325" s="204">
        <v>37011</v>
      </c>
      <c r="B325" s="205" t="s">
        <v>77</v>
      </c>
      <c r="C325" s="23">
        <v>-11555922.4226833</v>
      </c>
      <c r="D325" s="23">
        <v>-8207648.6149981404</v>
      </c>
      <c r="E325" s="23">
        <v>354504718.50498599</v>
      </c>
    </row>
    <row r="326" spans="1:5" ht="12" customHeight="1" x14ac:dyDescent="0.2">
      <c r="A326" s="204">
        <v>37012</v>
      </c>
      <c r="B326" s="205" t="s">
        <v>77</v>
      </c>
      <c r="C326" s="23">
        <v>-12252860.4733443</v>
      </c>
      <c r="D326" s="23">
        <v>1623553.1629805099</v>
      </c>
      <c r="E326" s="23">
        <v>356909459.09839302</v>
      </c>
    </row>
    <row r="327" spans="1:5" ht="12" customHeight="1" x14ac:dyDescent="0.2">
      <c r="A327" s="204">
        <v>37013</v>
      </c>
      <c r="B327" s="205" t="s">
        <v>77</v>
      </c>
      <c r="C327" s="23">
        <v>-12779024.1225459</v>
      </c>
      <c r="D327" s="23">
        <v>-4735681.28232201</v>
      </c>
      <c r="E327" s="23">
        <v>352196398.37035102</v>
      </c>
    </row>
    <row r="328" spans="1:5" ht="12" customHeight="1" x14ac:dyDescent="0.2">
      <c r="A328" s="204">
        <v>37014</v>
      </c>
      <c r="B328" s="205" t="s">
        <v>77</v>
      </c>
      <c r="C328" s="23">
        <v>-12913698.017907601</v>
      </c>
      <c r="D328" s="23">
        <v>6644217.2208792204</v>
      </c>
      <c r="E328" s="23">
        <v>358288613.96312499</v>
      </c>
    </row>
    <row r="329" spans="1:5" ht="12" customHeight="1" x14ac:dyDescent="0.2">
      <c r="A329" s="204">
        <v>37015</v>
      </c>
      <c r="B329" s="205" t="s">
        <v>77</v>
      </c>
      <c r="C329" s="23">
        <v>-12647758.2335422</v>
      </c>
      <c r="D329" s="23">
        <v>-948318.59391011694</v>
      </c>
      <c r="E329" s="23">
        <v>357295209.31649804</v>
      </c>
    </row>
    <row r="330" spans="1:5" ht="12" customHeight="1" x14ac:dyDescent="0.2">
      <c r="A330" s="204">
        <v>37018</v>
      </c>
      <c r="B330" s="205" t="s">
        <v>77</v>
      </c>
      <c r="C330" s="23">
        <v>-11830673.195269302</v>
      </c>
      <c r="D330" s="23">
        <v>-19148141.363926999</v>
      </c>
      <c r="E330" s="23">
        <v>335080475.30363804</v>
      </c>
    </row>
    <row r="331" spans="1:5" ht="12" customHeight="1" x14ac:dyDescent="0.2">
      <c r="A331" s="204">
        <v>37019</v>
      </c>
      <c r="B331" s="205" t="s">
        <v>77</v>
      </c>
      <c r="C331" s="23">
        <v>-11311631.266218001</v>
      </c>
      <c r="D331" s="23">
        <v>4670545.0963061899</v>
      </c>
      <c r="E331" s="23">
        <v>337851785.03031099</v>
      </c>
    </row>
    <row r="332" spans="1:5" ht="12" customHeight="1" x14ac:dyDescent="0.2">
      <c r="A332" s="204">
        <v>37020</v>
      </c>
      <c r="B332" s="205" t="s">
        <v>77</v>
      </c>
      <c r="C332" s="23">
        <v>-11681203.830615699</v>
      </c>
      <c r="D332" s="23">
        <v>-10881278.535216199</v>
      </c>
      <c r="E332" s="23">
        <v>327787237.98991197</v>
      </c>
    </row>
    <row r="333" spans="1:5" ht="12" customHeight="1" x14ac:dyDescent="0.2">
      <c r="A333" s="204">
        <v>37021</v>
      </c>
      <c r="B333" s="205" t="s">
        <v>77</v>
      </c>
      <c r="C333" s="23">
        <v>-13108043.309639402</v>
      </c>
      <c r="D333" s="23">
        <v>944783.34505352797</v>
      </c>
      <c r="E333" s="23">
        <v>340603136.45106101</v>
      </c>
    </row>
    <row r="334" spans="1:5" ht="12" customHeight="1" x14ac:dyDescent="0.2">
      <c r="A334" s="204">
        <v>37022</v>
      </c>
      <c r="B334" s="205" t="s">
        <v>77</v>
      </c>
      <c r="C334" s="23">
        <v>-12873613.680782299</v>
      </c>
      <c r="D334" s="23">
        <v>167129.19120950901</v>
      </c>
      <c r="E334" s="23">
        <v>337533715.67084098</v>
      </c>
    </row>
    <row r="335" spans="1:5" ht="12" customHeight="1" x14ac:dyDescent="0.2">
      <c r="A335" s="204">
        <v>37025</v>
      </c>
      <c r="B335" s="205" t="s">
        <v>77</v>
      </c>
      <c r="C335" s="23">
        <v>-12971023.675373301</v>
      </c>
      <c r="D335" s="23">
        <v>1911928.97519262</v>
      </c>
      <c r="E335" s="23">
        <v>337141780.20570004</v>
      </c>
    </row>
    <row r="336" spans="1:5" ht="12" customHeight="1" x14ac:dyDescent="0.2">
      <c r="A336" s="204">
        <v>37026</v>
      </c>
      <c r="B336" s="205" t="s">
        <v>77</v>
      </c>
      <c r="C336" s="23">
        <v>-13454564.366574701</v>
      </c>
      <c r="D336" s="23">
        <v>1162934.2283267099</v>
      </c>
      <c r="E336" s="23">
        <v>338954856.13910198</v>
      </c>
    </row>
    <row r="337" spans="1:5" ht="12" customHeight="1" x14ac:dyDescent="0.2">
      <c r="A337" s="204">
        <v>37027</v>
      </c>
      <c r="B337" s="205" t="s">
        <v>77</v>
      </c>
      <c r="C337" s="23">
        <v>-13292549.8155753</v>
      </c>
      <c r="D337" s="23">
        <v>-3361837.9956702297</v>
      </c>
      <c r="E337" s="23">
        <v>336484405.33486301</v>
      </c>
    </row>
    <row r="338" spans="1:5" ht="12" customHeight="1" x14ac:dyDescent="0.2">
      <c r="A338" s="204">
        <v>37028</v>
      </c>
      <c r="B338" s="205" t="s">
        <v>77</v>
      </c>
      <c r="C338" s="23">
        <v>-13466936.4610998</v>
      </c>
      <c r="D338" s="23">
        <v>-777915.72118313401</v>
      </c>
      <c r="E338" s="23">
        <v>334605521.20643598</v>
      </c>
    </row>
    <row r="339" spans="1:5" ht="12" customHeight="1" x14ac:dyDescent="0.2">
      <c r="A339" s="204">
        <v>37029</v>
      </c>
      <c r="B339" s="205" t="s">
        <v>77</v>
      </c>
      <c r="C339" s="23">
        <v>-13675128.52654</v>
      </c>
      <c r="D339" s="23">
        <v>-593302.244511617</v>
      </c>
      <c r="E339" s="23">
        <v>333439973.73171902</v>
      </c>
    </row>
    <row r="340" spans="1:5" ht="12" customHeight="1" x14ac:dyDescent="0.2">
      <c r="A340" s="204">
        <v>37032</v>
      </c>
      <c r="B340" s="205" t="s">
        <v>77</v>
      </c>
      <c r="C340" s="23">
        <v>-13745032.548838101</v>
      </c>
      <c r="D340" s="23">
        <v>-234134.342940904</v>
      </c>
      <c r="E340" s="23">
        <v>330892679.48515499</v>
      </c>
    </row>
    <row r="341" spans="1:5" ht="12" customHeight="1" x14ac:dyDescent="0.2">
      <c r="A341" s="204">
        <v>37033</v>
      </c>
      <c r="B341" s="205" t="s">
        <v>77</v>
      </c>
      <c r="C341" s="23">
        <v>-13499386.075774699</v>
      </c>
      <c r="D341" s="23">
        <v>1017226.05960714</v>
      </c>
      <c r="E341" s="23">
        <v>330279871.51662201</v>
      </c>
    </row>
    <row r="342" spans="1:5" ht="12" customHeight="1" x14ac:dyDescent="0.2">
      <c r="A342" s="204">
        <v>37034</v>
      </c>
      <c r="B342" s="205" t="s">
        <v>77</v>
      </c>
      <c r="C342" s="23">
        <v>-13104989.4691268</v>
      </c>
      <c r="D342" s="23">
        <v>1189348.77140502</v>
      </c>
      <c r="E342" s="23">
        <v>327981182.79609299</v>
      </c>
    </row>
    <row r="343" spans="1:5" ht="12" customHeight="1" x14ac:dyDescent="0.2">
      <c r="A343" s="204">
        <v>37035</v>
      </c>
      <c r="B343" s="205" t="s">
        <v>77</v>
      </c>
      <c r="C343" s="23">
        <v>-13269041.171358101</v>
      </c>
      <c r="D343" s="23">
        <v>-841117.05054978002</v>
      </c>
      <c r="E343" s="23">
        <v>327369410.84522504</v>
      </c>
    </row>
    <row r="344" spans="1:5" ht="12" customHeight="1" x14ac:dyDescent="0.2">
      <c r="A344" s="204">
        <v>37036</v>
      </c>
      <c r="B344" s="205" t="s">
        <v>77</v>
      </c>
      <c r="C344" s="23">
        <v>-13371668.230270499</v>
      </c>
      <c r="D344" s="23">
        <v>-949914.78720132203</v>
      </c>
      <c r="E344" s="23">
        <v>326252091.014691</v>
      </c>
    </row>
    <row r="345" spans="1:5" ht="12" customHeight="1" x14ac:dyDescent="0.2">
      <c r="A345" s="204">
        <v>37039</v>
      </c>
      <c r="B345" s="205" t="s">
        <v>77</v>
      </c>
      <c r="C345" s="23">
        <v>0</v>
      </c>
      <c r="D345" s="23">
        <v>0</v>
      </c>
      <c r="E345" s="23">
        <v>0</v>
      </c>
    </row>
    <row r="346" spans="1:5" ht="12" customHeight="1" x14ac:dyDescent="0.2">
      <c r="A346" s="204">
        <v>37040</v>
      </c>
      <c r="B346" s="205" t="s">
        <v>77</v>
      </c>
      <c r="C346" s="23">
        <v>-13117221.7611627</v>
      </c>
      <c r="D346" s="23">
        <v>-6829790.7480789796</v>
      </c>
      <c r="E346" s="23">
        <v>318762813.51741099</v>
      </c>
    </row>
    <row r="347" spans="1:5" ht="12" customHeight="1" x14ac:dyDescent="0.2">
      <c r="A347" s="204">
        <v>37041</v>
      </c>
      <c r="B347" s="205" t="s">
        <v>77</v>
      </c>
      <c r="C347" s="23">
        <v>-17227218.715045698</v>
      </c>
      <c r="D347" s="23">
        <v>1839278.27983287</v>
      </c>
      <c r="E347" s="23">
        <v>317042464.05326599</v>
      </c>
    </row>
    <row r="348" spans="1:5" ht="12" customHeight="1" x14ac:dyDescent="0.2">
      <c r="A348" s="204">
        <v>37042</v>
      </c>
      <c r="B348" s="205" t="s">
        <v>77</v>
      </c>
      <c r="C348" s="23">
        <v>-13498187.337316699</v>
      </c>
      <c r="D348" s="23">
        <v>-2541035.3501589498</v>
      </c>
      <c r="E348" s="23">
        <v>316469137.07779402</v>
      </c>
    </row>
    <row r="349" spans="1:5" ht="12" customHeight="1" x14ac:dyDescent="0.2">
      <c r="A349" s="204">
        <v>37043</v>
      </c>
      <c r="B349" s="205" t="s">
        <v>77</v>
      </c>
      <c r="C349" s="23">
        <v>-14227718.6166745</v>
      </c>
      <c r="D349" s="23">
        <v>-132132.26514435699</v>
      </c>
      <c r="E349" s="23">
        <v>316330417.65931898</v>
      </c>
    </row>
    <row r="350" spans="1:5" ht="12" customHeight="1" x14ac:dyDescent="0.2">
      <c r="A350" s="204">
        <v>37046</v>
      </c>
      <c r="B350" s="205" t="s">
        <v>77</v>
      </c>
      <c r="C350" s="23">
        <v>-15381055.9206859</v>
      </c>
      <c r="D350" s="23">
        <v>-440227.09788125206</v>
      </c>
      <c r="E350" s="23">
        <v>315289855.61789298</v>
      </c>
    </row>
    <row r="351" spans="1:5" ht="12" customHeight="1" x14ac:dyDescent="0.2">
      <c r="A351" s="204">
        <v>37047</v>
      </c>
      <c r="B351" s="205" t="s">
        <v>77</v>
      </c>
      <c r="C351" s="23">
        <v>-14814422.9422196</v>
      </c>
      <c r="D351" s="23">
        <v>943558.68267884513</v>
      </c>
      <c r="E351" s="23">
        <v>316604003.858868</v>
      </c>
    </row>
    <row r="352" spans="1:5" ht="12" customHeight="1" x14ac:dyDescent="0.2">
      <c r="A352" s="204">
        <v>37048</v>
      </c>
      <c r="B352" s="205" t="s">
        <v>77</v>
      </c>
      <c r="C352" s="23">
        <v>-14484946.6063441</v>
      </c>
      <c r="D352" s="23">
        <v>-2750252.0262819198</v>
      </c>
      <c r="E352" s="23">
        <v>316156353.54038799</v>
      </c>
    </row>
    <row r="353" spans="1:5" ht="12" customHeight="1" x14ac:dyDescent="0.2">
      <c r="A353" s="204">
        <v>37049</v>
      </c>
      <c r="B353" s="205" t="s">
        <v>77</v>
      </c>
      <c r="C353" s="23">
        <v>-14590362.159575101</v>
      </c>
      <c r="D353" s="23">
        <v>-1030308.98982702</v>
      </c>
      <c r="E353" s="23">
        <v>315489137.029616</v>
      </c>
    </row>
    <row r="354" spans="1:5" ht="12" customHeight="1" x14ac:dyDescent="0.2">
      <c r="A354" s="204">
        <v>37050</v>
      </c>
      <c r="B354" s="205" t="s">
        <v>77</v>
      </c>
      <c r="C354" s="23">
        <v>-15186671.678258499</v>
      </c>
      <c r="D354" s="23">
        <v>-14834503.008685799</v>
      </c>
      <c r="E354" s="23">
        <v>301193951.91895902</v>
      </c>
    </row>
    <row r="355" spans="1:5" ht="12" customHeight="1" x14ac:dyDescent="0.2">
      <c r="A355" s="204">
        <v>37053</v>
      </c>
      <c r="B355" s="205" t="s">
        <v>77</v>
      </c>
      <c r="C355" s="23">
        <v>-16835994.260472499</v>
      </c>
      <c r="D355" s="23">
        <v>12813625.538092</v>
      </c>
      <c r="E355" s="23">
        <v>311182815.05412197</v>
      </c>
    </row>
    <row r="356" spans="1:5" ht="12" customHeight="1" x14ac:dyDescent="0.2">
      <c r="A356" s="204">
        <v>37054</v>
      </c>
      <c r="B356" s="205" t="s">
        <v>77</v>
      </c>
      <c r="C356" s="23">
        <v>-18215492.499440499</v>
      </c>
      <c r="D356" s="23">
        <v>4102772.1625754298</v>
      </c>
      <c r="E356" s="23">
        <v>313946757.655285</v>
      </c>
    </row>
    <row r="357" spans="1:5" ht="12" customHeight="1" x14ac:dyDescent="0.2">
      <c r="A357" s="204">
        <v>37055</v>
      </c>
      <c r="B357" s="205" t="s">
        <v>77</v>
      </c>
      <c r="C357" s="23">
        <v>-18195125.5129954</v>
      </c>
      <c r="D357" s="23">
        <v>-2150603.5718985898</v>
      </c>
      <c r="E357" s="23">
        <v>388851306.958996</v>
      </c>
    </row>
    <row r="358" spans="1:5" ht="12" customHeight="1" x14ac:dyDescent="0.2">
      <c r="A358" s="204">
        <v>37056</v>
      </c>
      <c r="B358" s="205" t="s">
        <v>77</v>
      </c>
      <c r="C358" s="23">
        <v>-16928244.170464601</v>
      </c>
      <c r="D358" s="23">
        <v>-1154511.84839877</v>
      </c>
      <c r="E358" s="23">
        <v>312256949.23590702</v>
      </c>
    </row>
    <row r="359" spans="1:5" ht="12" customHeight="1" x14ac:dyDescent="0.2">
      <c r="A359" s="204">
        <v>37057</v>
      </c>
      <c r="B359" s="205" t="s">
        <v>77</v>
      </c>
      <c r="C359" s="23">
        <v>-16348670.425513199</v>
      </c>
      <c r="D359" s="23">
        <v>-178621.62821208301</v>
      </c>
      <c r="E359" s="23">
        <v>311745941.40722704</v>
      </c>
    </row>
    <row r="360" spans="1:5" ht="12" customHeight="1" x14ac:dyDescent="0.2">
      <c r="A360" s="204">
        <v>37060</v>
      </c>
      <c r="B360" s="205" t="s">
        <v>77</v>
      </c>
      <c r="C360" s="23">
        <v>-15845422.664668301</v>
      </c>
      <c r="D360" s="23">
        <v>738397.01585533808</v>
      </c>
      <c r="E360" s="23">
        <v>309647987.00967902</v>
      </c>
    </row>
    <row r="361" spans="1:5" ht="12" customHeight="1" x14ac:dyDescent="0.2">
      <c r="A361" s="204">
        <v>37061</v>
      </c>
      <c r="B361" s="205" t="s">
        <v>77</v>
      </c>
      <c r="C361" s="23">
        <v>-16046010.415546501</v>
      </c>
      <c r="D361" s="23">
        <v>-224829.71549965098</v>
      </c>
      <c r="E361" s="23">
        <v>311004490.62678599</v>
      </c>
    </row>
    <row r="362" spans="1:5" ht="12" customHeight="1" x14ac:dyDescent="0.2">
      <c r="A362" s="204">
        <v>37062</v>
      </c>
      <c r="B362" s="205" t="s">
        <v>77</v>
      </c>
      <c r="C362" s="23">
        <v>-15538837.8972941</v>
      </c>
      <c r="D362" s="23">
        <v>-1260650.2597098399</v>
      </c>
      <c r="E362" s="23">
        <v>310879714.41587698</v>
      </c>
    </row>
    <row r="363" spans="1:5" ht="12" customHeight="1" x14ac:dyDescent="0.2">
      <c r="A363" s="204">
        <v>37063</v>
      </c>
      <c r="B363" s="205" t="s">
        <v>77</v>
      </c>
      <c r="C363" s="23">
        <v>-15738223.9945854</v>
      </c>
      <c r="D363" s="23">
        <v>-4306337.38053995</v>
      </c>
      <c r="E363" s="23">
        <v>311946473.14298403</v>
      </c>
    </row>
    <row r="364" spans="1:5" ht="12" customHeight="1" x14ac:dyDescent="0.2">
      <c r="A364" s="204">
        <v>37064</v>
      </c>
      <c r="B364" s="205" t="s">
        <v>77</v>
      </c>
      <c r="C364" s="23">
        <v>-15661163.682534501</v>
      </c>
      <c r="D364" s="23">
        <v>322166.04589732696</v>
      </c>
      <c r="E364" s="23">
        <v>318304178.791206</v>
      </c>
    </row>
    <row r="365" spans="1:5" ht="12" customHeight="1" x14ac:dyDescent="0.2">
      <c r="A365" s="204">
        <v>37067</v>
      </c>
      <c r="B365" s="205" t="s">
        <v>77</v>
      </c>
      <c r="C365" s="23">
        <v>-15156712.9511986</v>
      </c>
      <c r="D365" s="23">
        <v>-3751609.4299417301</v>
      </c>
      <c r="E365" s="23">
        <v>317257726.243132</v>
      </c>
    </row>
    <row r="366" spans="1:5" ht="12" customHeight="1" x14ac:dyDescent="0.2">
      <c r="A366" s="204">
        <v>37068</v>
      </c>
      <c r="B366" s="205" t="s">
        <v>77</v>
      </c>
      <c r="C366" s="23">
        <v>-15709073.382802399</v>
      </c>
      <c r="D366" s="23">
        <v>-718470.41099430295</v>
      </c>
      <c r="E366" s="23">
        <v>310600313.943492</v>
      </c>
    </row>
    <row r="367" spans="1:5" ht="12" customHeight="1" x14ac:dyDescent="0.2">
      <c r="A367" s="204">
        <v>37069</v>
      </c>
      <c r="B367" s="205" t="s">
        <v>77</v>
      </c>
      <c r="C367" s="23">
        <v>-16777553.2131542</v>
      </c>
      <c r="D367" s="23">
        <v>1813706.48930671</v>
      </c>
      <c r="E367" s="23">
        <v>310527866.72645503</v>
      </c>
    </row>
    <row r="368" spans="1:5" ht="12" customHeight="1" x14ac:dyDescent="0.2">
      <c r="A368" s="204">
        <v>37070</v>
      </c>
      <c r="B368" s="205" t="s">
        <v>77</v>
      </c>
      <c r="C368" s="23">
        <v>-17616871.448877499</v>
      </c>
      <c r="D368" s="23">
        <v>1049933.5114636901</v>
      </c>
      <c r="E368" s="23">
        <v>308675973.46560001</v>
      </c>
    </row>
    <row r="369" spans="1:5" ht="12" customHeight="1" x14ac:dyDescent="0.2">
      <c r="A369" s="204">
        <v>37071</v>
      </c>
      <c r="B369" s="205" t="s">
        <v>77</v>
      </c>
      <c r="C369" s="23">
        <v>-17281231.027480699</v>
      </c>
      <c r="D369" s="23">
        <v>-1262340.46602525</v>
      </c>
      <c r="E369" s="23">
        <v>314141405.32656902</v>
      </c>
    </row>
    <row r="370" spans="1:5" ht="12" customHeight="1" x14ac:dyDescent="0.2">
      <c r="A370" s="204">
        <v>37074</v>
      </c>
      <c r="B370" s="205" t="s">
        <v>77</v>
      </c>
      <c r="C370" s="23">
        <v>-18258618.662693601</v>
      </c>
      <c r="D370" s="23">
        <v>361784.31264841603</v>
      </c>
      <c r="E370" s="23">
        <v>312946534.86428702</v>
      </c>
    </row>
    <row r="371" spans="1:5" ht="12" customHeight="1" x14ac:dyDescent="0.2">
      <c r="A371" s="204">
        <v>37075</v>
      </c>
      <c r="B371" s="205" t="s">
        <v>77</v>
      </c>
      <c r="C371" s="23">
        <v>-19251486.455141898</v>
      </c>
      <c r="D371" s="23">
        <v>-3222808.43006479</v>
      </c>
      <c r="E371" s="23">
        <v>307938907.81490201</v>
      </c>
    </row>
    <row r="372" spans="1:5" ht="12" customHeight="1" x14ac:dyDescent="0.2">
      <c r="A372" s="204">
        <v>37076</v>
      </c>
      <c r="B372" s="205" t="s">
        <v>77</v>
      </c>
      <c r="C372" s="23">
        <v>0</v>
      </c>
      <c r="D372" s="23">
        <v>0</v>
      </c>
      <c r="E372" s="23">
        <v>0</v>
      </c>
    </row>
    <row r="373" spans="1:5" ht="12" customHeight="1" x14ac:dyDescent="0.2">
      <c r="A373" s="204">
        <v>37077</v>
      </c>
      <c r="B373" s="205" t="s">
        <v>77</v>
      </c>
      <c r="C373" s="23">
        <v>-19539665.359184399</v>
      </c>
      <c r="D373" s="23">
        <v>-138782.008412672</v>
      </c>
      <c r="E373" s="23">
        <v>306482797.28947401</v>
      </c>
    </row>
    <row r="374" spans="1:5" ht="12" customHeight="1" x14ac:dyDescent="0.2">
      <c r="A374" s="204">
        <v>37078</v>
      </c>
      <c r="B374" s="205" t="s">
        <v>77</v>
      </c>
      <c r="C374" s="23">
        <v>-20238066.767183501</v>
      </c>
      <c r="D374" s="23">
        <v>-168901.81240951599</v>
      </c>
      <c r="E374" s="23">
        <v>305645235.44446498</v>
      </c>
    </row>
    <row r="375" spans="1:5" ht="12" customHeight="1" x14ac:dyDescent="0.2">
      <c r="A375" s="204">
        <v>37081</v>
      </c>
      <c r="B375" s="205" t="s">
        <v>77</v>
      </c>
      <c r="C375" s="23">
        <v>-19643248.244426601</v>
      </c>
      <c r="D375" s="23">
        <v>107597.85355771</v>
      </c>
      <c r="E375" s="23">
        <v>305317810.209553</v>
      </c>
    </row>
    <row r="376" spans="1:5" ht="12" customHeight="1" x14ac:dyDescent="0.2">
      <c r="A376" s="204">
        <v>37082</v>
      </c>
      <c r="B376" s="205" t="s">
        <v>77</v>
      </c>
      <c r="C376" s="23">
        <v>-22649583.807870299</v>
      </c>
      <c r="D376" s="23">
        <v>-588922.32312238996</v>
      </c>
      <c r="E376" s="23">
        <v>304626176.97386903</v>
      </c>
    </row>
    <row r="377" spans="1:5" ht="12" customHeight="1" x14ac:dyDescent="0.2">
      <c r="A377" s="204">
        <v>37083</v>
      </c>
      <c r="B377" s="205" t="s">
        <v>77</v>
      </c>
      <c r="C377" s="23">
        <v>-22422065.578111999</v>
      </c>
      <c r="D377" s="23">
        <v>2668339.94128465</v>
      </c>
      <c r="E377" s="23">
        <v>306076704.09846801</v>
      </c>
    </row>
    <row r="378" spans="1:5" ht="12" customHeight="1" x14ac:dyDescent="0.2">
      <c r="A378" s="204">
        <v>37084</v>
      </c>
      <c r="B378" s="205" t="s">
        <v>77</v>
      </c>
      <c r="C378" s="23">
        <v>-22532303.016760398</v>
      </c>
      <c r="D378" s="23">
        <v>1655166.48549682</v>
      </c>
      <c r="E378" s="23">
        <v>306001161.67640799</v>
      </c>
    </row>
    <row r="379" spans="1:5" ht="12" customHeight="1" x14ac:dyDescent="0.2">
      <c r="A379" s="204">
        <v>37085</v>
      </c>
      <c r="B379" s="205" t="s">
        <v>77</v>
      </c>
      <c r="C379" s="23">
        <v>-21817956.839310799</v>
      </c>
      <c r="D379" s="23">
        <v>60211.5432036817</v>
      </c>
      <c r="E379" s="23">
        <v>304990572.64576</v>
      </c>
    </row>
    <row r="380" spans="1:5" ht="12" customHeight="1" x14ac:dyDescent="0.2">
      <c r="A380" s="204">
        <v>37088</v>
      </c>
      <c r="B380" s="205" t="s">
        <v>77</v>
      </c>
      <c r="C380" s="23">
        <v>-21095698.956587501</v>
      </c>
      <c r="D380" s="23">
        <v>2016303.9266824601</v>
      </c>
      <c r="E380" s="23">
        <v>306386872.42142701</v>
      </c>
    </row>
    <row r="381" spans="1:5" ht="12" customHeight="1" x14ac:dyDescent="0.2">
      <c r="A381" s="204">
        <v>37089</v>
      </c>
      <c r="B381" s="205" t="s">
        <v>77</v>
      </c>
      <c r="C381" s="23">
        <v>-21979847.539413203</v>
      </c>
      <c r="D381" s="23">
        <v>1115075.65236978</v>
      </c>
      <c r="E381" s="23">
        <v>306622418.76892</v>
      </c>
    </row>
    <row r="382" spans="1:5" ht="12" customHeight="1" x14ac:dyDescent="0.2">
      <c r="A382" s="204">
        <v>37090</v>
      </c>
      <c r="B382" s="205" t="s">
        <v>77</v>
      </c>
      <c r="C382" s="23">
        <v>-22877772.762951799</v>
      </c>
      <c r="D382" s="23">
        <v>1651010.6866653799</v>
      </c>
      <c r="E382" s="23">
        <v>308561984.18719</v>
      </c>
    </row>
    <row r="383" spans="1:5" ht="12" customHeight="1" x14ac:dyDescent="0.2">
      <c r="A383" s="204">
        <v>37091</v>
      </c>
      <c r="B383" s="205" t="s">
        <v>77</v>
      </c>
      <c r="C383" s="23">
        <v>-22350928.992878098</v>
      </c>
      <c r="D383" s="23">
        <v>4113342.7564420998</v>
      </c>
      <c r="E383" s="23">
        <v>328237130.36064899</v>
      </c>
    </row>
    <row r="384" spans="1:5" ht="12" customHeight="1" x14ac:dyDescent="0.2">
      <c r="A384" s="204">
        <v>37092</v>
      </c>
      <c r="B384" s="205" t="s">
        <v>77</v>
      </c>
      <c r="C384" s="23">
        <v>-23033949.559165198</v>
      </c>
      <c r="D384" s="23">
        <v>-2001367.6037976199</v>
      </c>
      <c r="E384" s="23">
        <v>328000363.905662</v>
      </c>
    </row>
    <row r="385" spans="1:5" ht="12" customHeight="1" x14ac:dyDescent="0.2">
      <c r="A385" s="204">
        <v>37095</v>
      </c>
      <c r="B385" s="205" t="s">
        <v>77</v>
      </c>
      <c r="C385" s="23">
        <v>-23253899.193454798</v>
      </c>
      <c r="D385" s="23">
        <v>480082.79287905205</v>
      </c>
      <c r="E385" s="23">
        <v>323367419.76481402</v>
      </c>
    </row>
    <row r="386" spans="1:5" ht="12" customHeight="1" x14ac:dyDescent="0.2">
      <c r="A386" s="204">
        <v>37096</v>
      </c>
      <c r="B386" s="205" t="s">
        <v>77</v>
      </c>
      <c r="C386" s="23">
        <v>-23138414.088422701</v>
      </c>
      <c r="D386" s="23">
        <v>711915.79607704503</v>
      </c>
      <c r="E386" s="23">
        <v>323893032.21144098</v>
      </c>
    </row>
    <row r="387" spans="1:5" ht="12" customHeight="1" x14ac:dyDescent="0.2">
      <c r="A387" s="204">
        <v>37097</v>
      </c>
      <c r="B387" s="205" t="s">
        <v>77</v>
      </c>
      <c r="C387" s="23">
        <v>-23637155.157241199</v>
      </c>
      <c r="D387" s="23">
        <v>-1856425.6255134901</v>
      </c>
      <c r="E387" s="23">
        <v>305177007.461178</v>
      </c>
    </row>
    <row r="388" spans="1:5" ht="12" customHeight="1" x14ac:dyDescent="0.2">
      <c r="A388" s="204">
        <v>37098</v>
      </c>
      <c r="B388" s="205" t="s">
        <v>77</v>
      </c>
      <c r="C388" s="23">
        <v>-23220237.636769798</v>
      </c>
      <c r="D388" s="23">
        <v>464609.68505211198</v>
      </c>
      <c r="E388" s="23">
        <v>305059391.92719102</v>
      </c>
    </row>
    <row r="389" spans="1:5" ht="12" customHeight="1" x14ac:dyDescent="0.2">
      <c r="A389" s="204">
        <v>37099</v>
      </c>
      <c r="B389" s="205" t="s">
        <v>77</v>
      </c>
      <c r="C389" s="23">
        <v>-23521213.906676002</v>
      </c>
      <c r="D389" s="23">
        <v>-287362.04282649199</v>
      </c>
      <c r="E389" s="23">
        <v>307536342.05095398</v>
      </c>
    </row>
    <row r="390" spans="1:5" ht="12" customHeight="1" x14ac:dyDescent="0.2">
      <c r="A390" s="204">
        <v>37102</v>
      </c>
      <c r="B390" s="205" t="s">
        <v>77</v>
      </c>
      <c r="C390" s="23">
        <v>-23662392.897656001</v>
      </c>
      <c r="D390" s="23">
        <v>-193064.37395168099</v>
      </c>
      <c r="E390" s="23">
        <v>306390053.49435502</v>
      </c>
    </row>
    <row r="391" spans="1:5" ht="12" customHeight="1" x14ac:dyDescent="0.2">
      <c r="A391" s="204">
        <v>37103</v>
      </c>
      <c r="B391" s="205" t="s">
        <v>77</v>
      </c>
      <c r="C391" s="23">
        <v>-23170729.816452999</v>
      </c>
      <c r="D391" s="23">
        <v>449026.069009492</v>
      </c>
      <c r="E391" s="23">
        <v>306421446.850034</v>
      </c>
    </row>
    <row r="392" spans="1:5" ht="12" customHeight="1" x14ac:dyDescent="0.2">
      <c r="A392" s="204">
        <v>37104</v>
      </c>
      <c r="B392" s="205" t="s">
        <v>77</v>
      </c>
      <c r="C392" s="23">
        <v>-22110503.5781103</v>
      </c>
      <c r="D392" s="23">
        <v>3649202.8273050496</v>
      </c>
      <c r="E392" s="23">
        <v>308349953.042045</v>
      </c>
    </row>
    <row r="393" spans="1:5" ht="12" customHeight="1" x14ac:dyDescent="0.2">
      <c r="A393" s="204">
        <v>37105</v>
      </c>
      <c r="B393" s="205" t="s">
        <v>77</v>
      </c>
      <c r="C393" s="23">
        <v>-22444002.173029002</v>
      </c>
      <c r="D393" s="23">
        <v>-540023.70317620598</v>
      </c>
      <c r="E393" s="23">
        <v>306917281.49679303</v>
      </c>
    </row>
    <row r="394" spans="1:5" ht="12" customHeight="1" x14ac:dyDescent="0.2">
      <c r="A394" s="204">
        <v>37106</v>
      </c>
      <c r="B394" s="205" t="s">
        <v>77</v>
      </c>
      <c r="C394" s="23">
        <v>-21758874.058015</v>
      </c>
      <c r="D394" s="23">
        <v>-404241.12097232399</v>
      </c>
      <c r="E394" s="23">
        <v>307727855.65650201</v>
      </c>
    </row>
    <row r="395" spans="1:5" ht="12" customHeight="1" x14ac:dyDescent="0.2">
      <c r="A395" s="204">
        <v>37109</v>
      </c>
      <c r="B395" s="205" t="s">
        <v>77</v>
      </c>
      <c r="C395" s="23">
        <v>-22319744.393006697</v>
      </c>
      <c r="D395" s="23">
        <v>-695021.33586844394</v>
      </c>
      <c r="E395" s="23">
        <v>305795588.61045599</v>
      </c>
    </row>
    <row r="396" spans="1:5" ht="12" customHeight="1" x14ac:dyDescent="0.2">
      <c r="A396" s="204">
        <v>37110</v>
      </c>
      <c r="B396" s="205" t="s">
        <v>77</v>
      </c>
      <c r="C396" s="23">
        <v>-22331312.5561294</v>
      </c>
      <c r="D396" s="23">
        <v>487556.25906530698</v>
      </c>
      <c r="E396" s="23">
        <v>304812050.24807602</v>
      </c>
    </row>
    <row r="397" spans="1:5" ht="12" customHeight="1" x14ac:dyDescent="0.2">
      <c r="A397" s="204">
        <v>37111</v>
      </c>
      <c r="B397" s="205" t="s">
        <v>77</v>
      </c>
      <c r="C397" s="23">
        <v>-22330295.668019298</v>
      </c>
      <c r="D397" s="23">
        <v>931924.24985204497</v>
      </c>
      <c r="E397" s="23">
        <v>306156084.55990398</v>
      </c>
    </row>
    <row r="398" spans="1:5" ht="12" customHeight="1" x14ac:dyDescent="0.2">
      <c r="A398" s="204">
        <v>37112</v>
      </c>
      <c r="B398" s="205" t="s">
        <v>77</v>
      </c>
      <c r="C398" s="23">
        <v>-22225457.040345497</v>
      </c>
      <c r="D398" s="23">
        <v>735434.83745466894</v>
      </c>
      <c r="E398" s="23">
        <v>305579551.59319502</v>
      </c>
    </row>
    <row r="399" spans="1:5" ht="12" customHeight="1" x14ac:dyDescent="0.2">
      <c r="A399" s="204">
        <v>37113</v>
      </c>
      <c r="B399" s="205" t="s">
        <v>77</v>
      </c>
      <c r="C399" s="23">
        <v>-23545369.8453</v>
      </c>
      <c r="D399" s="23">
        <v>-569903.77821070899</v>
      </c>
      <c r="E399" s="23">
        <v>304410354.42873102</v>
      </c>
    </row>
    <row r="400" spans="1:5" ht="12" customHeight="1" x14ac:dyDescent="0.2">
      <c r="A400" s="204">
        <v>37116</v>
      </c>
      <c r="B400" s="205" t="s">
        <v>77</v>
      </c>
      <c r="C400" s="23">
        <v>-23525827.708926801</v>
      </c>
      <c r="D400" s="23">
        <v>-95902.849634305603</v>
      </c>
      <c r="E400" s="23">
        <v>303081614.71550399</v>
      </c>
    </row>
    <row r="401" spans="1:5" ht="12" customHeight="1" x14ac:dyDescent="0.2">
      <c r="A401" s="204">
        <v>37117</v>
      </c>
      <c r="B401" s="205" t="s">
        <v>77</v>
      </c>
      <c r="C401" s="23">
        <v>-23771716.4057942</v>
      </c>
      <c r="D401" s="23">
        <v>2430463.2173256599</v>
      </c>
      <c r="E401" s="23">
        <v>302569363.39551401</v>
      </c>
    </row>
    <row r="402" spans="1:5" ht="12" customHeight="1" x14ac:dyDescent="0.2">
      <c r="A402" s="204">
        <v>37118</v>
      </c>
      <c r="B402" s="205" t="s">
        <v>77</v>
      </c>
      <c r="C402" s="23">
        <v>-25717138.347521599</v>
      </c>
      <c r="D402" s="23">
        <v>199834.953597757</v>
      </c>
      <c r="E402" s="23">
        <v>297744395.76785302</v>
      </c>
    </row>
    <row r="403" spans="1:5" ht="12" customHeight="1" x14ac:dyDescent="0.2">
      <c r="A403" s="204">
        <v>37119</v>
      </c>
      <c r="B403" s="205" t="s">
        <v>77</v>
      </c>
      <c r="C403" s="23">
        <v>-24767376.713091601</v>
      </c>
      <c r="D403" s="23">
        <v>2441312.8020918299</v>
      </c>
      <c r="E403" s="23">
        <v>300870492.796597</v>
      </c>
    </row>
    <row r="404" spans="1:5" ht="12" customHeight="1" x14ac:dyDescent="0.2">
      <c r="A404" s="204">
        <v>37120</v>
      </c>
      <c r="B404" s="205" t="s">
        <v>77</v>
      </c>
      <c r="C404" s="23">
        <v>-24576562.839679498</v>
      </c>
      <c r="D404" s="23">
        <v>4128742.2437821999</v>
      </c>
      <c r="E404" s="23">
        <v>303518543.79369801</v>
      </c>
    </row>
    <row r="405" spans="1:5" ht="12" customHeight="1" x14ac:dyDescent="0.2">
      <c r="A405" s="204">
        <v>37123</v>
      </c>
      <c r="B405" s="205" t="s">
        <v>77</v>
      </c>
      <c r="C405" s="23">
        <v>-24183127.001655199</v>
      </c>
      <c r="D405" s="23">
        <v>-2533318.3009828296</v>
      </c>
      <c r="E405" s="23">
        <v>299298972.35677004</v>
      </c>
    </row>
    <row r="406" spans="1:5" ht="12" customHeight="1" x14ac:dyDescent="0.2">
      <c r="A406" s="204">
        <v>37124</v>
      </c>
      <c r="B406" s="205" t="s">
        <v>77</v>
      </c>
      <c r="C406" s="23">
        <v>-24298205.483126499</v>
      </c>
      <c r="D406" s="23">
        <v>1833701.03266296</v>
      </c>
      <c r="E406" s="23">
        <v>301003047.30940503</v>
      </c>
    </row>
    <row r="407" spans="1:5" ht="12" customHeight="1" x14ac:dyDescent="0.2">
      <c r="A407" s="204">
        <v>37125</v>
      </c>
      <c r="B407" s="205" t="s">
        <v>77</v>
      </c>
      <c r="C407" s="23">
        <v>-22603391.5211174</v>
      </c>
      <c r="D407" s="23">
        <v>2099522.0751722199</v>
      </c>
      <c r="E407" s="23">
        <v>302164615.06771302</v>
      </c>
    </row>
    <row r="408" spans="1:5" ht="12" customHeight="1" x14ac:dyDescent="0.2">
      <c r="A408" s="204">
        <v>37126</v>
      </c>
      <c r="B408" s="205" t="s">
        <v>77</v>
      </c>
      <c r="C408" s="23">
        <v>-22772384.977978501</v>
      </c>
      <c r="D408" s="23">
        <v>-1062925.17102794</v>
      </c>
      <c r="E408" s="23">
        <v>300534923.94003397</v>
      </c>
    </row>
    <row r="409" spans="1:5" ht="12" customHeight="1" x14ac:dyDescent="0.2">
      <c r="A409" s="204">
        <v>37127</v>
      </c>
      <c r="B409" s="205" t="s">
        <v>77</v>
      </c>
      <c r="C409" s="23">
        <v>-22049584.887437399</v>
      </c>
      <c r="D409" s="23">
        <v>399744.78694823402</v>
      </c>
      <c r="E409" s="23">
        <v>299938559.13039601</v>
      </c>
    </row>
    <row r="410" spans="1:5" ht="12" customHeight="1" x14ac:dyDescent="0.2">
      <c r="A410" s="204">
        <v>37130</v>
      </c>
      <c r="B410" s="205" t="s">
        <v>77</v>
      </c>
      <c r="C410" s="23">
        <v>-21242130.368522</v>
      </c>
      <c r="D410" s="23">
        <v>3271480.3890404296</v>
      </c>
      <c r="E410" s="23">
        <v>299709933.037682</v>
      </c>
    </row>
    <row r="411" spans="1:5" ht="12" customHeight="1" x14ac:dyDescent="0.2">
      <c r="A411" s="204">
        <v>37131</v>
      </c>
      <c r="B411" s="205" t="s">
        <v>77</v>
      </c>
      <c r="C411" s="23">
        <v>-20303082.852120098</v>
      </c>
      <c r="D411" s="23">
        <v>4324304.9098132504</v>
      </c>
      <c r="E411" s="23">
        <v>302158646.18971199</v>
      </c>
    </row>
    <row r="412" spans="1:5" ht="12" customHeight="1" x14ac:dyDescent="0.2">
      <c r="A412" s="204">
        <v>37132</v>
      </c>
      <c r="B412" s="205" t="s">
        <v>77</v>
      </c>
      <c r="C412" s="23">
        <v>-20018660.047427401</v>
      </c>
      <c r="D412" s="23">
        <v>446764.872731907</v>
      </c>
      <c r="E412" s="23">
        <v>303137136.198982</v>
      </c>
    </row>
    <row r="413" spans="1:5" ht="12" customHeight="1" x14ac:dyDescent="0.2">
      <c r="A413" s="204">
        <v>37133</v>
      </c>
      <c r="B413" s="205" t="s">
        <v>77</v>
      </c>
      <c r="C413" s="23">
        <v>-21142353.427697502</v>
      </c>
      <c r="D413" s="23">
        <v>-830755.70403182006</v>
      </c>
      <c r="E413" s="23">
        <v>302861213.09374601</v>
      </c>
    </row>
    <row r="414" spans="1:5" ht="12" customHeight="1" x14ac:dyDescent="0.2">
      <c r="A414" s="204">
        <v>37134</v>
      </c>
      <c r="B414" s="205" t="s">
        <v>77</v>
      </c>
      <c r="C414" s="23">
        <v>-21265926.047267199</v>
      </c>
      <c r="D414" s="23">
        <v>-1830119.354234</v>
      </c>
      <c r="E414" s="23">
        <v>303209919.371795</v>
      </c>
    </row>
    <row r="415" spans="1:5" ht="12" customHeight="1" x14ac:dyDescent="0.2">
      <c r="A415" s="204">
        <v>37137</v>
      </c>
      <c r="B415" s="205" t="s">
        <v>77</v>
      </c>
      <c r="C415" s="23">
        <v>0</v>
      </c>
      <c r="D415" s="23">
        <v>0</v>
      </c>
      <c r="E415" s="23">
        <v>0</v>
      </c>
    </row>
    <row r="416" spans="1:5" ht="12" customHeight="1" x14ac:dyDescent="0.2">
      <c r="A416" s="204">
        <v>37138</v>
      </c>
      <c r="B416" s="205" t="s">
        <v>77</v>
      </c>
      <c r="C416" s="23">
        <v>-20659580.000470698</v>
      </c>
      <c r="D416" s="23">
        <v>-2779798.5765970196</v>
      </c>
      <c r="E416" s="23">
        <v>299704969.46524101</v>
      </c>
    </row>
    <row r="417" spans="1:5" ht="12" customHeight="1" x14ac:dyDescent="0.2">
      <c r="A417" s="204">
        <v>37139</v>
      </c>
      <c r="B417" s="205" t="s">
        <v>77</v>
      </c>
      <c r="C417" s="23">
        <v>-19392443.953959502</v>
      </c>
      <c r="D417" s="23">
        <v>2110539.5200861897</v>
      </c>
      <c r="E417" s="23">
        <v>299832313.11598301</v>
      </c>
    </row>
    <row r="418" spans="1:5" ht="12" customHeight="1" x14ac:dyDescent="0.2">
      <c r="A418" s="204">
        <v>37140</v>
      </c>
      <c r="B418" s="205" t="s">
        <v>77</v>
      </c>
      <c r="C418" s="23">
        <v>-19666068.532092799</v>
      </c>
      <c r="D418" s="23">
        <v>1558263.85718357</v>
      </c>
      <c r="E418" s="23">
        <v>300799706.10757303</v>
      </c>
    </row>
    <row r="419" spans="1:5" ht="12" customHeight="1" x14ac:dyDescent="0.2">
      <c r="A419" s="204">
        <v>37141</v>
      </c>
      <c r="B419" s="205" t="s">
        <v>77</v>
      </c>
      <c r="C419" s="23">
        <v>-19807738.116215598</v>
      </c>
      <c r="D419" s="23">
        <v>1246359.3926896299</v>
      </c>
      <c r="E419" s="23">
        <v>302507241.369753</v>
      </c>
    </row>
    <row r="420" spans="1:5" ht="12" customHeight="1" x14ac:dyDescent="0.2">
      <c r="A420" s="204">
        <v>37144</v>
      </c>
      <c r="B420" s="205" t="s">
        <v>77</v>
      </c>
      <c r="C420" s="23">
        <v>-19449815.4862886</v>
      </c>
      <c r="D420" s="23">
        <v>364189.73199124198</v>
      </c>
      <c r="E420" s="23">
        <v>300615612.20747799</v>
      </c>
    </row>
    <row r="421" spans="1:5" ht="12" customHeight="1" x14ac:dyDescent="0.2">
      <c r="A421" s="204">
        <v>37145</v>
      </c>
      <c r="B421" s="205" t="s">
        <v>77</v>
      </c>
      <c r="C421" s="23">
        <v>0</v>
      </c>
      <c r="D421" s="23">
        <v>0</v>
      </c>
      <c r="E421" s="23">
        <v>0</v>
      </c>
    </row>
    <row r="422" spans="1:5" ht="12" customHeight="1" x14ac:dyDescent="0.2">
      <c r="A422" s="204">
        <v>37146</v>
      </c>
      <c r="B422" s="205" t="s">
        <v>77</v>
      </c>
      <c r="C422" s="23">
        <v>-20200392.096511297</v>
      </c>
      <c r="D422" s="23">
        <v>-785802.68725726998</v>
      </c>
      <c r="E422" s="23">
        <v>301390897.98320502</v>
      </c>
    </row>
    <row r="423" spans="1:5" ht="12" customHeight="1" x14ac:dyDescent="0.2">
      <c r="A423" s="204">
        <v>37147</v>
      </c>
      <c r="B423" s="205" t="s">
        <v>77</v>
      </c>
      <c r="C423" s="23">
        <v>-16189542.5770103</v>
      </c>
      <c r="D423" s="23">
        <v>311068.24650218</v>
      </c>
      <c r="E423" s="23">
        <v>303169840.48571199</v>
      </c>
    </row>
    <row r="424" spans="1:5" ht="12" customHeight="1" x14ac:dyDescent="0.2">
      <c r="A424" s="204">
        <v>37148</v>
      </c>
      <c r="B424" s="205" t="s">
        <v>77</v>
      </c>
      <c r="C424" s="23">
        <v>-18704588.9765919</v>
      </c>
      <c r="D424" s="23">
        <v>763386.08453790494</v>
      </c>
      <c r="E424" s="23">
        <v>303798830.55693698</v>
      </c>
    </row>
    <row r="425" spans="1:5" ht="12" customHeight="1" x14ac:dyDescent="0.2">
      <c r="A425" s="204">
        <v>37151</v>
      </c>
      <c r="B425" s="205" t="s">
        <v>77</v>
      </c>
      <c r="C425" s="23">
        <v>-22328664.189302299</v>
      </c>
      <c r="D425" s="23">
        <v>18107.082400750704</v>
      </c>
      <c r="E425" s="23">
        <v>302088769.62089801</v>
      </c>
    </row>
    <row r="426" spans="1:5" ht="12" customHeight="1" x14ac:dyDescent="0.2">
      <c r="A426" s="204">
        <v>37152</v>
      </c>
      <c r="B426" s="205" t="s">
        <v>77</v>
      </c>
      <c r="C426" s="23">
        <v>-15111847.979353501</v>
      </c>
      <c r="D426" s="23">
        <v>-252198.61507064101</v>
      </c>
      <c r="E426" s="23">
        <v>301533037.92118901</v>
      </c>
    </row>
    <row r="427" spans="1:5" ht="12" customHeight="1" x14ac:dyDescent="0.2">
      <c r="A427" s="204">
        <v>37153</v>
      </c>
      <c r="B427" s="205" t="s">
        <v>77</v>
      </c>
      <c r="C427" s="23">
        <v>-14643361.263968399</v>
      </c>
      <c r="D427" s="23">
        <v>-420527.28363444604</v>
      </c>
      <c r="E427" s="23">
        <v>301529284.08884102</v>
      </c>
    </row>
    <row r="428" spans="1:5" ht="12" customHeight="1" x14ac:dyDescent="0.2">
      <c r="A428" s="204">
        <v>37154</v>
      </c>
      <c r="B428" s="205" t="s">
        <v>77</v>
      </c>
      <c r="C428" s="23">
        <v>-14939469.004335701</v>
      </c>
      <c r="D428" s="23">
        <v>837628.37681000505</v>
      </c>
      <c r="E428" s="23">
        <v>302247823.11615801</v>
      </c>
    </row>
    <row r="429" spans="1:5" ht="12" customHeight="1" x14ac:dyDescent="0.2">
      <c r="A429" s="204">
        <v>37155</v>
      </c>
      <c r="B429" s="205" t="s">
        <v>77</v>
      </c>
      <c r="C429" s="23">
        <v>-15027045.521265201</v>
      </c>
      <c r="D429" s="23">
        <v>-161348.50168877401</v>
      </c>
      <c r="E429" s="23">
        <v>302045475.12967002</v>
      </c>
    </row>
    <row r="430" spans="1:5" ht="12" customHeight="1" x14ac:dyDescent="0.2">
      <c r="A430" s="204">
        <v>37158</v>
      </c>
      <c r="B430" s="205" t="s">
        <v>77</v>
      </c>
      <c r="C430" s="23">
        <v>-14271115.331322201</v>
      </c>
      <c r="D430" s="23">
        <v>-327465.19947959197</v>
      </c>
      <c r="E430" s="23">
        <v>300336760.15395099</v>
      </c>
    </row>
    <row r="431" spans="1:5" ht="12" customHeight="1" x14ac:dyDescent="0.2">
      <c r="A431" s="204">
        <v>37159</v>
      </c>
      <c r="B431" s="205" t="s">
        <v>77</v>
      </c>
      <c r="C431" s="23">
        <v>-14599029.0439285</v>
      </c>
      <c r="D431" s="23">
        <v>2123979.6824168996</v>
      </c>
      <c r="E431" s="23">
        <v>301733419.754085</v>
      </c>
    </row>
    <row r="432" spans="1:5" ht="12" customHeight="1" x14ac:dyDescent="0.2">
      <c r="A432" s="204">
        <v>37160</v>
      </c>
      <c r="B432" s="205" t="s">
        <v>77</v>
      </c>
      <c r="C432" s="23">
        <v>-14117403.5118808</v>
      </c>
      <c r="D432" s="23">
        <v>515735.510539232</v>
      </c>
      <c r="E432" s="23">
        <v>303982577.60866201</v>
      </c>
    </row>
    <row r="433" spans="1:5" ht="12" customHeight="1" x14ac:dyDescent="0.2">
      <c r="A433" s="204">
        <v>37161</v>
      </c>
      <c r="B433" s="205" t="s">
        <v>77</v>
      </c>
      <c r="C433" s="23">
        <v>-11703070.823706498</v>
      </c>
      <c r="D433" s="23">
        <v>-176690.52920016999</v>
      </c>
      <c r="E433" s="23">
        <v>498399089.46719497</v>
      </c>
    </row>
    <row r="434" spans="1:5" ht="12" customHeight="1" x14ac:dyDescent="0.2">
      <c r="A434" s="204">
        <v>37162</v>
      </c>
      <c r="B434" s="205" t="s">
        <v>77</v>
      </c>
      <c r="C434" s="23">
        <v>-11445138.4758968</v>
      </c>
      <c r="D434" s="23">
        <v>-154927.509200828</v>
      </c>
      <c r="E434" s="23">
        <v>496631060.244995</v>
      </c>
    </row>
    <row r="435" spans="1:5" ht="12" customHeight="1" x14ac:dyDescent="0.2">
      <c r="A435" s="204">
        <v>37165</v>
      </c>
      <c r="B435" s="205" t="s">
        <v>77</v>
      </c>
      <c r="C435" s="23">
        <v>-11250838.7997235</v>
      </c>
      <c r="D435" s="23">
        <v>-556460.28334121604</v>
      </c>
      <c r="E435" s="23">
        <v>496370729.13577998</v>
      </c>
    </row>
    <row r="436" spans="1:5" ht="12" customHeight="1" x14ac:dyDescent="0.2">
      <c r="A436" s="204">
        <v>37166</v>
      </c>
      <c r="B436" s="205" t="s">
        <v>77</v>
      </c>
      <c r="C436" s="23">
        <v>-11672038.779577199</v>
      </c>
      <c r="D436" s="23">
        <v>1531040.3433511099</v>
      </c>
      <c r="E436" s="23">
        <v>497211207.63967699</v>
      </c>
    </row>
    <row r="437" spans="1:5" ht="12" customHeight="1" x14ac:dyDescent="0.2">
      <c r="A437" s="204">
        <v>37167</v>
      </c>
      <c r="B437" s="205" t="s">
        <v>77</v>
      </c>
      <c r="C437" s="23">
        <v>-11789786.135829799</v>
      </c>
      <c r="D437" s="23">
        <v>738131.22568258899</v>
      </c>
      <c r="E437" s="23">
        <v>497927156.87469804</v>
      </c>
    </row>
    <row r="438" spans="1:5" ht="12" customHeight="1" x14ac:dyDescent="0.2">
      <c r="A438" s="204">
        <v>37168</v>
      </c>
      <c r="B438" s="205" t="s">
        <v>77</v>
      </c>
      <c r="C438" s="23">
        <v>-11908440.547188099</v>
      </c>
      <c r="D438" s="23">
        <v>1277850.9643681501</v>
      </c>
      <c r="E438" s="23">
        <v>497894500.495561</v>
      </c>
    </row>
    <row r="439" spans="1:5" ht="12" customHeight="1" x14ac:dyDescent="0.2">
      <c r="A439" s="204">
        <v>37169</v>
      </c>
      <c r="B439" s="205" t="s">
        <v>77</v>
      </c>
      <c r="C439" s="23">
        <v>-10893176.342614099</v>
      </c>
      <c r="D439" s="23">
        <v>-303054.72740648803</v>
      </c>
      <c r="E439" s="23">
        <v>497021802.51045799</v>
      </c>
    </row>
    <row r="440" spans="1:5" ht="12" customHeight="1" x14ac:dyDescent="0.2">
      <c r="A440" s="204">
        <v>37172</v>
      </c>
      <c r="B440" s="205" t="s">
        <v>77</v>
      </c>
      <c r="C440" s="23">
        <v>-10369942.4160206</v>
      </c>
      <c r="D440" s="23">
        <v>263083.06698561204</v>
      </c>
      <c r="E440" s="23">
        <v>496292238.83562702</v>
      </c>
    </row>
    <row r="441" spans="1:5" ht="12" customHeight="1" x14ac:dyDescent="0.2">
      <c r="A441" s="204">
        <v>37173</v>
      </c>
      <c r="B441" s="205" t="s">
        <v>77</v>
      </c>
      <c r="C441" s="23">
        <v>-11923660.713795101</v>
      </c>
      <c r="D441" s="23">
        <v>1622436.3223148601</v>
      </c>
      <c r="E441" s="23">
        <v>499596019.43517399</v>
      </c>
    </row>
    <row r="442" spans="1:5" ht="12" customHeight="1" x14ac:dyDescent="0.2">
      <c r="A442" s="204">
        <v>37174</v>
      </c>
      <c r="B442" s="205" t="s">
        <v>77</v>
      </c>
      <c r="C442" s="23">
        <v>-8745544.9532042798</v>
      </c>
      <c r="D442" s="23">
        <v>281343.06123310397</v>
      </c>
      <c r="E442" s="23">
        <v>527800524.84542</v>
      </c>
    </row>
    <row r="443" spans="1:5" ht="12" customHeight="1" x14ac:dyDescent="0.2">
      <c r="A443" s="204">
        <v>37175</v>
      </c>
      <c r="B443" s="205" t="s">
        <v>77</v>
      </c>
      <c r="C443" s="23">
        <v>-7968846.9767229501</v>
      </c>
      <c r="D443" s="23">
        <v>-334367.96068455203</v>
      </c>
      <c r="E443" s="23">
        <v>493883657.90704799</v>
      </c>
    </row>
    <row r="444" spans="1:5" ht="12" customHeight="1" x14ac:dyDescent="0.2">
      <c r="A444" s="204">
        <v>37176</v>
      </c>
      <c r="B444" s="205" t="s">
        <v>77</v>
      </c>
      <c r="C444" s="23">
        <v>-7300759.7058051703</v>
      </c>
      <c r="D444" s="23">
        <v>368109.512583378</v>
      </c>
      <c r="E444" s="23">
        <v>493495495.48742002</v>
      </c>
    </row>
    <row r="445" spans="1:5" ht="12" customHeight="1" x14ac:dyDescent="0.2">
      <c r="A445" s="204">
        <v>37179</v>
      </c>
      <c r="B445" s="205" t="s">
        <v>77</v>
      </c>
      <c r="C445" s="23">
        <v>-7071282.0734064002</v>
      </c>
      <c r="D445" s="23">
        <v>-372733.85880688502</v>
      </c>
      <c r="E445" s="23">
        <v>493156439.03945702</v>
      </c>
    </row>
    <row r="446" spans="1:5" ht="12" customHeight="1" x14ac:dyDescent="0.2">
      <c r="A446" s="204">
        <v>37180</v>
      </c>
      <c r="B446" s="205" t="s">
        <v>77</v>
      </c>
      <c r="C446" s="23">
        <v>-8183694.1649758406</v>
      </c>
      <c r="D446" s="23">
        <v>-1312199.4371951499</v>
      </c>
      <c r="E446" s="23">
        <v>492650376.37969702</v>
      </c>
    </row>
    <row r="447" spans="1:5" ht="12" customHeight="1" x14ac:dyDescent="0.2">
      <c r="A447" s="204">
        <v>37181</v>
      </c>
      <c r="B447" s="205" t="s">
        <v>77</v>
      </c>
      <c r="C447" s="23">
        <v>-6725210.7710378403</v>
      </c>
      <c r="D447" s="23">
        <v>92495.947632766896</v>
      </c>
      <c r="E447" s="23">
        <v>492357133.18028897</v>
      </c>
    </row>
    <row r="448" spans="1:5" ht="12" customHeight="1" x14ac:dyDescent="0.2">
      <c r="A448" s="204">
        <v>37182</v>
      </c>
      <c r="B448" s="205" t="s">
        <v>77</v>
      </c>
      <c r="C448" s="23">
        <v>-7672159.6137723401</v>
      </c>
      <c r="D448" s="23">
        <v>776763.48752671201</v>
      </c>
      <c r="E448" s="23">
        <v>493441492.20465899</v>
      </c>
    </row>
    <row r="449" spans="1:5" ht="12" customHeight="1" x14ac:dyDescent="0.2">
      <c r="A449" s="204">
        <v>37183</v>
      </c>
      <c r="B449" s="205" t="s">
        <v>77</v>
      </c>
      <c r="C449" s="23">
        <v>-7368076.0162482196</v>
      </c>
      <c r="D449" s="23">
        <v>255847.78385659898</v>
      </c>
      <c r="E449" s="23">
        <v>490738222.56635302</v>
      </c>
    </row>
    <row r="450" spans="1:5" ht="12" customHeight="1" x14ac:dyDescent="0.2">
      <c r="A450" s="204">
        <v>37186</v>
      </c>
      <c r="B450" s="205" t="s">
        <v>77</v>
      </c>
      <c r="C450" s="23">
        <v>-7665967.8688730802</v>
      </c>
      <c r="D450" s="23">
        <v>484672.98877020698</v>
      </c>
      <c r="E450" s="23">
        <v>487320588.34417599</v>
      </c>
    </row>
    <row r="451" spans="1:5" ht="12" customHeight="1" x14ac:dyDescent="0.2">
      <c r="A451" s="204">
        <v>37187</v>
      </c>
      <c r="B451" s="205" t="s">
        <v>77</v>
      </c>
      <c r="C451" s="23">
        <v>-6736262.6891705403</v>
      </c>
      <c r="D451" s="23">
        <v>1182114.3647487501</v>
      </c>
      <c r="E451" s="23">
        <v>489211479.65312701</v>
      </c>
    </row>
    <row r="452" spans="1:5" ht="12" customHeight="1" x14ac:dyDescent="0.2">
      <c r="A452" s="204">
        <v>37188</v>
      </c>
      <c r="B452" s="205" t="s">
        <v>77</v>
      </c>
      <c r="C452" s="23">
        <v>-8332637.8214339502</v>
      </c>
      <c r="D452" s="23">
        <v>7530458.7517292202</v>
      </c>
      <c r="E452" s="23">
        <v>407487734.816594</v>
      </c>
    </row>
    <row r="453" spans="1:5" ht="12" customHeight="1" x14ac:dyDescent="0.2">
      <c r="A453" s="204">
        <v>37189</v>
      </c>
      <c r="B453" s="205" t="s">
        <v>77</v>
      </c>
      <c r="C453" s="23">
        <v>-12294196.053542901</v>
      </c>
      <c r="D453" s="23">
        <v>11399281.038397901</v>
      </c>
      <c r="E453" s="23">
        <v>146050901.54361799</v>
      </c>
    </row>
    <row r="454" spans="1:5" ht="12" customHeight="1" x14ac:dyDescent="0.2">
      <c r="A454" s="204">
        <v>37190</v>
      </c>
      <c r="B454" s="205" t="s">
        <v>77</v>
      </c>
      <c r="C454" s="23">
        <v>-10544786.004526399</v>
      </c>
      <c r="D454" s="23">
        <v>-110680.75502557801</v>
      </c>
      <c r="E454" s="23">
        <v>687351535.37229705</v>
      </c>
    </row>
    <row r="455" spans="1:5" ht="12" customHeight="1" x14ac:dyDescent="0.2">
      <c r="A455" s="204">
        <v>37193</v>
      </c>
      <c r="B455" s="205" t="s">
        <v>77</v>
      </c>
      <c r="C455" s="23">
        <v>-10822158.669957502</v>
      </c>
      <c r="D455" s="23">
        <v>14118612.897733901</v>
      </c>
      <c r="E455" s="23">
        <v>700880012.65725803</v>
      </c>
    </row>
    <row r="456" spans="1:5" ht="12" customHeight="1" x14ac:dyDescent="0.2">
      <c r="A456" s="204">
        <v>37194</v>
      </c>
      <c r="B456" s="205" t="s">
        <v>77</v>
      </c>
      <c r="C456" s="23">
        <v>-10619536.4432225</v>
      </c>
      <c r="D456" s="23">
        <v>-2468136.88070188</v>
      </c>
      <c r="E456" s="23">
        <v>693277770.26677394</v>
      </c>
    </row>
    <row r="457" spans="1:5" ht="12" customHeight="1" x14ac:dyDescent="0.2">
      <c r="A457" s="204">
        <v>37195</v>
      </c>
      <c r="B457" s="205" t="s">
        <v>77</v>
      </c>
      <c r="C457" s="23">
        <v>-10813712.412410202</v>
      </c>
      <c r="D457" s="23">
        <v>10057231.7450158</v>
      </c>
      <c r="E457" s="23">
        <v>700743800.50019002</v>
      </c>
    </row>
    <row r="458" spans="1:5" ht="12" customHeight="1" x14ac:dyDescent="0.2">
      <c r="A458" s="204">
        <v>37196</v>
      </c>
      <c r="B458" s="205" t="s">
        <v>77</v>
      </c>
      <c r="C458" s="23">
        <v>-18340105.916594002</v>
      </c>
      <c r="D458" s="23">
        <v>357861.59829717199</v>
      </c>
      <c r="E458" s="23">
        <v>601060496.68302798</v>
      </c>
    </row>
    <row r="459" spans="1:5" ht="12" customHeight="1" x14ac:dyDescent="0.2">
      <c r="A459" s="204">
        <v>37197</v>
      </c>
      <c r="B459" s="205" t="s">
        <v>77</v>
      </c>
      <c r="C459" s="23">
        <v>-17958529.8775221</v>
      </c>
      <c r="D459" s="23">
        <v>-8235384.7659799801</v>
      </c>
      <c r="E459" s="23">
        <v>592057215.71095693</v>
      </c>
    </row>
    <row r="460" spans="1:5" ht="12" customHeight="1" x14ac:dyDescent="0.2">
      <c r="A460" s="204">
        <v>37200</v>
      </c>
      <c r="B460" s="205" t="s">
        <v>77</v>
      </c>
      <c r="C460" s="23">
        <v>-17403229.496835101</v>
      </c>
      <c r="D460" s="23">
        <v>-52237706.264618598</v>
      </c>
      <c r="E460" s="23">
        <v>538851811.15823698</v>
      </c>
    </row>
    <row r="461" spans="1:5" ht="12" customHeight="1" x14ac:dyDescent="0.2">
      <c r="A461" s="204">
        <v>37201</v>
      </c>
      <c r="B461" s="205" t="s">
        <v>77</v>
      </c>
      <c r="C461" s="23">
        <v>-16629434.864269201</v>
      </c>
      <c r="D461" s="23">
        <v>18471403.560097601</v>
      </c>
      <c r="E461" s="23">
        <v>557943409.9576</v>
      </c>
    </row>
    <row r="462" spans="1:5" ht="12" customHeight="1" x14ac:dyDescent="0.2">
      <c r="A462" s="204">
        <v>37202</v>
      </c>
      <c r="B462" s="205" t="s">
        <v>77</v>
      </c>
      <c r="C462" s="23">
        <v>-16911474.2357677</v>
      </c>
      <c r="D462" s="23">
        <v>-7545982.3943662401</v>
      </c>
      <c r="E462" s="23">
        <v>557244275.74590302</v>
      </c>
    </row>
    <row r="463" spans="1:5" ht="12" customHeight="1" x14ac:dyDescent="0.2">
      <c r="A463" s="204">
        <v>37203</v>
      </c>
      <c r="B463" s="205" t="s">
        <v>77</v>
      </c>
      <c r="C463" s="23">
        <v>-16640882.6223683</v>
      </c>
      <c r="D463" s="23">
        <v>26713427.400610499</v>
      </c>
      <c r="E463" s="23">
        <v>576867646.99277496</v>
      </c>
    </row>
    <row r="464" spans="1:5" ht="12" customHeight="1" x14ac:dyDescent="0.2">
      <c r="A464" s="204">
        <v>37204</v>
      </c>
      <c r="B464" s="205" t="s">
        <v>77</v>
      </c>
      <c r="C464" s="23">
        <v>-17682342.6430794</v>
      </c>
      <c r="D464" s="23">
        <v>26720351.5034656</v>
      </c>
      <c r="E464" s="23">
        <v>603164196.5372659</v>
      </c>
    </row>
    <row r="465" spans="1:5" ht="12" customHeight="1" x14ac:dyDescent="0.2">
      <c r="A465" s="204">
        <v>37207</v>
      </c>
      <c r="B465" s="205" t="s">
        <v>77</v>
      </c>
      <c r="C465" s="23">
        <v>-16966097.872618299</v>
      </c>
      <c r="D465" s="23">
        <v>-39588190.937306598</v>
      </c>
      <c r="E465" s="23">
        <v>561421247.06116796</v>
      </c>
    </row>
    <row r="466" spans="1:5" ht="12" customHeight="1" x14ac:dyDescent="0.2">
      <c r="A466" s="204">
        <v>37208</v>
      </c>
      <c r="B466" s="205" t="s">
        <v>77</v>
      </c>
      <c r="C466" s="23">
        <v>-17079277.6560032</v>
      </c>
      <c r="D466" s="23">
        <v>4428887.6292108903</v>
      </c>
      <c r="E466" s="23">
        <v>564074575.94432294</v>
      </c>
    </row>
    <row r="467" spans="1:5" ht="12" customHeight="1" x14ac:dyDescent="0.2">
      <c r="A467" s="204">
        <v>37209</v>
      </c>
      <c r="B467" s="205" t="s">
        <v>77</v>
      </c>
      <c r="C467" s="23">
        <v>-16846733.015054498</v>
      </c>
      <c r="D467" s="23">
        <v>-21746762.323251799</v>
      </c>
      <c r="E467" s="23">
        <v>539135050.03860295</v>
      </c>
    </row>
    <row r="468" spans="1:5" ht="12" customHeight="1" x14ac:dyDescent="0.2">
      <c r="A468" s="204">
        <v>37210</v>
      </c>
      <c r="B468" s="205" t="s">
        <v>77</v>
      </c>
      <c r="C468" s="23">
        <v>-16296477.552153802</v>
      </c>
      <c r="D468" s="23">
        <v>-19281677.456678499</v>
      </c>
      <c r="E468" s="23">
        <v>515954614.298922</v>
      </c>
    </row>
    <row r="469" spans="1:5" ht="12" customHeight="1" x14ac:dyDescent="0.2">
      <c r="A469" s="204">
        <v>37211</v>
      </c>
      <c r="B469" s="205" t="s">
        <v>77</v>
      </c>
      <c r="C469" s="23">
        <v>-16425297.3045011</v>
      </c>
      <c r="D469" s="23">
        <v>-12541285.035630599</v>
      </c>
      <c r="E469" s="23">
        <v>501022719.03209198</v>
      </c>
    </row>
    <row r="470" spans="1:5" ht="12" customHeight="1" x14ac:dyDescent="0.2">
      <c r="A470" s="204">
        <v>37214</v>
      </c>
      <c r="B470" s="205" t="s">
        <v>77</v>
      </c>
      <c r="C470" s="23">
        <v>-16501019.6434855</v>
      </c>
      <c r="D470" s="23">
        <v>1064088.11643962</v>
      </c>
      <c r="E470" s="23">
        <v>501683595.68686599</v>
      </c>
    </row>
    <row r="471" spans="1:5" ht="12" customHeight="1" x14ac:dyDescent="0.2">
      <c r="A471" s="204">
        <v>37215</v>
      </c>
      <c r="B471" s="205" t="s">
        <v>77</v>
      </c>
      <c r="C471" s="23">
        <v>-16332748.8704182</v>
      </c>
      <c r="D471" s="23">
        <v>-10635681.786806999</v>
      </c>
      <c r="E471" s="23">
        <v>489827308.36359602</v>
      </c>
    </row>
    <row r="472" spans="1:5" ht="12" customHeight="1" x14ac:dyDescent="0.2">
      <c r="A472" s="204">
        <v>37216</v>
      </c>
      <c r="B472" s="205" t="s">
        <v>77</v>
      </c>
      <c r="C472" s="23">
        <v>-15441194.1297576</v>
      </c>
      <c r="D472" s="23">
        <v>-54493580.091359705</v>
      </c>
      <c r="E472" s="23">
        <v>434158047.570889</v>
      </c>
    </row>
    <row r="473" spans="1:5" ht="12" customHeight="1" x14ac:dyDescent="0.2">
      <c r="A473" s="204">
        <v>37217</v>
      </c>
      <c r="B473" s="205" t="s">
        <v>77</v>
      </c>
      <c r="C473" s="23">
        <v>-15452576.6826986</v>
      </c>
      <c r="D473" s="23">
        <v>-54493580.091359705</v>
      </c>
      <c r="E473" s="23">
        <v>434158047.570889</v>
      </c>
    </row>
    <row r="474" spans="1:5" ht="12" customHeight="1" x14ac:dyDescent="0.2">
      <c r="A474" s="204">
        <v>37218</v>
      </c>
      <c r="B474" s="205" t="s">
        <v>77</v>
      </c>
      <c r="C474" s="23">
        <v>-15467904.222466001</v>
      </c>
      <c r="D474" s="23">
        <v>-54493580.091359705</v>
      </c>
      <c r="E474" s="23">
        <v>434158047.570889</v>
      </c>
    </row>
    <row r="475" spans="1:5" ht="12" customHeight="1" x14ac:dyDescent="0.2">
      <c r="A475" s="204">
        <v>37221</v>
      </c>
      <c r="B475" s="205" t="s">
        <v>77</v>
      </c>
      <c r="C475" s="23">
        <v>-15114838.575229201</v>
      </c>
      <c r="D475" s="23">
        <v>-16232635.2024379</v>
      </c>
      <c r="E475" s="23">
        <v>414025917.52644098</v>
      </c>
    </row>
    <row r="476" spans="1:5" ht="12" customHeight="1" x14ac:dyDescent="0.2">
      <c r="A476" s="204">
        <v>37222</v>
      </c>
      <c r="B476" s="205" t="s">
        <v>77</v>
      </c>
      <c r="C476" s="23">
        <v>-15857117.809469001</v>
      </c>
      <c r="D476" s="23">
        <v>13125784.7411272</v>
      </c>
      <c r="E476" s="23">
        <v>426217266.80126101</v>
      </c>
    </row>
    <row r="477" spans="1:5" ht="12" customHeight="1" x14ac:dyDescent="0.2">
      <c r="A477" s="204">
        <v>37223</v>
      </c>
      <c r="B477" s="205" t="s">
        <v>77</v>
      </c>
      <c r="C477" s="23">
        <v>-15913731.3849581</v>
      </c>
      <c r="D477" s="23">
        <v>-12832338.9222019</v>
      </c>
      <c r="E477" s="23">
        <v>412989081.988325</v>
      </c>
    </row>
    <row r="478" spans="1:5" ht="12" customHeight="1" x14ac:dyDescent="0.2">
      <c r="A478" s="204">
        <v>37224</v>
      </c>
      <c r="B478" s="205" t="s">
        <v>77</v>
      </c>
      <c r="C478" s="23">
        <v>-15892723.143098099</v>
      </c>
      <c r="D478" s="23">
        <v>-1767257.53433519</v>
      </c>
      <c r="E478" s="23">
        <v>411425275.09035599</v>
      </c>
    </row>
    <row r="479" spans="1:5" ht="12" customHeight="1" x14ac:dyDescent="0.2">
      <c r="A479" s="204">
        <v>37225</v>
      </c>
      <c r="B479" s="205" t="s">
        <v>77</v>
      </c>
      <c r="C479" s="23">
        <v>-16609473.793600501</v>
      </c>
      <c r="D479" s="23">
        <v>432121.26338814496</v>
      </c>
      <c r="E479" s="23">
        <v>411560276.90288603</v>
      </c>
    </row>
    <row r="480" spans="1:5" ht="12" customHeight="1" x14ac:dyDescent="0.2">
      <c r="A480" s="204">
        <v>37228</v>
      </c>
      <c r="B480" s="205" t="s">
        <v>77</v>
      </c>
      <c r="C480" s="23">
        <v>-15874226.380299</v>
      </c>
      <c r="D480" s="23">
        <v>-1493433.5639216001</v>
      </c>
      <c r="E480" s="23">
        <v>407727431.23010099</v>
      </c>
    </row>
    <row r="481" spans="1:5" ht="12" customHeight="1" x14ac:dyDescent="0.2">
      <c r="A481" s="204">
        <v>37229</v>
      </c>
      <c r="B481" s="205" t="s">
        <v>77</v>
      </c>
      <c r="C481" s="23">
        <v>-16055823.1201683</v>
      </c>
      <c r="D481" s="23">
        <v>-1255795.3067018699</v>
      </c>
      <c r="E481" s="23">
        <v>406033153.93265003</v>
      </c>
    </row>
    <row r="482" spans="1:5" ht="12" customHeight="1" x14ac:dyDescent="0.2">
      <c r="A482" s="204">
        <v>37230</v>
      </c>
      <c r="B482" s="205" t="s">
        <v>77</v>
      </c>
      <c r="C482" s="23">
        <v>-5967490.7605495099</v>
      </c>
      <c r="D482" s="23">
        <v>-30521020.590488899</v>
      </c>
      <c r="E482" s="23">
        <v>394393660.77620304</v>
      </c>
    </row>
    <row r="483" spans="1:5" ht="12" customHeight="1" x14ac:dyDescent="0.2">
      <c r="A483" s="204">
        <v>37231</v>
      </c>
      <c r="B483" s="205" t="s">
        <v>77</v>
      </c>
      <c r="C483" s="23">
        <v>-6047874.2621070798</v>
      </c>
      <c r="D483" s="23">
        <v>-4032559.1162241399</v>
      </c>
      <c r="E483" s="23">
        <v>389236628.17270899</v>
      </c>
    </row>
    <row r="484" spans="1:5" ht="12" customHeight="1" x14ac:dyDescent="0.2">
      <c r="A484" s="204">
        <v>37232</v>
      </c>
      <c r="B484" s="205" t="s">
        <v>77</v>
      </c>
      <c r="C484" s="23">
        <v>-6131750.6055610105</v>
      </c>
      <c r="D484" s="23">
        <v>-5221843.52297193</v>
      </c>
      <c r="E484" s="23">
        <v>384974782.46429199</v>
      </c>
    </row>
    <row r="485" spans="1:5" ht="12" customHeight="1" x14ac:dyDescent="0.2">
      <c r="A485" s="204">
        <v>37235</v>
      </c>
      <c r="B485" s="205" t="s">
        <v>77</v>
      </c>
      <c r="C485" s="23">
        <v>-6446247.7168666804</v>
      </c>
      <c r="D485" s="23">
        <v>-8377846.5507252207</v>
      </c>
      <c r="E485" s="23">
        <v>374220191.29554999</v>
      </c>
    </row>
    <row r="486" spans="1:5" ht="12" customHeight="1" x14ac:dyDescent="0.2">
      <c r="A486" s="204">
        <v>37236</v>
      </c>
      <c r="B486" s="205" t="s">
        <v>77</v>
      </c>
      <c r="C486" s="23">
        <v>-5599156.9175286405</v>
      </c>
      <c r="D486" s="23">
        <v>37220621.133299895</v>
      </c>
      <c r="E486" s="23">
        <v>410960880.90561599</v>
      </c>
    </row>
    <row r="487" spans="1:5" ht="12" customHeight="1" x14ac:dyDescent="0.2">
      <c r="A487" s="204">
        <v>37237</v>
      </c>
      <c r="B487" s="205" t="s">
        <v>77</v>
      </c>
      <c r="C487" s="23">
        <v>-5515039.6766807204</v>
      </c>
      <c r="D487" s="23">
        <v>3423551.1623045402</v>
      </c>
      <c r="E487" s="23">
        <v>413664058.96762002</v>
      </c>
    </row>
    <row r="488" spans="1:5" ht="12" customHeight="1" x14ac:dyDescent="0.2">
      <c r="A488" s="204">
        <v>37238</v>
      </c>
      <c r="B488" s="205" t="s">
        <v>77</v>
      </c>
      <c r="C488" s="23">
        <v>-5590207.0195915503</v>
      </c>
      <c r="D488" s="23">
        <v>-934130.64163703797</v>
      </c>
      <c r="E488" s="23">
        <v>411543437.19003201</v>
      </c>
    </row>
    <row r="489" spans="1:5" ht="12" customHeight="1" x14ac:dyDescent="0.2">
      <c r="A489" s="204">
        <v>37146</v>
      </c>
      <c r="B489" s="205" t="s">
        <v>80</v>
      </c>
      <c r="C489" s="23">
        <v>0</v>
      </c>
      <c r="D489" s="23">
        <v>0</v>
      </c>
      <c r="E489" s="23">
        <v>0</v>
      </c>
    </row>
    <row r="490" spans="1:5" ht="12" customHeight="1" x14ac:dyDescent="0.2">
      <c r="A490" s="204">
        <v>37147</v>
      </c>
      <c r="B490" s="205" t="s">
        <v>80</v>
      </c>
      <c r="C490" s="23">
        <v>0</v>
      </c>
      <c r="D490" s="23">
        <v>0</v>
      </c>
      <c r="E490" s="23">
        <v>0</v>
      </c>
    </row>
    <row r="491" spans="1:5" ht="12" customHeight="1" x14ac:dyDescent="0.2">
      <c r="A491" s="204">
        <v>37148</v>
      </c>
      <c r="B491" s="205" t="s">
        <v>80</v>
      </c>
      <c r="C491" s="23">
        <v>0</v>
      </c>
      <c r="D491" s="23">
        <v>0</v>
      </c>
      <c r="E491" s="23">
        <v>0</v>
      </c>
    </row>
    <row r="492" spans="1:5" ht="12" customHeight="1" x14ac:dyDescent="0.2">
      <c r="A492" s="204">
        <v>37151</v>
      </c>
      <c r="B492" s="205" t="s">
        <v>80</v>
      </c>
      <c r="C492" s="23">
        <v>0</v>
      </c>
      <c r="D492" s="23">
        <v>0</v>
      </c>
      <c r="E492" s="23">
        <v>0</v>
      </c>
    </row>
    <row r="493" spans="1:5" ht="12" customHeight="1" x14ac:dyDescent="0.2">
      <c r="A493" s="204">
        <v>37152</v>
      </c>
      <c r="B493" s="205" t="s">
        <v>80</v>
      </c>
      <c r="C493" s="23">
        <v>0</v>
      </c>
      <c r="D493" s="23">
        <v>0</v>
      </c>
      <c r="E493" s="23">
        <v>0</v>
      </c>
    </row>
    <row r="494" spans="1:5" ht="12" customHeight="1" x14ac:dyDescent="0.2">
      <c r="A494" s="204">
        <v>37153</v>
      </c>
      <c r="B494" s="205" t="s">
        <v>80</v>
      </c>
      <c r="C494" s="23">
        <v>0</v>
      </c>
      <c r="D494" s="23">
        <v>0</v>
      </c>
      <c r="E494" s="23">
        <v>0</v>
      </c>
    </row>
    <row r="495" spans="1:5" ht="12" customHeight="1" x14ac:dyDescent="0.2">
      <c r="A495" s="204">
        <v>37154</v>
      </c>
      <c r="B495" s="205" t="s">
        <v>80</v>
      </c>
      <c r="C495" s="23">
        <v>0</v>
      </c>
      <c r="D495" s="23">
        <v>0</v>
      </c>
      <c r="E495" s="23">
        <v>0</v>
      </c>
    </row>
    <row r="496" spans="1:5" ht="12" customHeight="1" x14ac:dyDescent="0.2">
      <c r="A496" s="204">
        <v>37155</v>
      </c>
      <c r="B496" s="205" t="s">
        <v>80</v>
      </c>
      <c r="C496" s="23">
        <v>0</v>
      </c>
      <c r="D496" s="23">
        <v>0</v>
      </c>
      <c r="E496" s="23">
        <v>0</v>
      </c>
    </row>
    <row r="497" spans="1:5" ht="12" customHeight="1" x14ac:dyDescent="0.2">
      <c r="A497" s="204">
        <v>37158</v>
      </c>
      <c r="B497" s="205" t="s">
        <v>80</v>
      </c>
      <c r="C497" s="23">
        <v>0</v>
      </c>
      <c r="D497" s="23">
        <v>0</v>
      </c>
      <c r="E497" s="23">
        <v>0</v>
      </c>
    </row>
    <row r="498" spans="1:5" ht="12" customHeight="1" x14ac:dyDescent="0.2">
      <c r="A498" s="204">
        <v>37159</v>
      </c>
      <c r="B498" s="205" t="s">
        <v>80</v>
      </c>
      <c r="C498" s="23">
        <v>0</v>
      </c>
      <c r="D498" s="23">
        <v>0</v>
      </c>
      <c r="E498" s="23">
        <v>0</v>
      </c>
    </row>
    <row r="499" spans="1:5" ht="12" customHeight="1" x14ac:dyDescent="0.2">
      <c r="A499" s="204">
        <v>37160</v>
      </c>
      <c r="B499" s="205" t="s">
        <v>80</v>
      </c>
      <c r="C499" s="23">
        <v>0</v>
      </c>
      <c r="D499" s="23">
        <v>0</v>
      </c>
      <c r="E499" s="23">
        <v>0</v>
      </c>
    </row>
    <row r="500" spans="1:5" ht="12" customHeight="1" x14ac:dyDescent="0.2">
      <c r="A500" s="204">
        <v>37161</v>
      </c>
      <c r="B500" s="205" t="s">
        <v>80</v>
      </c>
      <c r="C500" s="23">
        <v>0</v>
      </c>
      <c r="D500" s="23">
        <v>0</v>
      </c>
      <c r="E500" s="23">
        <v>0</v>
      </c>
    </row>
    <row r="501" spans="1:5" ht="12" customHeight="1" x14ac:dyDescent="0.2">
      <c r="A501" s="204">
        <v>37162</v>
      </c>
      <c r="B501" s="205" t="s">
        <v>80</v>
      </c>
      <c r="C501" s="23">
        <v>0</v>
      </c>
      <c r="D501" s="23">
        <v>0</v>
      </c>
      <c r="E501" s="23">
        <v>0</v>
      </c>
    </row>
    <row r="502" spans="1:5" ht="12" customHeight="1" x14ac:dyDescent="0.2">
      <c r="A502" s="204">
        <v>37165</v>
      </c>
      <c r="B502" s="205" t="s">
        <v>80</v>
      </c>
      <c r="C502" s="23">
        <v>0</v>
      </c>
      <c r="D502" s="23">
        <v>0</v>
      </c>
      <c r="E502" s="23">
        <v>0</v>
      </c>
    </row>
    <row r="503" spans="1:5" ht="12" customHeight="1" x14ac:dyDescent="0.2">
      <c r="A503" s="204">
        <v>37166</v>
      </c>
      <c r="B503" s="205" t="s">
        <v>80</v>
      </c>
      <c r="C503" s="23">
        <v>0</v>
      </c>
      <c r="D503" s="23">
        <v>0</v>
      </c>
      <c r="E503" s="23">
        <v>0</v>
      </c>
    </row>
    <row r="504" spans="1:5" ht="12" customHeight="1" x14ac:dyDescent="0.2">
      <c r="A504" s="204">
        <v>37167</v>
      </c>
      <c r="B504" s="205" t="s">
        <v>80</v>
      </c>
      <c r="C504" s="23">
        <v>0</v>
      </c>
      <c r="D504" s="23">
        <v>0</v>
      </c>
      <c r="E504" s="23">
        <v>0</v>
      </c>
    </row>
    <row r="505" spans="1:5" ht="12" customHeight="1" x14ac:dyDescent="0.2">
      <c r="A505" s="204">
        <v>37168</v>
      </c>
      <c r="B505" s="205" t="s">
        <v>80</v>
      </c>
      <c r="C505" s="23">
        <v>0</v>
      </c>
      <c r="D505" s="23">
        <v>0</v>
      </c>
      <c r="E505" s="23">
        <v>0</v>
      </c>
    </row>
    <row r="506" spans="1:5" ht="12" customHeight="1" x14ac:dyDescent="0.2">
      <c r="A506" s="204">
        <v>37169</v>
      </c>
      <c r="B506" s="205" t="s">
        <v>80</v>
      </c>
      <c r="C506" s="23">
        <v>0</v>
      </c>
      <c r="D506" s="23">
        <v>0</v>
      </c>
      <c r="E506" s="23">
        <v>0</v>
      </c>
    </row>
    <row r="507" spans="1:5" ht="12" customHeight="1" x14ac:dyDescent="0.2">
      <c r="A507" s="204">
        <v>37172</v>
      </c>
      <c r="B507" s="205" t="s">
        <v>80</v>
      </c>
      <c r="C507" s="23">
        <v>0</v>
      </c>
      <c r="D507" s="23">
        <v>0</v>
      </c>
      <c r="E507" s="23">
        <v>0</v>
      </c>
    </row>
    <row r="508" spans="1:5" ht="12" customHeight="1" x14ac:dyDescent="0.2">
      <c r="A508" s="204">
        <v>37173</v>
      </c>
      <c r="B508" s="205" t="s">
        <v>80</v>
      </c>
      <c r="C508" s="23">
        <v>0</v>
      </c>
      <c r="D508" s="23">
        <v>0</v>
      </c>
      <c r="E508" s="23">
        <v>0</v>
      </c>
    </row>
    <row r="509" spans="1:5" ht="12" customHeight="1" x14ac:dyDescent="0.2">
      <c r="A509" s="204">
        <v>37174</v>
      </c>
      <c r="B509" s="205" t="s">
        <v>80</v>
      </c>
      <c r="C509" s="23">
        <v>0</v>
      </c>
      <c r="D509" s="23">
        <v>0</v>
      </c>
      <c r="E509" s="23">
        <v>0</v>
      </c>
    </row>
    <row r="510" spans="1:5" ht="12" customHeight="1" x14ac:dyDescent="0.2">
      <c r="A510" s="204">
        <v>37175</v>
      </c>
      <c r="B510" s="205" t="s">
        <v>80</v>
      </c>
      <c r="C510" s="23">
        <v>0</v>
      </c>
      <c r="D510" s="23">
        <v>0</v>
      </c>
      <c r="E510" s="23">
        <v>0</v>
      </c>
    </row>
    <row r="511" spans="1:5" ht="12" customHeight="1" x14ac:dyDescent="0.2">
      <c r="A511" s="204">
        <v>37176</v>
      </c>
      <c r="B511" s="205" t="s">
        <v>80</v>
      </c>
      <c r="C511" s="23">
        <v>0</v>
      </c>
      <c r="D511" s="23">
        <v>0</v>
      </c>
      <c r="E511" s="23">
        <v>0</v>
      </c>
    </row>
    <row r="512" spans="1:5" ht="12" customHeight="1" x14ac:dyDescent="0.2">
      <c r="A512" s="204">
        <v>37179</v>
      </c>
      <c r="B512" s="205" t="s">
        <v>80</v>
      </c>
      <c r="C512" s="23">
        <v>0</v>
      </c>
      <c r="D512" s="23">
        <v>0</v>
      </c>
      <c r="E512" s="23">
        <v>0</v>
      </c>
    </row>
    <row r="513" spans="1:5" ht="12" customHeight="1" x14ac:dyDescent="0.2">
      <c r="A513" s="204">
        <v>37180</v>
      </c>
      <c r="B513" s="205" t="s">
        <v>80</v>
      </c>
      <c r="C513" s="23">
        <v>0</v>
      </c>
      <c r="D513" s="23">
        <v>0</v>
      </c>
      <c r="E513" s="23">
        <v>0</v>
      </c>
    </row>
    <row r="514" spans="1:5" ht="12" customHeight="1" x14ac:dyDescent="0.2">
      <c r="A514" s="204">
        <v>37181</v>
      </c>
      <c r="B514" s="205" t="s">
        <v>80</v>
      </c>
      <c r="C514" s="23">
        <v>0</v>
      </c>
      <c r="D514" s="23">
        <v>0</v>
      </c>
      <c r="E514" s="23">
        <v>0</v>
      </c>
    </row>
    <row r="515" spans="1:5" ht="12" customHeight="1" x14ac:dyDescent="0.2">
      <c r="A515" s="204">
        <v>37182</v>
      </c>
      <c r="B515" s="205" t="s">
        <v>80</v>
      </c>
      <c r="C515" s="23">
        <v>0</v>
      </c>
      <c r="D515" s="23">
        <v>0</v>
      </c>
      <c r="E515" s="23">
        <v>0</v>
      </c>
    </row>
    <row r="516" spans="1:5" ht="12" customHeight="1" x14ac:dyDescent="0.2">
      <c r="A516" s="204">
        <v>37183</v>
      </c>
      <c r="B516" s="205" t="s">
        <v>80</v>
      </c>
      <c r="C516" s="23">
        <v>0</v>
      </c>
      <c r="D516" s="23">
        <v>0</v>
      </c>
      <c r="E516" s="23">
        <v>0</v>
      </c>
    </row>
    <row r="517" spans="1:5" ht="12" customHeight="1" x14ac:dyDescent="0.2">
      <c r="A517" s="204">
        <v>37186</v>
      </c>
      <c r="B517" s="205" t="s">
        <v>80</v>
      </c>
      <c r="C517" s="23">
        <v>0</v>
      </c>
      <c r="D517" s="23">
        <v>0</v>
      </c>
      <c r="E517" s="23">
        <v>0</v>
      </c>
    </row>
    <row r="518" spans="1:5" ht="12" customHeight="1" x14ac:dyDescent="0.2">
      <c r="A518" s="204">
        <v>37187</v>
      </c>
      <c r="B518" s="205" t="s">
        <v>80</v>
      </c>
      <c r="C518" s="23">
        <v>0</v>
      </c>
      <c r="D518" s="23">
        <v>0</v>
      </c>
      <c r="E518" s="23">
        <v>0</v>
      </c>
    </row>
    <row r="519" spans="1:5" ht="12" customHeight="1" x14ac:dyDescent="0.2">
      <c r="A519" s="204">
        <v>37188</v>
      </c>
      <c r="B519" s="205" t="s">
        <v>80</v>
      </c>
      <c r="C519" s="23">
        <v>0</v>
      </c>
      <c r="D519" s="23">
        <v>0</v>
      </c>
      <c r="E519" s="23">
        <v>0</v>
      </c>
    </row>
    <row r="520" spans="1:5" ht="12" customHeight="1" x14ac:dyDescent="0.2">
      <c r="A520" s="204">
        <v>37189</v>
      </c>
      <c r="B520" s="205" t="s">
        <v>80</v>
      </c>
      <c r="C520" s="23">
        <v>0</v>
      </c>
      <c r="D520" s="23">
        <v>0</v>
      </c>
      <c r="E520" s="23">
        <v>0</v>
      </c>
    </row>
    <row r="521" spans="1:5" ht="12" customHeight="1" x14ac:dyDescent="0.2">
      <c r="A521" s="204">
        <v>37190</v>
      </c>
      <c r="B521" s="205" t="s">
        <v>80</v>
      </c>
      <c r="C521" s="23">
        <v>0</v>
      </c>
      <c r="D521" s="23">
        <v>0</v>
      </c>
      <c r="E521" s="23">
        <v>0</v>
      </c>
    </row>
    <row r="522" spans="1:5" ht="12" customHeight="1" x14ac:dyDescent="0.2">
      <c r="A522" s="204">
        <v>37193</v>
      </c>
      <c r="B522" s="205" t="s">
        <v>80</v>
      </c>
      <c r="C522" s="23">
        <v>0</v>
      </c>
      <c r="D522" s="23">
        <v>0</v>
      </c>
      <c r="E522" s="23">
        <v>0</v>
      </c>
    </row>
    <row r="523" spans="1:5" ht="12" customHeight="1" x14ac:dyDescent="0.2">
      <c r="A523" s="204">
        <v>37194</v>
      </c>
      <c r="B523" s="205" t="s">
        <v>80</v>
      </c>
      <c r="C523" s="23">
        <v>0</v>
      </c>
      <c r="D523" s="23">
        <v>0</v>
      </c>
      <c r="E523" s="23">
        <v>0</v>
      </c>
    </row>
    <row r="524" spans="1:5" ht="12" customHeight="1" x14ac:dyDescent="0.2">
      <c r="A524" s="204">
        <v>37195</v>
      </c>
      <c r="B524" s="205" t="s">
        <v>80</v>
      </c>
      <c r="C524" s="23">
        <v>0</v>
      </c>
      <c r="D524" s="23">
        <v>0</v>
      </c>
      <c r="E524" s="23">
        <v>0</v>
      </c>
    </row>
    <row r="525" spans="1:5" ht="12" customHeight="1" x14ac:dyDescent="0.2">
      <c r="A525" s="204">
        <v>37196</v>
      </c>
      <c r="B525" s="205" t="s">
        <v>80</v>
      </c>
      <c r="C525" s="23">
        <v>0</v>
      </c>
      <c r="D525" s="23">
        <v>0</v>
      </c>
      <c r="E525" s="23">
        <v>0</v>
      </c>
    </row>
    <row r="526" spans="1:5" ht="12" customHeight="1" x14ac:dyDescent="0.2">
      <c r="A526" s="204">
        <v>37197</v>
      </c>
      <c r="B526" s="205" t="s">
        <v>80</v>
      </c>
      <c r="C526" s="23">
        <v>0</v>
      </c>
      <c r="D526" s="23">
        <v>0</v>
      </c>
      <c r="E526" s="23">
        <v>0</v>
      </c>
    </row>
    <row r="527" spans="1:5" ht="12" customHeight="1" x14ac:dyDescent="0.2">
      <c r="A527" s="204">
        <v>37200</v>
      </c>
      <c r="B527" s="205" t="s">
        <v>80</v>
      </c>
      <c r="C527" s="23">
        <v>0</v>
      </c>
      <c r="D527" s="23">
        <v>0</v>
      </c>
      <c r="E527" s="23">
        <v>0</v>
      </c>
    </row>
    <row r="528" spans="1:5" ht="12" customHeight="1" x14ac:dyDescent="0.2">
      <c r="A528" s="204">
        <v>37201</v>
      </c>
      <c r="B528" s="205" t="s">
        <v>80</v>
      </c>
      <c r="C528" s="23">
        <v>0</v>
      </c>
      <c r="D528" s="23">
        <v>0</v>
      </c>
      <c r="E528" s="23">
        <v>0</v>
      </c>
    </row>
    <row r="529" spans="1:5" ht="12" customHeight="1" x14ac:dyDescent="0.2">
      <c r="A529" s="204">
        <v>37202</v>
      </c>
      <c r="B529" s="205" t="s">
        <v>80</v>
      </c>
      <c r="C529" s="23">
        <v>-47668.687485599199</v>
      </c>
      <c r="D529" s="23">
        <v>0</v>
      </c>
      <c r="E529" s="23">
        <v>280460.86147933896</v>
      </c>
    </row>
    <row r="530" spans="1:5" ht="12" customHeight="1" x14ac:dyDescent="0.2">
      <c r="A530" s="204">
        <v>37203</v>
      </c>
      <c r="B530" s="205" t="s">
        <v>80</v>
      </c>
      <c r="C530" s="23">
        <v>-48240.107359339898</v>
      </c>
      <c r="D530" s="23">
        <v>-55959.484382307906</v>
      </c>
      <c r="E530" s="23">
        <v>224033.45836159503</v>
      </c>
    </row>
    <row r="531" spans="1:5" ht="12" customHeight="1" x14ac:dyDescent="0.2">
      <c r="A531" s="204">
        <v>37204</v>
      </c>
      <c r="B531" s="205" t="s">
        <v>80</v>
      </c>
      <c r="C531" s="23">
        <v>-48239.033516016403</v>
      </c>
      <c r="D531" s="23">
        <v>0</v>
      </c>
      <c r="E531" s="23">
        <v>223907.38224055199</v>
      </c>
    </row>
    <row r="532" spans="1:5" ht="12" customHeight="1" x14ac:dyDescent="0.2">
      <c r="A532" s="204">
        <v>37207</v>
      </c>
      <c r="B532" s="205" t="s">
        <v>80</v>
      </c>
      <c r="C532" s="23">
        <v>-48299.372343363604</v>
      </c>
      <c r="D532" s="23">
        <v>0</v>
      </c>
      <c r="E532" s="23">
        <v>223945.45470242901</v>
      </c>
    </row>
    <row r="533" spans="1:5" ht="12" customHeight="1" x14ac:dyDescent="0.2">
      <c r="A533" s="204">
        <v>37208</v>
      </c>
      <c r="B533" s="205" t="s">
        <v>80</v>
      </c>
      <c r="C533" s="23">
        <v>-48278.082049589604</v>
      </c>
      <c r="D533" s="23">
        <v>0</v>
      </c>
      <c r="E533" s="23">
        <v>223672.576699283</v>
      </c>
    </row>
    <row r="534" spans="1:5" ht="12" customHeight="1" x14ac:dyDescent="0.2">
      <c r="A534" s="204">
        <v>37209</v>
      </c>
      <c r="B534" s="205" t="s">
        <v>80</v>
      </c>
      <c r="C534" s="23">
        <v>-48168.594045834107</v>
      </c>
      <c r="D534" s="23">
        <v>0</v>
      </c>
      <c r="E534" s="23">
        <v>222838.24210071797</v>
      </c>
    </row>
    <row r="535" spans="1:5" ht="12" customHeight="1" x14ac:dyDescent="0.2">
      <c r="A535" s="204">
        <v>37210</v>
      </c>
      <c r="B535" s="205" t="s">
        <v>80</v>
      </c>
      <c r="C535" s="23">
        <v>-47358.486406947704</v>
      </c>
      <c r="D535" s="23">
        <v>55652.033656280597</v>
      </c>
      <c r="E535" s="23">
        <v>276896.05742380203</v>
      </c>
    </row>
    <row r="536" spans="1:5" ht="12" customHeight="1" x14ac:dyDescent="0.2">
      <c r="A536" s="204">
        <v>37211</v>
      </c>
      <c r="B536" s="205" t="s">
        <v>80</v>
      </c>
      <c r="C536" s="23">
        <v>-47309.386557978702</v>
      </c>
      <c r="D536" s="23">
        <v>0</v>
      </c>
      <c r="E536" s="23">
        <v>276397.01832031406</v>
      </c>
    </row>
    <row r="537" spans="1:5" ht="12" customHeight="1" x14ac:dyDescent="0.2">
      <c r="A537" s="204">
        <v>37214</v>
      </c>
      <c r="B537" s="205" t="s">
        <v>80</v>
      </c>
      <c r="C537" s="23">
        <v>0</v>
      </c>
      <c r="D537" s="23">
        <v>55318.930700830599</v>
      </c>
      <c r="E537" s="23">
        <v>332909.03284799401</v>
      </c>
    </row>
    <row r="538" spans="1:5" ht="12" customHeight="1" x14ac:dyDescent="0.2">
      <c r="A538" s="204">
        <v>37215</v>
      </c>
      <c r="B538" s="205" t="s">
        <v>80</v>
      </c>
      <c r="C538" s="23">
        <v>0</v>
      </c>
      <c r="D538" s="23">
        <v>0</v>
      </c>
      <c r="E538" s="23">
        <v>332701.805952708</v>
      </c>
    </row>
    <row r="539" spans="1:5" ht="12" customHeight="1" x14ac:dyDescent="0.2">
      <c r="A539" s="204">
        <v>37216</v>
      </c>
      <c r="B539" s="205" t="s">
        <v>80</v>
      </c>
      <c r="C539" s="23">
        <v>0</v>
      </c>
      <c r="D539" s="23">
        <v>0</v>
      </c>
      <c r="E539" s="23">
        <v>331934.39460261306</v>
      </c>
    </row>
    <row r="540" spans="1:5" ht="12" customHeight="1" x14ac:dyDescent="0.2">
      <c r="A540" s="204">
        <v>37217</v>
      </c>
      <c r="B540" s="205" t="s">
        <v>80</v>
      </c>
      <c r="C540" s="23">
        <v>0</v>
      </c>
      <c r="D540" s="23">
        <v>0</v>
      </c>
      <c r="E540" s="23">
        <v>331934.39460261306</v>
      </c>
    </row>
    <row r="541" spans="1:5" ht="12" customHeight="1" x14ac:dyDescent="0.2">
      <c r="A541" s="204">
        <v>37218</v>
      </c>
      <c r="B541" s="205" t="s">
        <v>80</v>
      </c>
      <c r="C541" s="23">
        <v>0</v>
      </c>
      <c r="D541" s="23">
        <v>0</v>
      </c>
      <c r="E541" s="23">
        <v>331934.39460261306</v>
      </c>
    </row>
    <row r="542" spans="1:5" ht="12" customHeight="1" x14ac:dyDescent="0.2">
      <c r="A542" s="204">
        <v>37221</v>
      </c>
      <c r="B542" s="205" t="s">
        <v>80</v>
      </c>
      <c r="C542" s="23">
        <v>0</v>
      </c>
      <c r="D542" s="23">
        <v>-4.3000000000000001E-10</v>
      </c>
      <c r="E542" s="23">
        <v>331304.90011181706</v>
      </c>
    </row>
    <row r="543" spans="1:5" ht="12" customHeight="1" x14ac:dyDescent="0.2">
      <c r="A543" s="204">
        <v>37222</v>
      </c>
      <c r="B543" s="205" t="s">
        <v>80</v>
      </c>
      <c r="C543" s="23">
        <v>0</v>
      </c>
      <c r="D543" s="23">
        <v>0</v>
      </c>
      <c r="E543" s="23">
        <v>332129.07016306103</v>
      </c>
    </row>
    <row r="544" spans="1:5" ht="12" customHeight="1" x14ac:dyDescent="0.2">
      <c r="A544" s="204">
        <v>37223</v>
      </c>
      <c r="B544" s="205" t="s">
        <v>80</v>
      </c>
      <c r="C544" s="23">
        <v>0</v>
      </c>
      <c r="D544" s="23">
        <v>0</v>
      </c>
      <c r="E544" s="23">
        <v>332118.98873326898</v>
      </c>
    </row>
    <row r="545" spans="1:5" ht="12" customHeight="1" x14ac:dyDescent="0.2">
      <c r="A545" s="204">
        <v>37224</v>
      </c>
      <c r="B545" s="205" t="s">
        <v>80</v>
      </c>
      <c r="C545" s="23">
        <v>0</v>
      </c>
      <c r="D545" s="23">
        <v>-3.7999999999999998E-10</v>
      </c>
      <c r="E545" s="23">
        <v>333141.86133200099</v>
      </c>
    </row>
    <row r="546" spans="1:5" ht="12" customHeight="1" x14ac:dyDescent="0.2">
      <c r="A546" s="204">
        <v>37225</v>
      </c>
      <c r="B546" s="205" t="s">
        <v>80</v>
      </c>
      <c r="C546" s="23">
        <v>0</v>
      </c>
      <c r="D546" s="23">
        <v>0</v>
      </c>
      <c r="E546" s="23">
        <v>333169.71619733103</v>
      </c>
    </row>
    <row r="547" spans="1:5" ht="12" customHeight="1" x14ac:dyDescent="0.2">
      <c r="A547" s="204">
        <v>37228</v>
      </c>
      <c r="B547" s="205" t="s">
        <v>80</v>
      </c>
      <c r="C547" s="23">
        <v>0</v>
      </c>
      <c r="D547" s="23">
        <v>0</v>
      </c>
      <c r="E547" s="23">
        <v>0</v>
      </c>
    </row>
    <row r="548" spans="1:5" ht="12" customHeight="1" x14ac:dyDescent="0.2">
      <c r="A548" s="204">
        <v>37229</v>
      </c>
      <c r="B548" s="205" t="s">
        <v>80</v>
      </c>
      <c r="C548" s="23">
        <v>0</v>
      </c>
      <c r="D548" s="23">
        <v>0</v>
      </c>
      <c r="E548" s="23">
        <v>0</v>
      </c>
    </row>
    <row r="549" spans="1:5" ht="12" customHeight="1" x14ac:dyDescent="0.2">
      <c r="A549" s="204">
        <v>37230</v>
      </c>
      <c r="B549" s="205" t="s">
        <v>80</v>
      </c>
      <c r="C549" s="23">
        <v>0</v>
      </c>
      <c r="D549" s="23">
        <v>0</v>
      </c>
      <c r="E549" s="23">
        <v>0</v>
      </c>
    </row>
    <row r="550" spans="1:5" ht="12" customHeight="1" x14ac:dyDescent="0.2">
      <c r="A550" s="204">
        <v>37231</v>
      </c>
      <c r="B550" s="205" t="s">
        <v>80</v>
      </c>
      <c r="C550" s="23">
        <v>0</v>
      </c>
      <c r="D550" s="23">
        <v>0</v>
      </c>
      <c r="E550" s="23">
        <v>331991.28969073406</v>
      </c>
    </row>
    <row r="551" spans="1:5" ht="12" customHeight="1" x14ac:dyDescent="0.2">
      <c r="A551" s="204">
        <v>37232</v>
      </c>
      <c r="B551" s="205" t="s">
        <v>80</v>
      </c>
      <c r="C551" s="23">
        <v>0</v>
      </c>
      <c r="D551" s="23">
        <v>0</v>
      </c>
      <c r="E551" s="23">
        <v>332231.46211169206</v>
      </c>
    </row>
    <row r="552" spans="1:5" ht="12" customHeight="1" x14ac:dyDescent="0.2">
      <c r="A552" s="204">
        <v>37235</v>
      </c>
      <c r="B552" s="205" t="s">
        <v>80</v>
      </c>
      <c r="C552" s="23">
        <v>0</v>
      </c>
      <c r="D552" s="23">
        <v>2.0000000000000002E-11</v>
      </c>
      <c r="E552" s="23">
        <v>332934.76187709399</v>
      </c>
    </row>
    <row r="553" spans="1:5" ht="12" customHeight="1" x14ac:dyDescent="0.2">
      <c r="A553" s="204">
        <v>37236</v>
      </c>
      <c r="B553" s="205" t="s">
        <v>80</v>
      </c>
      <c r="C553" s="23">
        <v>0</v>
      </c>
      <c r="D553" s="23">
        <v>0</v>
      </c>
      <c r="E553" s="23">
        <v>333496.85781603004</v>
      </c>
    </row>
    <row r="554" spans="1:5" ht="12" customHeight="1" x14ac:dyDescent="0.2">
      <c r="A554" s="204">
        <v>37237</v>
      </c>
      <c r="B554" s="205" t="s">
        <v>80</v>
      </c>
      <c r="C554" s="23">
        <v>0</v>
      </c>
      <c r="D554" s="23">
        <v>0</v>
      </c>
      <c r="E554" s="23">
        <v>333776.71043438598</v>
      </c>
    </row>
    <row r="555" spans="1:5" ht="12" customHeight="1" x14ac:dyDescent="0.2">
      <c r="A555" s="204">
        <v>37238</v>
      </c>
      <c r="B555" s="205" t="s">
        <v>80</v>
      </c>
      <c r="C555" s="23">
        <v>0</v>
      </c>
      <c r="D555" s="23">
        <v>0</v>
      </c>
      <c r="E555" s="23">
        <v>333137.45258473401</v>
      </c>
    </row>
    <row r="556" spans="1:5" ht="12" customHeight="1" x14ac:dyDescent="0.2">
      <c r="A556" s="204">
        <v>36893</v>
      </c>
      <c r="B556" s="205" t="s">
        <v>74</v>
      </c>
      <c r="C556" s="23">
        <v>-16041656.142506599</v>
      </c>
      <c r="D556" s="23">
        <v>-40172000.890211605</v>
      </c>
      <c r="E556" s="23">
        <v>124969892.010878</v>
      </c>
    </row>
    <row r="557" spans="1:5" ht="12" customHeight="1" x14ac:dyDescent="0.2">
      <c r="A557" s="204">
        <v>36894</v>
      </c>
      <c r="B557" s="205" t="s">
        <v>74</v>
      </c>
      <c r="C557" s="23">
        <v>-14133260.4483729</v>
      </c>
      <c r="D557" s="23">
        <v>919059.43783341709</v>
      </c>
      <c r="E557" s="23">
        <v>114571422.65395799</v>
      </c>
    </row>
    <row r="558" spans="1:5" ht="12" customHeight="1" x14ac:dyDescent="0.2">
      <c r="A558" s="204">
        <v>36895</v>
      </c>
      <c r="B558" s="205" t="s">
        <v>74</v>
      </c>
      <c r="C558" s="23">
        <v>-17018671.0585443</v>
      </c>
      <c r="D558" s="23">
        <v>27781050.798965</v>
      </c>
      <c r="E558" s="23">
        <v>146051408.87524801</v>
      </c>
    </row>
    <row r="559" spans="1:5" ht="12" customHeight="1" x14ac:dyDescent="0.2">
      <c r="A559" s="204">
        <v>36896</v>
      </c>
      <c r="B559" s="205" t="s">
        <v>74</v>
      </c>
      <c r="C559" s="23">
        <v>-22999363.384198997</v>
      </c>
      <c r="D559" s="23">
        <v>14578772.759693898</v>
      </c>
      <c r="E559" s="23">
        <v>127585010.136748</v>
      </c>
    </row>
    <row r="560" spans="1:5" ht="12" customHeight="1" x14ac:dyDescent="0.2">
      <c r="A560" s="204">
        <v>36899</v>
      </c>
      <c r="B560" s="205" t="s">
        <v>74</v>
      </c>
      <c r="C560" s="23">
        <v>-24763755.4761982</v>
      </c>
      <c r="D560" s="23">
        <v>15107132.1973367</v>
      </c>
      <c r="E560" s="23">
        <v>144178090.52359402</v>
      </c>
    </row>
    <row r="561" spans="1:5" ht="12" customHeight="1" x14ac:dyDescent="0.2">
      <c r="A561" s="204">
        <v>36900</v>
      </c>
      <c r="B561" s="205" t="s">
        <v>74</v>
      </c>
      <c r="C561" s="23">
        <v>-24249550.353140097</v>
      </c>
      <c r="D561" s="23">
        <v>12884051.850761799</v>
      </c>
      <c r="E561" s="23">
        <v>152986954.12142801</v>
      </c>
    </row>
    <row r="562" spans="1:5" ht="12" customHeight="1" x14ac:dyDescent="0.2">
      <c r="A562" s="204">
        <v>36901</v>
      </c>
      <c r="B562" s="205" t="s">
        <v>74</v>
      </c>
      <c r="C562" s="23">
        <v>-25063341.2343488</v>
      </c>
      <c r="D562" s="23">
        <v>10217577.364334701</v>
      </c>
      <c r="E562" s="23">
        <v>161433514.05918601</v>
      </c>
    </row>
    <row r="563" spans="1:5" ht="12" customHeight="1" x14ac:dyDescent="0.2">
      <c r="A563" s="204">
        <v>36902</v>
      </c>
      <c r="B563" s="205" t="s">
        <v>74</v>
      </c>
      <c r="C563" s="23">
        <v>-23847615.336656801</v>
      </c>
      <c r="D563" s="23">
        <v>-6655449.0685021207</v>
      </c>
      <c r="E563" s="23">
        <v>157558228.954065</v>
      </c>
    </row>
    <row r="564" spans="1:5" ht="12" customHeight="1" x14ac:dyDescent="0.2">
      <c r="A564" s="204">
        <v>36903</v>
      </c>
      <c r="B564" s="205" t="s">
        <v>74</v>
      </c>
      <c r="C564" s="23">
        <v>-36008855.206286594</v>
      </c>
      <c r="D564" s="23">
        <v>6309599.8282959405</v>
      </c>
      <c r="E564" s="23">
        <v>159776151.33972701</v>
      </c>
    </row>
    <row r="565" spans="1:5" ht="12" customHeight="1" x14ac:dyDescent="0.2">
      <c r="A565" s="204">
        <v>36906</v>
      </c>
      <c r="B565" s="205" t="s">
        <v>74</v>
      </c>
      <c r="C565" s="23">
        <v>0</v>
      </c>
      <c r="D565" s="23">
        <v>0</v>
      </c>
      <c r="E565" s="23">
        <v>0</v>
      </c>
    </row>
    <row r="566" spans="1:5" ht="12" customHeight="1" x14ac:dyDescent="0.2">
      <c r="A566" s="204">
        <v>36907</v>
      </c>
      <c r="B566" s="205" t="s">
        <v>74</v>
      </c>
      <c r="C566" s="23">
        <v>-34784396.794612303</v>
      </c>
      <c r="D566" s="23">
        <v>-6484267.4672795199</v>
      </c>
      <c r="E566" s="23">
        <v>148377113.24090201</v>
      </c>
    </row>
    <row r="567" spans="1:5" ht="12" customHeight="1" x14ac:dyDescent="0.2">
      <c r="A567" s="204">
        <v>36908</v>
      </c>
      <c r="B567" s="205" t="s">
        <v>74</v>
      </c>
      <c r="C567" s="23">
        <v>-32702023.069092002</v>
      </c>
      <c r="D567" s="23">
        <v>-30070390.482452597</v>
      </c>
      <c r="E567" s="23">
        <v>103926421.48012599</v>
      </c>
    </row>
    <row r="568" spans="1:5" ht="12" customHeight="1" x14ac:dyDescent="0.2">
      <c r="A568" s="204">
        <v>36909</v>
      </c>
      <c r="B568" s="205" t="s">
        <v>74</v>
      </c>
      <c r="C568" s="23">
        <v>-30455864.552524097</v>
      </c>
      <c r="D568" s="23">
        <v>6877523.4810701106</v>
      </c>
      <c r="E568" s="23">
        <v>109821171.36444899</v>
      </c>
    </row>
    <row r="569" spans="1:5" ht="12" customHeight="1" x14ac:dyDescent="0.2">
      <c r="A569" s="204">
        <v>36910</v>
      </c>
      <c r="B569" s="205" t="s">
        <v>74</v>
      </c>
      <c r="C569" s="23">
        <v>-30391124.239426799</v>
      </c>
      <c r="D569" s="23">
        <v>-472296.04367372103</v>
      </c>
      <c r="E569" s="23">
        <v>110099372.86369599</v>
      </c>
    </row>
    <row r="570" spans="1:5" ht="12" customHeight="1" x14ac:dyDescent="0.2">
      <c r="A570" s="204">
        <v>36913</v>
      </c>
      <c r="B570" s="205" t="s">
        <v>74</v>
      </c>
      <c r="C570" s="23">
        <v>-31571711.224601399</v>
      </c>
      <c r="D570" s="23">
        <v>-6281347.2783863703</v>
      </c>
      <c r="E570" s="23">
        <v>102001459.471673</v>
      </c>
    </row>
    <row r="571" spans="1:5" ht="12" customHeight="1" x14ac:dyDescent="0.2">
      <c r="A571" s="204">
        <v>36914</v>
      </c>
      <c r="B571" s="205" t="s">
        <v>74</v>
      </c>
      <c r="C571" s="23">
        <v>-32608395.12576</v>
      </c>
      <c r="D571" s="23">
        <v>-22554114.638844803</v>
      </c>
      <c r="E571" s="23">
        <v>80245910.189543992</v>
      </c>
    </row>
    <row r="572" spans="1:5" ht="12" customHeight="1" x14ac:dyDescent="0.2">
      <c r="A572" s="204">
        <v>36915</v>
      </c>
      <c r="B572" s="205" t="s">
        <v>74</v>
      </c>
      <c r="C572" s="23">
        <v>-31306548.271496799</v>
      </c>
      <c r="D572" s="23">
        <v>-424244.91953949502</v>
      </c>
      <c r="E572" s="23">
        <v>78706817.419689193</v>
      </c>
    </row>
    <row r="573" spans="1:5" ht="12" customHeight="1" x14ac:dyDescent="0.2">
      <c r="A573" s="204">
        <v>36916</v>
      </c>
      <c r="B573" s="205" t="s">
        <v>74</v>
      </c>
      <c r="C573" s="23">
        <v>-31902594.826832499</v>
      </c>
      <c r="D573" s="23">
        <v>10035910.522030901</v>
      </c>
      <c r="E573" s="23">
        <v>86824579.772970602</v>
      </c>
    </row>
    <row r="574" spans="1:5" ht="12" customHeight="1" x14ac:dyDescent="0.2">
      <c r="A574" s="204">
        <v>36917</v>
      </c>
      <c r="B574" s="205" t="s">
        <v>74</v>
      </c>
      <c r="C574" s="23">
        <v>-30925319.669338997</v>
      </c>
      <c r="D574" s="23">
        <v>2524711.4465661501</v>
      </c>
      <c r="E574" s="23">
        <v>87537093.482661903</v>
      </c>
    </row>
    <row r="575" spans="1:5" ht="12" customHeight="1" x14ac:dyDescent="0.2">
      <c r="A575" s="204">
        <v>36920</v>
      </c>
      <c r="B575" s="205" t="s">
        <v>74</v>
      </c>
      <c r="C575" s="23">
        <v>-23439708.6031138</v>
      </c>
      <c r="D575" s="23">
        <v>-16143548.817287</v>
      </c>
      <c r="E575" s="23">
        <v>75711079.320657402</v>
      </c>
    </row>
    <row r="576" spans="1:5" ht="12" customHeight="1" x14ac:dyDescent="0.2">
      <c r="A576" s="204">
        <v>36921</v>
      </c>
      <c r="B576" s="205" t="s">
        <v>74</v>
      </c>
      <c r="C576" s="23">
        <v>-24849664.629830699</v>
      </c>
      <c r="D576" s="23">
        <v>138977.591669335</v>
      </c>
      <c r="E576" s="23">
        <v>59414148.913751401</v>
      </c>
    </row>
    <row r="577" spans="1:5" ht="12" customHeight="1" x14ac:dyDescent="0.2">
      <c r="A577" s="204">
        <v>36922</v>
      </c>
      <c r="B577" s="205" t="s">
        <v>74</v>
      </c>
      <c r="C577" s="23">
        <v>-24152045.237447903</v>
      </c>
      <c r="D577" s="23">
        <v>1909011.09583038</v>
      </c>
      <c r="E577" s="23">
        <v>56920959.260555401</v>
      </c>
    </row>
    <row r="578" spans="1:5" ht="12" customHeight="1" x14ac:dyDescent="0.2">
      <c r="A578" s="204">
        <v>36923</v>
      </c>
      <c r="B578" s="205" t="s">
        <v>74</v>
      </c>
      <c r="C578" s="23">
        <v>-25378285.781910799</v>
      </c>
      <c r="D578" s="23">
        <v>11621533.3468202</v>
      </c>
      <c r="E578" s="23">
        <v>67981961.077391401</v>
      </c>
    </row>
    <row r="579" spans="1:5" ht="12" customHeight="1" x14ac:dyDescent="0.2">
      <c r="A579" s="204">
        <v>36924</v>
      </c>
      <c r="B579" s="205" t="s">
        <v>74</v>
      </c>
      <c r="C579" s="23">
        <v>-26992035.577541098</v>
      </c>
      <c r="D579" s="23">
        <v>16897882.228289098</v>
      </c>
      <c r="E579" s="23">
        <v>84103106.028416991</v>
      </c>
    </row>
    <row r="580" spans="1:5" ht="12" customHeight="1" x14ac:dyDescent="0.2">
      <c r="A580" s="204">
        <v>36927</v>
      </c>
      <c r="B580" s="205" t="s">
        <v>74</v>
      </c>
      <c r="C580" s="23">
        <v>-26359852.4585228</v>
      </c>
      <c r="D580" s="23">
        <v>-19560489.697213098</v>
      </c>
      <c r="E580" s="23">
        <v>64923573.611575097</v>
      </c>
    </row>
    <row r="581" spans="1:5" ht="12" customHeight="1" x14ac:dyDescent="0.2">
      <c r="A581" s="204">
        <v>36928</v>
      </c>
      <c r="B581" s="205" t="s">
        <v>74</v>
      </c>
      <c r="C581" s="23">
        <v>-24391700.9573109</v>
      </c>
      <c r="D581" s="23">
        <v>56941.633112410302</v>
      </c>
      <c r="E581" s="23">
        <v>62406304.748553701</v>
      </c>
    </row>
    <row r="582" spans="1:5" ht="12" customHeight="1" x14ac:dyDescent="0.2">
      <c r="A582" s="204">
        <v>36929</v>
      </c>
      <c r="B582" s="205" t="s">
        <v>74</v>
      </c>
      <c r="C582" s="23">
        <v>-25985757.633559301</v>
      </c>
      <c r="D582" s="23">
        <v>14401190.605469</v>
      </c>
      <c r="E582" s="23">
        <v>76788459.216545299</v>
      </c>
    </row>
    <row r="583" spans="1:5" ht="12" customHeight="1" x14ac:dyDescent="0.2">
      <c r="A583" s="204">
        <v>36930</v>
      </c>
      <c r="B583" s="205" t="s">
        <v>74</v>
      </c>
      <c r="C583" s="23">
        <v>-26499412.900434498</v>
      </c>
      <c r="D583" s="23">
        <v>-1258895.7515708499</v>
      </c>
      <c r="E583" s="23">
        <v>83495380.069683805</v>
      </c>
    </row>
    <row r="584" spans="1:5" ht="12" customHeight="1" x14ac:dyDescent="0.2">
      <c r="A584" s="204">
        <v>36931</v>
      </c>
      <c r="B584" s="205" t="s">
        <v>74</v>
      </c>
      <c r="C584" s="23">
        <v>-26924586.627940398</v>
      </c>
      <c r="D584" s="23">
        <v>5740143.9734039102</v>
      </c>
      <c r="E584" s="23">
        <v>84483432.432183996</v>
      </c>
    </row>
    <row r="585" spans="1:5" ht="12" customHeight="1" x14ac:dyDescent="0.2">
      <c r="A585" s="204">
        <v>36934</v>
      </c>
      <c r="B585" s="205" t="s">
        <v>74</v>
      </c>
      <c r="C585" s="23">
        <v>-26277970.082110401</v>
      </c>
      <c r="D585" s="23">
        <v>-10758019.4783787</v>
      </c>
      <c r="E585" s="23">
        <v>73174137.897543594</v>
      </c>
    </row>
    <row r="586" spans="1:5" ht="12" customHeight="1" x14ac:dyDescent="0.2">
      <c r="A586" s="204">
        <v>36935</v>
      </c>
      <c r="B586" s="205" t="s">
        <v>74</v>
      </c>
      <c r="C586" s="23">
        <v>-26888836.7033571</v>
      </c>
      <c r="D586" s="23">
        <v>3662454.4210759196</v>
      </c>
      <c r="E586" s="23">
        <v>76250384.525821999</v>
      </c>
    </row>
    <row r="587" spans="1:5" ht="12" customHeight="1" x14ac:dyDescent="0.2">
      <c r="A587" s="204">
        <v>36936</v>
      </c>
      <c r="B587" s="205" t="s">
        <v>74</v>
      </c>
      <c r="C587" s="23">
        <v>-29314000.658379298</v>
      </c>
      <c r="D587" s="23">
        <v>-2188388.5328880996</v>
      </c>
      <c r="E587" s="23">
        <v>73757396.135593891</v>
      </c>
    </row>
    <row r="588" spans="1:5" ht="12" customHeight="1" x14ac:dyDescent="0.2">
      <c r="A588" s="204">
        <v>36937</v>
      </c>
      <c r="B588" s="205" t="s">
        <v>74</v>
      </c>
      <c r="C588" s="23">
        <v>-22200848.035863198</v>
      </c>
      <c r="D588" s="23">
        <v>-2634070.9601538498</v>
      </c>
      <c r="E588" s="23">
        <v>57628286.622574903</v>
      </c>
    </row>
    <row r="589" spans="1:5" ht="12" customHeight="1" x14ac:dyDescent="0.2">
      <c r="A589" s="204">
        <v>36938</v>
      </c>
      <c r="B589" s="205" t="s">
        <v>74</v>
      </c>
      <c r="C589" s="23">
        <v>-23463348.2943113</v>
      </c>
      <c r="D589" s="23">
        <v>1421754.7093119801</v>
      </c>
      <c r="E589" s="23">
        <v>54990247.612819895</v>
      </c>
    </row>
    <row r="590" spans="1:5" ht="12" customHeight="1" x14ac:dyDescent="0.2">
      <c r="A590" s="204">
        <v>36941</v>
      </c>
      <c r="B590" s="205" t="s">
        <v>74</v>
      </c>
      <c r="C590" s="23">
        <v>0</v>
      </c>
      <c r="D590" s="23">
        <v>0</v>
      </c>
      <c r="E590" s="23">
        <v>0</v>
      </c>
    </row>
    <row r="591" spans="1:5" ht="12" customHeight="1" x14ac:dyDescent="0.2">
      <c r="A591" s="204">
        <v>36942</v>
      </c>
      <c r="B591" s="205" t="s">
        <v>74</v>
      </c>
      <c r="C591" s="23">
        <v>-26629037.538262598</v>
      </c>
      <c r="D591" s="23">
        <v>-4588873.6030364698</v>
      </c>
      <c r="E591" s="23">
        <v>30347706.383069199</v>
      </c>
    </row>
    <row r="592" spans="1:5" ht="12" customHeight="1" x14ac:dyDescent="0.2">
      <c r="A592" s="204">
        <v>36943</v>
      </c>
      <c r="B592" s="205" t="s">
        <v>74</v>
      </c>
      <c r="C592" s="23">
        <v>-16563130.839350699</v>
      </c>
      <c r="D592" s="23">
        <v>-10365039.102204399</v>
      </c>
      <c r="E592" s="23">
        <v>20365228.164170101</v>
      </c>
    </row>
    <row r="593" spans="1:5" ht="12" customHeight="1" x14ac:dyDescent="0.2">
      <c r="A593" s="204">
        <v>36944</v>
      </c>
      <c r="B593" s="205" t="s">
        <v>74</v>
      </c>
      <c r="C593" s="23">
        <v>-19256022.7384203</v>
      </c>
      <c r="D593" s="23">
        <v>-3063040.4810125497</v>
      </c>
      <c r="E593" s="23">
        <v>15884501.336691899</v>
      </c>
    </row>
    <row r="594" spans="1:5" ht="12" customHeight="1" x14ac:dyDescent="0.2">
      <c r="A594" s="204">
        <v>36945</v>
      </c>
      <c r="B594" s="205" t="s">
        <v>74</v>
      </c>
      <c r="C594" s="23">
        <v>-21144967.886280499</v>
      </c>
      <c r="D594" s="23">
        <v>5970821.4011306204</v>
      </c>
      <c r="E594" s="23">
        <v>20007191.929481499</v>
      </c>
    </row>
    <row r="595" spans="1:5" ht="12" customHeight="1" x14ac:dyDescent="0.2">
      <c r="A595" s="204">
        <v>36948</v>
      </c>
      <c r="B595" s="205" t="s">
        <v>74</v>
      </c>
      <c r="C595" s="23">
        <v>-22017103.213846002</v>
      </c>
      <c r="D595" s="23">
        <v>-955886.84909192694</v>
      </c>
      <c r="E595" s="23">
        <v>13385549.599273201</v>
      </c>
    </row>
    <row r="596" spans="1:5" ht="12" customHeight="1" x14ac:dyDescent="0.2">
      <c r="A596" s="204">
        <v>36949</v>
      </c>
      <c r="B596" s="205" t="s">
        <v>74</v>
      </c>
      <c r="C596" s="23">
        <v>-24826287.466587901</v>
      </c>
      <c r="D596" s="23">
        <v>7231638.6516850106</v>
      </c>
      <c r="E596" s="23">
        <v>-8927826.1851840895</v>
      </c>
    </row>
    <row r="597" spans="1:5" ht="12" customHeight="1" x14ac:dyDescent="0.2">
      <c r="A597" s="204">
        <v>36950</v>
      </c>
      <c r="B597" s="205" t="s">
        <v>74</v>
      </c>
      <c r="C597" s="23">
        <v>-25030320.094686497</v>
      </c>
      <c r="D597" s="23">
        <v>-3837180.8140960396</v>
      </c>
      <c r="E597" s="23">
        <v>-16626525.9648594</v>
      </c>
    </row>
    <row r="598" spans="1:5" ht="12" customHeight="1" x14ac:dyDescent="0.2">
      <c r="A598" s="204">
        <v>36951</v>
      </c>
      <c r="B598" s="205" t="s">
        <v>74</v>
      </c>
      <c r="C598" s="23">
        <v>-20853882.035921503</v>
      </c>
      <c r="D598" s="23">
        <v>-9011998.1192525104</v>
      </c>
      <c r="E598" s="23">
        <v>-23827789.726673</v>
      </c>
    </row>
    <row r="599" spans="1:5" ht="12" customHeight="1" x14ac:dyDescent="0.2">
      <c r="A599" s="204">
        <v>36952</v>
      </c>
      <c r="B599" s="205" t="s">
        <v>74</v>
      </c>
      <c r="C599" s="23">
        <v>-20539735.4410442</v>
      </c>
      <c r="D599" s="23">
        <v>1553036.98292011</v>
      </c>
      <c r="E599" s="23">
        <v>-20330234.4656519</v>
      </c>
    </row>
    <row r="600" spans="1:5" ht="12" customHeight="1" x14ac:dyDescent="0.2">
      <c r="A600" s="204">
        <v>36955</v>
      </c>
      <c r="B600" s="205" t="s">
        <v>74</v>
      </c>
      <c r="C600" s="23">
        <v>-17521513.884411298</v>
      </c>
      <c r="D600" s="23">
        <v>5602916.2003715402</v>
      </c>
      <c r="E600" s="23">
        <v>-15932386.252734901</v>
      </c>
    </row>
    <row r="601" spans="1:5" ht="12" customHeight="1" x14ac:dyDescent="0.2">
      <c r="A601" s="204">
        <v>36956</v>
      </c>
      <c r="B601" s="205" t="s">
        <v>74</v>
      </c>
      <c r="C601" s="23">
        <v>-17773642.8242779</v>
      </c>
      <c r="D601" s="23">
        <v>622367.57663635002</v>
      </c>
      <c r="E601" s="23">
        <v>-14523602.340760101</v>
      </c>
    </row>
    <row r="602" spans="1:5" ht="12" customHeight="1" x14ac:dyDescent="0.2">
      <c r="A602" s="204">
        <v>36957</v>
      </c>
      <c r="B602" s="205" t="s">
        <v>74</v>
      </c>
      <c r="C602" s="23">
        <v>-18104607.948408</v>
      </c>
      <c r="D602" s="23">
        <v>-4587754.2469909405</v>
      </c>
      <c r="E602" s="23">
        <v>-34965128.053227901</v>
      </c>
    </row>
    <row r="603" spans="1:5" ht="12" customHeight="1" x14ac:dyDescent="0.2">
      <c r="A603" s="204">
        <v>36958</v>
      </c>
      <c r="B603" s="205" t="s">
        <v>74</v>
      </c>
      <c r="C603" s="23">
        <v>-17518047.692968998</v>
      </c>
      <c r="D603" s="23">
        <v>4191880.4483345002</v>
      </c>
      <c r="E603" s="23">
        <v>-33401286.490052398</v>
      </c>
    </row>
    <row r="604" spans="1:5" ht="12" customHeight="1" x14ac:dyDescent="0.2">
      <c r="A604" s="204">
        <v>36959</v>
      </c>
      <c r="B604" s="205" t="s">
        <v>74</v>
      </c>
      <c r="C604" s="23">
        <v>-11379757.849283699</v>
      </c>
      <c r="D604" s="23">
        <v>-2612196.5921636499</v>
      </c>
      <c r="E604" s="23">
        <v>-32083995.554526899</v>
      </c>
    </row>
    <row r="605" spans="1:5" ht="12" customHeight="1" x14ac:dyDescent="0.2">
      <c r="A605" s="204">
        <v>36962</v>
      </c>
      <c r="B605" s="205" t="s">
        <v>74</v>
      </c>
      <c r="C605" s="23">
        <v>-11273118.486723801</v>
      </c>
      <c r="D605" s="23">
        <v>-4893577.7045910005</v>
      </c>
      <c r="E605" s="23">
        <v>-36476019.064054102</v>
      </c>
    </row>
    <row r="606" spans="1:5" ht="12" customHeight="1" x14ac:dyDescent="0.2">
      <c r="A606" s="204">
        <v>36963</v>
      </c>
      <c r="B606" s="205" t="s">
        <v>74</v>
      </c>
      <c r="C606" s="23">
        <v>-10301548.531486401</v>
      </c>
      <c r="D606" s="23">
        <v>-8919103.2147117201</v>
      </c>
      <c r="E606" s="23">
        <v>-46149164.446092196</v>
      </c>
    </row>
    <row r="607" spans="1:5" ht="12" customHeight="1" x14ac:dyDescent="0.2">
      <c r="A607" s="204">
        <v>36964</v>
      </c>
      <c r="B607" s="205" t="s">
        <v>74</v>
      </c>
      <c r="C607" s="23">
        <v>-9954198.8568057995</v>
      </c>
      <c r="D607" s="23">
        <v>741621.31672079605</v>
      </c>
      <c r="E607" s="23">
        <v>-42988972.903211199</v>
      </c>
    </row>
    <row r="608" spans="1:5" ht="12" customHeight="1" x14ac:dyDescent="0.2">
      <c r="A608" s="204">
        <v>36965</v>
      </c>
      <c r="B608" s="205" t="s">
        <v>74</v>
      </c>
      <c r="C608" s="23">
        <v>-12714037.901051899</v>
      </c>
      <c r="D608" s="23">
        <v>2445762.8603202598</v>
      </c>
      <c r="E608" s="23">
        <v>-40522727.062234499</v>
      </c>
    </row>
    <row r="609" spans="1:5" ht="12" customHeight="1" x14ac:dyDescent="0.2">
      <c r="A609" s="204">
        <v>36966</v>
      </c>
      <c r="B609" s="205" t="s">
        <v>74</v>
      </c>
      <c r="C609" s="23">
        <v>-11744955.3255034</v>
      </c>
      <c r="D609" s="23">
        <v>3204807.4937213501</v>
      </c>
      <c r="E609" s="23">
        <v>-40132949.526456401</v>
      </c>
    </row>
    <row r="610" spans="1:5" ht="12" customHeight="1" x14ac:dyDescent="0.2">
      <c r="A610" s="204">
        <v>36969</v>
      </c>
      <c r="B610" s="205" t="s">
        <v>74</v>
      </c>
      <c r="C610" s="23">
        <v>-11327033.683334401</v>
      </c>
      <c r="D610" s="23">
        <v>5503995.6303481497</v>
      </c>
      <c r="E610" s="23">
        <v>-38605062.534516595</v>
      </c>
    </row>
    <row r="611" spans="1:5" ht="12" customHeight="1" x14ac:dyDescent="0.2">
      <c r="A611" s="204">
        <v>36970</v>
      </c>
      <c r="B611" s="205" t="s">
        <v>74</v>
      </c>
      <c r="C611" s="23">
        <v>-12875054.5986582</v>
      </c>
      <c r="D611" s="23">
        <v>8523309.1783444304</v>
      </c>
      <c r="E611" s="23">
        <v>-29770760.508875299</v>
      </c>
    </row>
    <row r="612" spans="1:5" ht="12" customHeight="1" x14ac:dyDescent="0.2">
      <c r="A612" s="204">
        <v>36971</v>
      </c>
      <c r="B612" s="205" t="s">
        <v>74</v>
      </c>
      <c r="C612" s="23">
        <v>-19092323.1835091</v>
      </c>
      <c r="D612" s="23">
        <v>-2398734.6304199896</v>
      </c>
      <c r="E612" s="23">
        <v>-74904930.748226792</v>
      </c>
    </row>
    <row r="613" spans="1:5" ht="12" customHeight="1" x14ac:dyDescent="0.2">
      <c r="A613" s="204">
        <v>36972</v>
      </c>
      <c r="B613" s="205" t="s">
        <v>74</v>
      </c>
      <c r="C613" s="23">
        <v>-19806673.4114905</v>
      </c>
      <c r="D613" s="23">
        <v>-10838423.033290099</v>
      </c>
      <c r="E613" s="23">
        <v>-66106015.470319398</v>
      </c>
    </row>
    <row r="614" spans="1:5" ht="12" customHeight="1" x14ac:dyDescent="0.2">
      <c r="A614" s="204">
        <v>36973</v>
      </c>
      <c r="B614" s="205" t="s">
        <v>74</v>
      </c>
      <c r="C614" s="23">
        <v>-24713610.538470898</v>
      </c>
      <c r="D614" s="23">
        <v>-4872560.8810661901</v>
      </c>
      <c r="E614" s="23">
        <v>-73905229.523765996</v>
      </c>
    </row>
    <row r="615" spans="1:5" ht="12" customHeight="1" x14ac:dyDescent="0.2">
      <c r="A615" s="204">
        <v>36976</v>
      </c>
      <c r="B615" s="205" t="s">
        <v>74</v>
      </c>
      <c r="C615" s="23">
        <v>-21691926.525413401</v>
      </c>
      <c r="D615" s="23">
        <v>4405817.2427093303</v>
      </c>
      <c r="E615" s="23">
        <v>-74006555.985488698</v>
      </c>
    </row>
    <row r="616" spans="1:5" ht="12" customHeight="1" x14ac:dyDescent="0.2">
      <c r="A616" s="204">
        <v>36977</v>
      </c>
      <c r="B616" s="205" t="s">
        <v>74</v>
      </c>
      <c r="C616" s="23">
        <v>-23128698.242744301</v>
      </c>
      <c r="D616" s="23">
        <v>-6260946.5593547197</v>
      </c>
      <c r="E616" s="23">
        <v>-42877866.140528694</v>
      </c>
    </row>
    <row r="617" spans="1:5" ht="12" customHeight="1" x14ac:dyDescent="0.2">
      <c r="A617" s="204">
        <v>36978</v>
      </c>
      <c r="B617" s="205" t="s">
        <v>74</v>
      </c>
      <c r="C617" s="23">
        <v>-22253422.574017003</v>
      </c>
      <c r="D617" s="23">
        <v>4141138.9512810898</v>
      </c>
      <c r="E617" s="23">
        <v>-23124420.587802101</v>
      </c>
    </row>
    <row r="618" spans="1:5" ht="12" customHeight="1" x14ac:dyDescent="0.2">
      <c r="A618" s="204">
        <v>36979</v>
      </c>
      <c r="B618" s="205" t="s">
        <v>74</v>
      </c>
      <c r="C618" s="23">
        <v>-23723988.705596298</v>
      </c>
      <c r="D618" s="23">
        <v>-1400922.6955170201</v>
      </c>
      <c r="E618" s="23">
        <v>-50934915.003394894</v>
      </c>
    </row>
    <row r="619" spans="1:5" ht="12" customHeight="1" x14ac:dyDescent="0.2">
      <c r="A619" s="204">
        <v>36980</v>
      </c>
      <c r="B619" s="205" t="s">
        <v>74</v>
      </c>
      <c r="C619" s="23">
        <v>-21248174.4652857</v>
      </c>
      <c r="D619" s="23">
        <v>5804164.4820349906</v>
      </c>
      <c r="E619" s="23">
        <v>-8853783.5026170798</v>
      </c>
    </row>
    <row r="620" spans="1:5" ht="12" customHeight="1" x14ac:dyDescent="0.2">
      <c r="A620" s="204">
        <v>36981</v>
      </c>
      <c r="B620" s="205" t="s">
        <v>74</v>
      </c>
      <c r="C620" s="23">
        <v>-25346464.938607402</v>
      </c>
      <c r="D620" s="23">
        <v>5072242.1695519499</v>
      </c>
      <c r="E620" s="23">
        <v>-169780630.51465401</v>
      </c>
    </row>
    <row r="621" spans="1:5" ht="12" customHeight="1" x14ac:dyDescent="0.2">
      <c r="A621" s="204">
        <v>36983</v>
      </c>
      <c r="B621" s="205" t="s">
        <v>74</v>
      </c>
      <c r="C621" s="23">
        <v>-25477861.085089598</v>
      </c>
      <c r="D621" s="23">
        <v>-1134883.1322910499</v>
      </c>
      <c r="E621" s="23">
        <v>-23743870.901130099</v>
      </c>
    </row>
    <row r="622" spans="1:5" ht="12" customHeight="1" x14ac:dyDescent="0.2">
      <c r="A622" s="204">
        <v>36984</v>
      </c>
      <c r="B622" s="205" t="s">
        <v>74</v>
      </c>
      <c r="C622" s="23">
        <v>-22910619.931240901</v>
      </c>
      <c r="D622" s="23">
        <v>-4241902.8039092803</v>
      </c>
      <c r="E622" s="23">
        <v>-246698123.91615501</v>
      </c>
    </row>
    <row r="623" spans="1:5" ht="12" customHeight="1" x14ac:dyDescent="0.2">
      <c r="A623" s="204">
        <v>36985</v>
      </c>
      <c r="B623" s="205" t="s">
        <v>74</v>
      </c>
      <c r="C623" s="23">
        <v>-24894761.3147696</v>
      </c>
      <c r="D623" s="23">
        <v>-366992.268211057</v>
      </c>
      <c r="E623" s="23">
        <v>-248281564.02732003</v>
      </c>
    </row>
    <row r="624" spans="1:5" ht="12" customHeight="1" x14ac:dyDescent="0.2">
      <c r="A624" s="204">
        <v>36986</v>
      </c>
      <c r="B624" s="205" t="s">
        <v>74</v>
      </c>
      <c r="C624" s="23">
        <v>-25960128.659071401</v>
      </c>
      <c r="D624" s="23">
        <v>3672354.0694946698</v>
      </c>
      <c r="E624" s="23">
        <v>-245229326.800843</v>
      </c>
    </row>
    <row r="625" spans="1:5" ht="12" customHeight="1" x14ac:dyDescent="0.2">
      <c r="A625" s="204">
        <v>36987</v>
      </c>
      <c r="B625" s="205" t="s">
        <v>74</v>
      </c>
      <c r="C625" s="23">
        <v>-27823665.564010002</v>
      </c>
      <c r="D625" s="23">
        <v>-1588126.3009355799</v>
      </c>
      <c r="E625" s="23">
        <v>-247221672.317074</v>
      </c>
    </row>
    <row r="626" spans="1:5" ht="12" customHeight="1" x14ac:dyDescent="0.2">
      <c r="A626" s="204">
        <v>36990</v>
      </c>
      <c r="B626" s="205" t="s">
        <v>74</v>
      </c>
      <c r="C626" s="23">
        <v>-24730938.814567797</v>
      </c>
      <c r="D626" s="23">
        <v>6394545.5199124198</v>
      </c>
      <c r="E626" s="23">
        <v>-235874121.88171202</v>
      </c>
    </row>
    <row r="627" spans="1:5" ht="12" customHeight="1" x14ac:dyDescent="0.2">
      <c r="A627" s="204">
        <v>36991</v>
      </c>
      <c r="B627" s="205" t="s">
        <v>74</v>
      </c>
      <c r="C627" s="23">
        <v>-25763218.818959001</v>
      </c>
      <c r="D627" s="23">
        <v>15791862.5891065</v>
      </c>
      <c r="E627" s="23">
        <v>-217554406.70942399</v>
      </c>
    </row>
    <row r="628" spans="1:5" ht="12" customHeight="1" x14ac:dyDescent="0.2">
      <c r="A628" s="204">
        <v>36992</v>
      </c>
      <c r="B628" s="205" t="s">
        <v>74</v>
      </c>
      <c r="C628" s="23">
        <v>-25564593.6158171</v>
      </c>
      <c r="D628" s="23">
        <v>-2382367.6087945998</v>
      </c>
      <c r="E628" s="23">
        <v>-215409277.289583</v>
      </c>
    </row>
    <row r="629" spans="1:5" ht="12" customHeight="1" x14ac:dyDescent="0.2">
      <c r="A629" s="204">
        <v>36993</v>
      </c>
      <c r="B629" s="205" t="s">
        <v>74</v>
      </c>
      <c r="C629" s="23">
        <v>-25725630.278692499</v>
      </c>
      <c r="D629" s="23">
        <v>6306341.3520037699</v>
      </c>
      <c r="E629" s="23">
        <v>-207509792.92751202</v>
      </c>
    </row>
    <row r="630" spans="1:5" ht="12" customHeight="1" x14ac:dyDescent="0.2">
      <c r="A630" s="204">
        <v>36997</v>
      </c>
      <c r="B630" s="205" t="s">
        <v>74</v>
      </c>
      <c r="C630" s="23">
        <v>-24418107.616288397</v>
      </c>
      <c r="D630" s="23">
        <v>-13711257.217758901</v>
      </c>
      <c r="E630" s="23">
        <v>-221029473.110066</v>
      </c>
    </row>
    <row r="631" spans="1:5" ht="12" customHeight="1" x14ac:dyDescent="0.2">
      <c r="A631" s="204">
        <v>36998</v>
      </c>
      <c r="B631" s="205" t="s">
        <v>74</v>
      </c>
      <c r="C631" s="23">
        <v>-25463427.591144599</v>
      </c>
      <c r="D631" s="23">
        <v>-11575244.4474981</v>
      </c>
      <c r="E631" s="23">
        <v>-221923465.20755401</v>
      </c>
    </row>
    <row r="632" spans="1:5" ht="12" customHeight="1" x14ac:dyDescent="0.2">
      <c r="A632" s="204">
        <v>36999</v>
      </c>
      <c r="B632" s="205" t="s">
        <v>74</v>
      </c>
      <c r="C632" s="23">
        <v>-29516515.411951698</v>
      </c>
      <c r="D632" s="23">
        <v>4090102.60939604</v>
      </c>
      <c r="E632" s="23">
        <v>-217876296.32251</v>
      </c>
    </row>
    <row r="633" spans="1:5" ht="12" customHeight="1" x14ac:dyDescent="0.2">
      <c r="A633" s="204">
        <v>37000</v>
      </c>
      <c r="B633" s="205" t="s">
        <v>74</v>
      </c>
      <c r="C633" s="23">
        <v>-31754132.691909399</v>
      </c>
      <c r="D633" s="23">
        <v>-3217011.5918571102</v>
      </c>
      <c r="E633" s="23">
        <v>-218367490.00345799</v>
      </c>
    </row>
    <row r="634" spans="1:5" ht="12" customHeight="1" x14ac:dyDescent="0.2">
      <c r="A634" s="204">
        <v>37001</v>
      </c>
      <c r="B634" s="205" t="s">
        <v>74</v>
      </c>
      <c r="C634" s="23">
        <v>-31455249.9894314</v>
      </c>
      <c r="D634" s="23">
        <v>-6178777.5162326097</v>
      </c>
      <c r="E634" s="23">
        <v>-222482894.115015</v>
      </c>
    </row>
    <row r="635" spans="1:5" ht="12" customHeight="1" x14ac:dyDescent="0.2">
      <c r="A635" s="204">
        <v>37004</v>
      </c>
      <c r="B635" s="205" t="s">
        <v>74</v>
      </c>
      <c r="C635" s="23">
        <v>-30668142.523523297</v>
      </c>
      <c r="D635" s="23">
        <v>-294137.77872527199</v>
      </c>
      <c r="E635" s="23">
        <v>-225860334.87204099</v>
      </c>
    </row>
    <row r="636" spans="1:5" ht="12" customHeight="1" x14ac:dyDescent="0.2">
      <c r="A636" s="204">
        <v>37005</v>
      </c>
      <c r="B636" s="205" t="s">
        <v>74</v>
      </c>
      <c r="C636" s="23">
        <v>-32459648.8257231</v>
      </c>
      <c r="D636" s="23">
        <v>2687525.0787951299</v>
      </c>
      <c r="E636" s="23">
        <v>-220832197.04614303</v>
      </c>
    </row>
    <row r="637" spans="1:5" ht="12" customHeight="1" x14ac:dyDescent="0.2">
      <c r="A637" s="204">
        <v>37006</v>
      </c>
      <c r="B637" s="205" t="s">
        <v>74</v>
      </c>
      <c r="C637" s="23">
        <v>-32041291.704120297</v>
      </c>
      <c r="D637" s="23">
        <v>3625317.5821522996</v>
      </c>
      <c r="E637" s="23">
        <v>-213180558.94434899</v>
      </c>
    </row>
    <row r="638" spans="1:5" ht="12" customHeight="1" x14ac:dyDescent="0.2">
      <c r="A638" s="204">
        <v>37007</v>
      </c>
      <c r="B638" s="205" t="s">
        <v>74</v>
      </c>
      <c r="C638" s="23">
        <v>-36009297.400980599</v>
      </c>
      <c r="D638" s="23">
        <v>-8567870.0540826693</v>
      </c>
      <c r="E638" s="23">
        <v>-219774244.30110201</v>
      </c>
    </row>
    <row r="639" spans="1:5" ht="12" customHeight="1" x14ac:dyDescent="0.2">
      <c r="A639" s="204">
        <v>37008</v>
      </c>
      <c r="B639" s="205" t="s">
        <v>74</v>
      </c>
      <c r="C639" s="23">
        <v>-33680109.098219894</v>
      </c>
      <c r="D639" s="23">
        <v>2253109.90038691</v>
      </c>
      <c r="E639" s="23">
        <v>-226688862.73732799</v>
      </c>
    </row>
    <row r="640" spans="1:5" ht="12" customHeight="1" x14ac:dyDescent="0.2">
      <c r="A640" s="204">
        <v>37011</v>
      </c>
      <c r="B640" s="205" t="s">
        <v>74</v>
      </c>
      <c r="C640" s="23">
        <v>-33299468.5652408</v>
      </c>
      <c r="D640" s="23">
        <v>18915308.569538899</v>
      </c>
      <c r="E640" s="23">
        <v>-203167306.668107</v>
      </c>
    </row>
    <row r="641" spans="1:5" ht="12" customHeight="1" x14ac:dyDescent="0.2">
      <c r="A641" s="204">
        <v>37012</v>
      </c>
      <c r="B641" s="205" t="s">
        <v>74</v>
      </c>
      <c r="C641" s="23">
        <v>-34670130.711811997</v>
      </c>
      <c r="D641" s="23">
        <v>16048391.1564594</v>
      </c>
      <c r="E641" s="23">
        <v>-177648593.38324201</v>
      </c>
    </row>
    <row r="642" spans="1:5" ht="12" customHeight="1" x14ac:dyDescent="0.2">
      <c r="A642" s="204">
        <v>37013</v>
      </c>
      <c r="B642" s="205" t="s">
        <v>74</v>
      </c>
      <c r="C642" s="23">
        <v>-35411513.717845298</v>
      </c>
      <c r="D642" s="23">
        <v>22052967.490689501</v>
      </c>
      <c r="E642" s="23">
        <v>-148960670.296635</v>
      </c>
    </row>
    <row r="643" spans="1:5" ht="12" customHeight="1" x14ac:dyDescent="0.2">
      <c r="A643" s="204">
        <v>37014</v>
      </c>
      <c r="B643" s="205" t="s">
        <v>74</v>
      </c>
      <c r="C643" s="23">
        <v>-28483356.884719603</v>
      </c>
      <c r="D643" s="23">
        <v>8961758.9957350288</v>
      </c>
      <c r="E643" s="23">
        <v>-136971323.544052</v>
      </c>
    </row>
    <row r="644" spans="1:5" ht="12" customHeight="1" x14ac:dyDescent="0.2">
      <c r="A644" s="204">
        <v>37015</v>
      </c>
      <c r="B644" s="205" t="s">
        <v>74</v>
      </c>
      <c r="C644" s="23">
        <v>-31028991.777491197</v>
      </c>
      <c r="D644" s="23">
        <v>-4423103.8624988599</v>
      </c>
      <c r="E644" s="23">
        <v>-136489107.90257299</v>
      </c>
    </row>
    <row r="645" spans="1:5" ht="12" customHeight="1" x14ac:dyDescent="0.2">
      <c r="A645" s="204">
        <v>37018</v>
      </c>
      <c r="B645" s="205" t="s">
        <v>74</v>
      </c>
      <c r="C645" s="23">
        <v>-23935785.787862398</v>
      </c>
      <c r="D645" s="23">
        <v>40875316.796700396</v>
      </c>
      <c r="E645" s="23">
        <v>-84084790.334045693</v>
      </c>
    </row>
    <row r="646" spans="1:5" ht="12" customHeight="1" x14ac:dyDescent="0.2">
      <c r="A646" s="204">
        <v>37019</v>
      </c>
      <c r="B646" s="205" t="s">
        <v>74</v>
      </c>
      <c r="C646" s="23">
        <v>-19690532.273073398</v>
      </c>
      <c r="D646" s="23">
        <v>-17738140.413630702</v>
      </c>
      <c r="E646" s="23">
        <v>-99698884.976343498</v>
      </c>
    </row>
    <row r="647" spans="1:5" ht="12" customHeight="1" x14ac:dyDescent="0.2">
      <c r="A647" s="204">
        <v>37020</v>
      </c>
      <c r="B647" s="205" t="s">
        <v>74</v>
      </c>
      <c r="C647" s="23">
        <v>-18799775.642913099</v>
      </c>
      <c r="D647" s="23">
        <v>15582556.895768</v>
      </c>
      <c r="E647" s="23">
        <v>-73985758.078514606</v>
      </c>
    </row>
    <row r="648" spans="1:5" ht="12" customHeight="1" x14ac:dyDescent="0.2">
      <c r="A648" s="204">
        <v>37021</v>
      </c>
      <c r="B648" s="205" t="s">
        <v>74</v>
      </c>
      <c r="C648" s="23">
        <v>-18566261.093257099</v>
      </c>
      <c r="D648" s="23">
        <v>-1823951.4117103901</v>
      </c>
      <c r="E648" s="23">
        <v>-61616428.876605995</v>
      </c>
    </row>
    <row r="649" spans="1:5" ht="12" customHeight="1" x14ac:dyDescent="0.2">
      <c r="A649" s="204">
        <v>37022</v>
      </c>
      <c r="B649" s="205" t="s">
        <v>74</v>
      </c>
      <c r="C649" s="23">
        <v>-20011427.6861872</v>
      </c>
      <c r="D649" s="23">
        <v>-1930317.23693045</v>
      </c>
      <c r="E649" s="23">
        <v>-58973422.222413994</v>
      </c>
    </row>
    <row r="650" spans="1:5" ht="12" customHeight="1" x14ac:dyDescent="0.2">
      <c r="A650" s="204">
        <v>37025</v>
      </c>
      <c r="B650" s="205" t="s">
        <v>74</v>
      </c>
      <c r="C650" s="23">
        <v>-21327533.978871901</v>
      </c>
      <c r="D650" s="23">
        <v>2993972.6499343198</v>
      </c>
      <c r="E650" s="23">
        <v>-57814086.2761494</v>
      </c>
    </row>
    <row r="651" spans="1:5" ht="12" customHeight="1" x14ac:dyDescent="0.2">
      <c r="A651" s="204">
        <v>37026</v>
      </c>
      <c r="B651" s="205" t="s">
        <v>74</v>
      </c>
      <c r="C651" s="23">
        <v>-19846992.936671998</v>
      </c>
      <c r="D651" s="23">
        <v>-5950671.7802034002</v>
      </c>
      <c r="E651" s="23">
        <v>-63127951.689376898</v>
      </c>
    </row>
    <row r="652" spans="1:5" ht="12" customHeight="1" x14ac:dyDescent="0.2">
      <c r="A652" s="204">
        <v>37027</v>
      </c>
      <c r="B652" s="205" t="s">
        <v>74</v>
      </c>
      <c r="C652" s="23">
        <v>-18963861.729253799</v>
      </c>
      <c r="D652" s="23">
        <v>7233437.0326866107</v>
      </c>
      <c r="E652" s="23">
        <v>-48476169.929760203</v>
      </c>
    </row>
    <row r="653" spans="1:5" ht="12" customHeight="1" x14ac:dyDescent="0.2">
      <c r="A653" s="204">
        <v>37028</v>
      </c>
      <c r="B653" s="205" t="s">
        <v>74</v>
      </c>
      <c r="C653" s="23">
        <v>-19047217.010605201</v>
      </c>
      <c r="D653" s="23">
        <v>14383250.4398709</v>
      </c>
      <c r="E653" s="23">
        <v>-31744220.947543599</v>
      </c>
    </row>
    <row r="654" spans="1:5" ht="12" customHeight="1" x14ac:dyDescent="0.2">
      <c r="A654" s="204">
        <v>37029</v>
      </c>
      <c r="B654" s="205" t="s">
        <v>74</v>
      </c>
      <c r="C654" s="23">
        <v>-19905702.2278887</v>
      </c>
      <c r="D654" s="23">
        <v>408614.38423801801</v>
      </c>
      <c r="E654" s="23">
        <v>-31133333.965630598</v>
      </c>
    </row>
    <row r="655" spans="1:5" ht="12" customHeight="1" x14ac:dyDescent="0.2">
      <c r="A655" s="204">
        <v>37032</v>
      </c>
      <c r="B655" s="205" t="s">
        <v>74</v>
      </c>
      <c r="C655" s="23">
        <v>-16789684.190948498</v>
      </c>
      <c r="D655" s="23">
        <v>10669390.7896895</v>
      </c>
      <c r="E655" s="23">
        <v>-16577899.281954499</v>
      </c>
    </row>
    <row r="656" spans="1:5" ht="12" customHeight="1" x14ac:dyDescent="0.2">
      <c r="A656" s="204">
        <v>37033</v>
      </c>
      <c r="B656" s="205" t="s">
        <v>74</v>
      </c>
      <c r="C656" s="23">
        <v>-12524241.4407131</v>
      </c>
      <c r="D656" s="23">
        <v>-13461580.7675955</v>
      </c>
      <c r="E656" s="23">
        <v>-26302030.937706601</v>
      </c>
    </row>
    <row r="657" spans="1:5" ht="12" customHeight="1" x14ac:dyDescent="0.2">
      <c r="A657" s="204">
        <v>37034</v>
      </c>
      <c r="B657" s="205" t="s">
        <v>74</v>
      </c>
      <c r="C657" s="23">
        <v>-12788260.775685498</v>
      </c>
      <c r="D657" s="23">
        <v>-3883481.1738962196</v>
      </c>
      <c r="E657" s="23">
        <v>-31217397.912042599</v>
      </c>
    </row>
    <row r="658" spans="1:5" ht="12" customHeight="1" x14ac:dyDescent="0.2">
      <c r="A658" s="204">
        <v>37035</v>
      </c>
      <c r="B658" s="205" t="s">
        <v>74</v>
      </c>
      <c r="C658" s="23">
        <v>-17102170.3813738</v>
      </c>
      <c r="D658" s="23">
        <v>-406685.518532129</v>
      </c>
      <c r="E658" s="23">
        <v>-29708347.550602701</v>
      </c>
    </row>
    <row r="659" spans="1:5" ht="12" customHeight="1" x14ac:dyDescent="0.2">
      <c r="A659" s="204">
        <v>37036</v>
      </c>
      <c r="B659" s="205" t="s">
        <v>74</v>
      </c>
      <c r="C659" s="23">
        <v>-16397803.0492571</v>
      </c>
      <c r="D659" s="23">
        <v>15237796.7177427</v>
      </c>
      <c r="E659" s="23">
        <v>-12120131.6419018</v>
      </c>
    </row>
    <row r="660" spans="1:5" ht="12" customHeight="1" x14ac:dyDescent="0.2">
      <c r="A660" s="204">
        <v>37039</v>
      </c>
      <c r="B660" s="205" t="s">
        <v>74</v>
      </c>
      <c r="C660" s="23">
        <v>0</v>
      </c>
      <c r="D660" s="23">
        <v>0</v>
      </c>
      <c r="E660" s="23">
        <v>0</v>
      </c>
    </row>
    <row r="661" spans="1:5" ht="12" customHeight="1" x14ac:dyDescent="0.2">
      <c r="A661" s="204">
        <v>37040</v>
      </c>
      <c r="B661" s="205" t="s">
        <v>74</v>
      </c>
      <c r="C661" s="23">
        <v>-15424142.700597899</v>
      </c>
      <c r="D661" s="23">
        <v>10143830.4462981</v>
      </c>
      <c r="E661" s="23">
        <v>11886070.264823699</v>
      </c>
    </row>
    <row r="662" spans="1:5" ht="12" customHeight="1" x14ac:dyDescent="0.2">
      <c r="A662" s="204">
        <v>37041</v>
      </c>
      <c r="B662" s="205" t="s">
        <v>74</v>
      </c>
      <c r="C662" s="23">
        <v>-13251154.046210598</v>
      </c>
      <c r="D662" s="23">
        <v>21328670.267896999</v>
      </c>
      <c r="E662" s="23">
        <v>30382808.2024105</v>
      </c>
    </row>
    <row r="663" spans="1:5" ht="12" customHeight="1" x14ac:dyDescent="0.2">
      <c r="A663" s="204">
        <v>37042</v>
      </c>
      <c r="B663" s="205" t="s">
        <v>74</v>
      </c>
      <c r="C663" s="23">
        <v>-11933237.814976601</v>
      </c>
      <c r="D663" s="23">
        <v>4755257.20042824</v>
      </c>
      <c r="E663" s="23">
        <v>39951162.582608797</v>
      </c>
    </row>
    <row r="664" spans="1:5" ht="12" customHeight="1" x14ac:dyDescent="0.2">
      <c r="A664" s="204">
        <v>37043</v>
      </c>
      <c r="B664" s="205" t="s">
        <v>74</v>
      </c>
      <c r="C664" s="23">
        <v>-12412467.135878202</v>
      </c>
      <c r="D664" s="23">
        <v>-9876562.62831337</v>
      </c>
      <c r="E664" s="23">
        <v>26659386.963122498</v>
      </c>
    </row>
    <row r="665" spans="1:5" ht="12" customHeight="1" x14ac:dyDescent="0.2">
      <c r="A665" s="204">
        <v>37046</v>
      </c>
      <c r="B665" s="205" t="s">
        <v>74</v>
      </c>
      <c r="C665" s="23">
        <v>-18985769.945356</v>
      </c>
      <c r="D665" s="23">
        <v>6864803.2473515105</v>
      </c>
      <c r="E665" s="23">
        <v>25328450.418884199</v>
      </c>
    </row>
    <row r="666" spans="1:5" ht="12" customHeight="1" x14ac:dyDescent="0.2">
      <c r="A666" s="204">
        <v>37047</v>
      </c>
      <c r="B666" s="205" t="s">
        <v>74</v>
      </c>
      <c r="C666" s="23">
        <v>-18035948.354167402</v>
      </c>
      <c r="D666" s="23">
        <v>2266255.3001462198</v>
      </c>
      <c r="E666" s="23">
        <v>31339622.777261</v>
      </c>
    </row>
    <row r="667" spans="1:5" ht="12" customHeight="1" x14ac:dyDescent="0.2">
      <c r="A667" s="204">
        <v>37048</v>
      </c>
      <c r="B667" s="205" t="s">
        <v>74</v>
      </c>
      <c r="C667" s="23">
        <v>-26050661.226248801</v>
      </c>
      <c r="D667" s="23">
        <v>11961251.664595401</v>
      </c>
      <c r="E667" s="23">
        <v>48724248.076288097</v>
      </c>
    </row>
    <row r="668" spans="1:5" ht="12" customHeight="1" x14ac:dyDescent="0.2">
      <c r="A668" s="204">
        <v>37049</v>
      </c>
      <c r="B668" s="205" t="s">
        <v>74</v>
      </c>
      <c r="C668" s="23">
        <v>-21866270.210414998</v>
      </c>
      <c r="D668" s="23">
        <v>-3372872.6941278498</v>
      </c>
      <c r="E668" s="23">
        <v>46986572.616812401</v>
      </c>
    </row>
    <row r="669" spans="1:5" ht="12" customHeight="1" x14ac:dyDescent="0.2">
      <c r="A669" s="204">
        <v>37050</v>
      </c>
      <c r="B669" s="205" t="s">
        <v>74</v>
      </c>
      <c r="C669" s="23">
        <v>-21785449.134482499</v>
      </c>
      <c r="D669" s="23">
        <v>-9958390.7228778787</v>
      </c>
      <c r="E669" s="23">
        <v>37447835.979456499</v>
      </c>
    </row>
    <row r="670" spans="1:5" ht="12" customHeight="1" x14ac:dyDescent="0.2">
      <c r="A670" s="204">
        <v>37053</v>
      </c>
      <c r="B670" s="205" t="s">
        <v>74</v>
      </c>
      <c r="C670" s="23">
        <v>-22905441.800935101</v>
      </c>
      <c r="D670" s="23">
        <v>-14512548.6861788</v>
      </c>
      <c r="E670" s="23">
        <v>15613466.0925487</v>
      </c>
    </row>
    <row r="671" spans="1:5" ht="12" customHeight="1" x14ac:dyDescent="0.2">
      <c r="A671" s="204">
        <v>37054</v>
      </c>
      <c r="B671" s="205" t="s">
        <v>74</v>
      </c>
      <c r="C671" s="23">
        <v>-20827308.069946099</v>
      </c>
      <c r="D671" s="23">
        <v>7280537.2909562606</v>
      </c>
      <c r="E671" s="23">
        <v>47355398.717367001</v>
      </c>
    </row>
    <row r="672" spans="1:5" ht="12" customHeight="1" x14ac:dyDescent="0.2">
      <c r="A672" s="204">
        <v>37055</v>
      </c>
      <c r="B672" s="205" t="s">
        <v>74</v>
      </c>
      <c r="C672" s="23">
        <v>-21196638.849427</v>
      </c>
      <c r="D672" s="23">
        <v>29323744.917611998</v>
      </c>
      <c r="E672" s="23">
        <v>68989586.863324493</v>
      </c>
    </row>
    <row r="673" spans="1:5" ht="12" customHeight="1" x14ac:dyDescent="0.2">
      <c r="A673" s="204">
        <v>37056</v>
      </c>
      <c r="B673" s="205" t="s">
        <v>74</v>
      </c>
      <c r="C673" s="23">
        <v>-22617906.878728598</v>
      </c>
      <c r="D673" s="23">
        <v>18457106.8881335</v>
      </c>
      <c r="E673" s="23">
        <v>77439180.885149404</v>
      </c>
    </row>
    <row r="674" spans="1:5" ht="12" customHeight="1" x14ac:dyDescent="0.2">
      <c r="A674" s="204">
        <v>37057</v>
      </c>
      <c r="B674" s="205" t="s">
        <v>74</v>
      </c>
      <c r="C674" s="23">
        <v>-16480219.6969792</v>
      </c>
      <c r="D674" s="23">
        <v>13146531.4849704</v>
      </c>
      <c r="E674" s="23">
        <v>102352504.839884</v>
      </c>
    </row>
    <row r="675" spans="1:5" ht="12" customHeight="1" x14ac:dyDescent="0.2">
      <c r="A675" s="204">
        <v>37060</v>
      </c>
      <c r="B675" s="205" t="s">
        <v>74</v>
      </c>
      <c r="C675" s="23">
        <v>-14567374.797437701</v>
      </c>
      <c r="D675" s="23">
        <v>1336264.3612798001</v>
      </c>
      <c r="E675" s="23">
        <v>103820975.758239</v>
      </c>
    </row>
    <row r="676" spans="1:5" ht="12" customHeight="1" x14ac:dyDescent="0.2">
      <c r="A676" s="204">
        <v>37061</v>
      </c>
      <c r="B676" s="205" t="s">
        <v>74</v>
      </c>
      <c r="C676" s="23">
        <v>-12622004.0432225</v>
      </c>
      <c r="D676" s="23">
        <v>8284230.0220254501</v>
      </c>
      <c r="E676" s="23">
        <v>109442754.69951101</v>
      </c>
    </row>
    <row r="677" spans="1:5" ht="12" customHeight="1" x14ac:dyDescent="0.2">
      <c r="A677" s="204">
        <v>37062</v>
      </c>
      <c r="B677" s="205" t="s">
        <v>74</v>
      </c>
      <c r="C677" s="23">
        <v>-14309325.338939101</v>
      </c>
      <c r="D677" s="23">
        <v>28541869.799836099</v>
      </c>
      <c r="E677" s="23">
        <v>116881228.978926</v>
      </c>
    </row>
    <row r="678" spans="1:5" ht="12" customHeight="1" x14ac:dyDescent="0.2">
      <c r="A678" s="204">
        <v>37063</v>
      </c>
      <c r="B678" s="205" t="s">
        <v>74</v>
      </c>
      <c r="C678" s="23">
        <v>-16067779.9102282</v>
      </c>
      <c r="D678" s="23">
        <v>-6678503.7875230098</v>
      </c>
      <c r="E678" s="23">
        <v>112991638.75266799</v>
      </c>
    </row>
    <row r="679" spans="1:5" ht="12" customHeight="1" x14ac:dyDescent="0.2">
      <c r="A679" s="204">
        <v>37064</v>
      </c>
      <c r="B679" s="205" t="s">
        <v>74</v>
      </c>
      <c r="C679" s="23">
        <v>-15412313.314638799</v>
      </c>
      <c r="D679" s="23">
        <v>5407655.8700699601</v>
      </c>
      <c r="E679" s="23">
        <v>119731583.62964</v>
      </c>
    </row>
    <row r="680" spans="1:5" ht="12" customHeight="1" x14ac:dyDescent="0.2">
      <c r="A680" s="204">
        <v>37067</v>
      </c>
      <c r="B680" s="205" t="s">
        <v>74</v>
      </c>
      <c r="C680" s="23">
        <v>-14340714.4328543</v>
      </c>
      <c r="D680" s="23">
        <v>42243434.095073402</v>
      </c>
      <c r="E680" s="23">
        <v>161847111.61508802</v>
      </c>
    </row>
    <row r="681" spans="1:5" ht="12" customHeight="1" x14ac:dyDescent="0.2">
      <c r="A681" s="204">
        <v>37068</v>
      </c>
      <c r="B681" s="205" t="s">
        <v>74</v>
      </c>
      <c r="C681" s="23">
        <v>-13986618.4653308</v>
      </c>
      <c r="D681" s="23">
        <v>1643475.8037475599</v>
      </c>
      <c r="E681" s="23">
        <v>162004381.46783799</v>
      </c>
    </row>
    <row r="682" spans="1:5" ht="12" customHeight="1" x14ac:dyDescent="0.2">
      <c r="A682" s="204">
        <v>37069</v>
      </c>
      <c r="B682" s="205" t="s">
        <v>74</v>
      </c>
      <c r="C682" s="23">
        <v>-13325548.9258272</v>
      </c>
      <c r="D682" s="23">
        <v>4542829.2251178604</v>
      </c>
      <c r="E682" s="23">
        <v>190772871.267012</v>
      </c>
    </row>
    <row r="683" spans="1:5" ht="12" customHeight="1" x14ac:dyDescent="0.2">
      <c r="A683" s="204">
        <v>37070</v>
      </c>
      <c r="B683" s="205" t="s">
        <v>74</v>
      </c>
      <c r="C683" s="23">
        <v>-13657214.524984701</v>
      </c>
      <c r="D683" s="23">
        <v>4146588.5511042299</v>
      </c>
      <c r="E683" s="23">
        <v>186846056.75696701</v>
      </c>
    </row>
    <row r="684" spans="1:5" ht="12" customHeight="1" x14ac:dyDescent="0.2">
      <c r="A684" s="204">
        <v>37071</v>
      </c>
      <c r="B684" s="205" t="s">
        <v>74</v>
      </c>
      <c r="C684" s="23">
        <v>-14073150.6719255</v>
      </c>
      <c r="D684" s="23">
        <v>5455474.3074271996</v>
      </c>
      <c r="E684" s="23">
        <v>194868591.54491201</v>
      </c>
    </row>
    <row r="685" spans="1:5" ht="12" customHeight="1" x14ac:dyDescent="0.2">
      <c r="A685" s="204">
        <v>37074</v>
      </c>
      <c r="B685" s="205" t="s">
        <v>74</v>
      </c>
      <c r="C685" s="23">
        <v>-18392583.537871297</v>
      </c>
      <c r="D685" s="23">
        <v>15426715.101696899</v>
      </c>
      <c r="E685" s="23">
        <v>210864661.72631001</v>
      </c>
    </row>
    <row r="686" spans="1:5" ht="12" customHeight="1" x14ac:dyDescent="0.2">
      <c r="A686" s="204">
        <v>37075</v>
      </c>
      <c r="B686" s="205" t="s">
        <v>74</v>
      </c>
      <c r="C686" s="23">
        <v>-17877585.609137002</v>
      </c>
      <c r="D686" s="23">
        <v>-14537216.564496299</v>
      </c>
      <c r="E686" s="23">
        <v>194944480.59496501</v>
      </c>
    </row>
    <row r="687" spans="1:5" ht="12" customHeight="1" x14ac:dyDescent="0.2">
      <c r="A687" s="204">
        <v>37076</v>
      </c>
      <c r="B687" s="205" t="s">
        <v>74</v>
      </c>
      <c r="C687" s="23">
        <v>0</v>
      </c>
      <c r="D687" s="23">
        <v>0</v>
      </c>
      <c r="E687" s="23">
        <v>0</v>
      </c>
    </row>
    <row r="688" spans="1:5" ht="12" customHeight="1" x14ac:dyDescent="0.2">
      <c r="A688" s="204">
        <v>37077</v>
      </c>
      <c r="B688" s="205" t="s">
        <v>74</v>
      </c>
      <c r="C688" s="23">
        <v>-15799568.805387501</v>
      </c>
      <c r="D688" s="23">
        <v>-13920000.197735801</v>
      </c>
      <c r="E688" s="23">
        <v>176313675.87252799</v>
      </c>
    </row>
    <row r="689" spans="1:5" ht="12" customHeight="1" x14ac:dyDescent="0.2">
      <c r="A689" s="204">
        <v>37078</v>
      </c>
      <c r="B689" s="205" t="s">
        <v>74</v>
      </c>
      <c r="C689" s="23">
        <v>-17929674.034648299</v>
      </c>
      <c r="D689" s="23">
        <v>-19824614.966702901</v>
      </c>
      <c r="E689" s="23">
        <v>159402602.41257799</v>
      </c>
    </row>
    <row r="690" spans="1:5" ht="12" customHeight="1" x14ac:dyDescent="0.2">
      <c r="A690" s="204">
        <v>37081</v>
      </c>
      <c r="B690" s="205" t="s">
        <v>74</v>
      </c>
      <c r="C690" s="23">
        <v>-16897771.2369605</v>
      </c>
      <c r="D690" s="23">
        <v>4414903.66430673</v>
      </c>
      <c r="E690" s="23">
        <v>157382181.87475201</v>
      </c>
    </row>
    <row r="691" spans="1:5" ht="12" customHeight="1" x14ac:dyDescent="0.2">
      <c r="A691" s="204">
        <v>37082</v>
      </c>
      <c r="B691" s="205" t="s">
        <v>74</v>
      </c>
      <c r="C691" s="23">
        <v>-18137356.4852858</v>
      </c>
      <c r="D691" s="23">
        <v>-15233087.859548701</v>
      </c>
      <c r="E691" s="23">
        <v>137619913.68600699</v>
      </c>
    </row>
    <row r="692" spans="1:5" ht="12" customHeight="1" x14ac:dyDescent="0.2">
      <c r="A692" s="204">
        <v>37083</v>
      </c>
      <c r="B692" s="205" t="s">
        <v>74</v>
      </c>
      <c r="C692" s="23">
        <v>-20391917.460087102</v>
      </c>
      <c r="D692" s="23">
        <v>392882.81678482698</v>
      </c>
      <c r="E692" s="23">
        <v>131934467.471075</v>
      </c>
    </row>
    <row r="693" spans="1:5" ht="12" customHeight="1" x14ac:dyDescent="0.2">
      <c r="A693" s="204">
        <v>37084</v>
      </c>
      <c r="B693" s="205" t="s">
        <v>74</v>
      </c>
      <c r="C693" s="23">
        <v>-22429402.251477201</v>
      </c>
      <c r="D693" s="23">
        <v>-3662766.4494488598</v>
      </c>
      <c r="E693" s="23">
        <v>119096403.067321</v>
      </c>
    </row>
    <row r="694" spans="1:5" ht="12" customHeight="1" x14ac:dyDescent="0.2">
      <c r="A694" s="204">
        <v>37085</v>
      </c>
      <c r="B694" s="205" t="s">
        <v>74</v>
      </c>
      <c r="C694" s="23">
        <v>-18122397.165829699</v>
      </c>
      <c r="D694" s="23">
        <v>15135266.723941801</v>
      </c>
      <c r="E694" s="23">
        <v>129865356.052048</v>
      </c>
    </row>
    <row r="695" spans="1:5" ht="12" customHeight="1" x14ac:dyDescent="0.2">
      <c r="A695" s="204">
        <v>37088</v>
      </c>
      <c r="B695" s="205" t="s">
        <v>74</v>
      </c>
      <c r="C695" s="23">
        <v>-17818669.578095198</v>
      </c>
      <c r="D695" s="23">
        <v>17162753.459781501</v>
      </c>
      <c r="E695" s="23">
        <v>142260115.604853</v>
      </c>
    </row>
    <row r="696" spans="1:5" ht="12" customHeight="1" x14ac:dyDescent="0.2">
      <c r="A696" s="204">
        <v>37089</v>
      </c>
      <c r="B696" s="205" t="s">
        <v>74</v>
      </c>
      <c r="C696" s="23">
        <v>-18132646.618003801</v>
      </c>
      <c r="D696" s="23">
        <v>-5128194.3395572603</v>
      </c>
      <c r="E696" s="23">
        <v>134701361.53918099</v>
      </c>
    </row>
    <row r="697" spans="1:5" ht="12" customHeight="1" x14ac:dyDescent="0.2">
      <c r="A697" s="204">
        <v>37090</v>
      </c>
      <c r="B697" s="205" t="s">
        <v>74</v>
      </c>
      <c r="C697" s="23">
        <v>-21016360.533333398</v>
      </c>
      <c r="D697" s="23">
        <v>1746480.8002178799</v>
      </c>
      <c r="E697" s="23">
        <v>130879864.366318</v>
      </c>
    </row>
    <row r="698" spans="1:5" ht="12" customHeight="1" x14ac:dyDescent="0.2">
      <c r="A698" s="204">
        <v>37091</v>
      </c>
      <c r="B698" s="205" t="s">
        <v>74</v>
      </c>
      <c r="C698" s="23">
        <v>-23739143.087515198</v>
      </c>
      <c r="D698" s="23">
        <v>5453697.03429446</v>
      </c>
      <c r="E698" s="23">
        <v>128662492.958519</v>
      </c>
    </row>
    <row r="699" spans="1:5" ht="12" customHeight="1" x14ac:dyDescent="0.2">
      <c r="A699" s="204">
        <v>37092</v>
      </c>
      <c r="B699" s="205" t="s">
        <v>74</v>
      </c>
      <c r="C699" s="23">
        <v>-24101017.834167499</v>
      </c>
      <c r="D699" s="23">
        <v>474673.98367616901</v>
      </c>
      <c r="E699" s="23">
        <v>122457844.583028</v>
      </c>
    </row>
    <row r="700" spans="1:5" ht="12" customHeight="1" x14ac:dyDescent="0.2">
      <c r="A700" s="204">
        <v>37095</v>
      </c>
      <c r="B700" s="205" t="s">
        <v>74</v>
      </c>
      <c r="C700" s="23">
        <v>-25093002.7513998</v>
      </c>
      <c r="D700" s="23">
        <v>-6280834.1948398603</v>
      </c>
      <c r="E700" s="23">
        <v>121794666.154553</v>
      </c>
    </row>
    <row r="701" spans="1:5" ht="12" customHeight="1" x14ac:dyDescent="0.2">
      <c r="A701" s="204">
        <v>37096</v>
      </c>
      <c r="B701" s="205" t="s">
        <v>74</v>
      </c>
      <c r="C701" s="23">
        <v>-16776469.178327801</v>
      </c>
      <c r="D701" s="23">
        <v>-20602661.9940717</v>
      </c>
      <c r="E701" s="23">
        <v>100536176.985355</v>
      </c>
    </row>
    <row r="702" spans="1:5" ht="12" customHeight="1" x14ac:dyDescent="0.2">
      <c r="A702" s="204">
        <v>37097</v>
      </c>
      <c r="B702" s="205" t="s">
        <v>74</v>
      </c>
      <c r="C702" s="23">
        <v>-21584114.7514023</v>
      </c>
      <c r="D702" s="23">
        <v>-15115209.8643841</v>
      </c>
      <c r="E702" s="23">
        <v>88332433.794038191</v>
      </c>
    </row>
    <row r="703" spans="1:5" ht="12" customHeight="1" x14ac:dyDescent="0.2">
      <c r="A703" s="204">
        <v>37098</v>
      </c>
      <c r="B703" s="205" t="s">
        <v>74</v>
      </c>
      <c r="C703" s="23">
        <v>-21357794.558323201</v>
      </c>
      <c r="D703" s="23">
        <v>-17871235.051332198</v>
      </c>
      <c r="E703" s="23">
        <v>56645416.7238243</v>
      </c>
    </row>
    <row r="704" spans="1:5" ht="12" customHeight="1" x14ac:dyDescent="0.2">
      <c r="A704" s="204">
        <v>37099</v>
      </c>
      <c r="B704" s="205" t="s">
        <v>74</v>
      </c>
      <c r="C704" s="23">
        <v>-16641873.497429501</v>
      </c>
      <c r="D704" s="23">
        <v>15311643.3536794</v>
      </c>
      <c r="E704" s="23">
        <v>68955729.27203171</v>
      </c>
    </row>
    <row r="705" spans="1:5" ht="12" customHeight="1" x14ac:dyDescent="0.2">
      <c r="A705" s="204">
        <v>37102</v>
      </c>
      <c r="B705" s="205" t="s">
        <v>74</v>
      </c>
      <c r="C705" s="23">
        <v>-16722878.7520891</v>
      </c>
      <c r="D705" s="23">
        <v>7876723.2807494299</v>
      </c>
      <c r="E705" s="23">
        <v>84351425.36670579</v>
      </c>
    </row>
    <row r="706" spans="1:5" ht="12" customHeight="1" x14ac:dyDescent="0.2">
      <c r="A706" s="204">
        <v>37103</v>
      </c>
      <c r="B706" s="205" t="s">
        <v>74</v>
      </c>
      <c r="C706" s="23">
        <v>-14017400.2886604</v>
      </c>
      <c r="D706" s="23">
        <v>-7572796.47499278</v>
      </c>
      <c r="E706" s="23">
        <v>76614188.65392381</v>
      </c>
    </row>
    <row r="707" spans="1:5" ht="12" customHeight="1" x14ac:dyDescent="0.2">
      <c r="A707" s="204">
        <v>37104</v>
      </c>
      <c r="B707" s="205" t="s">
        <v>74</v>
      </c>
      <c r="C707" s="23">
        <v>-13188860.1221126</v>
      </c>
      <c r="D707" s="23">
        <v>-3026931.8079228997</v>
      </c>
      <c r="E707" s="23">
        <v>79580046.632829607</v>
      </c>
    </row>
    <row r="708" spans="1:5" ht="12" customHeight="1" x14ac:dyDescent="0.2">
      <c r="A708" s="204">
        <v>37105</v>
      </c>
      <c r="B708" s="205" t="s">
        <v>74</v>
      </c>
      <c r="C708" s="23">
        <v>-22593966.938178599</v>
      </c>
      <c r="D708" s="23">
        <v>5853952.9898232706</v>
      </c>
      <c r="E708" s="23">
        <v>78028234.6584526</v>
      </c>
    </row>
    <row r="709" spans="1:5" ht="12" customHeight="1" x14ac:dyDescent="0.2">
      <c r="A709" s="204">
        <v>37106</v>
      </c>
      <c r="B709" s="205" t="s">
        <v>74</v>
      </c>
      <c r="C709" s="23">
        <v>-20969360.4236601</v>
      </c>
      <c r="D709" s="23">
        <v>11273048.5014253</v>
      </c>
      <c r="E709" s="23">
        <v>87723577.850840807</v>
      </c>
    </row>
    <row r="710" spans="1:5" ht="12" customHeight="1" x14ac:dyDescent="0.2">
      <c r="A710" s="204">
        <v>37109</v>
      </c>
      <c r="B710" s="205" t="s">
        <v>74</v>
      </c>
      <c r="C710" s="23">
        <v>-18096995.1425373</v>
      </c>
      <c r="D710" s="23">
        <v>-43335617.414842203</v>
      </c>
      <c r="E710" s="23">
        <v>46579848.499609999</v>
      </c>
    </row>
    <row r="711" spans="1:5" ht="12" customHeight="1" x14ac:dyDescent="0.2">
      <c r="A711" s="204">
        <v>37110</v>
      </c>
      <c r="B711" s="205" t="s">
        <v>74</v>
      </c>
      <c r="C711" s="23">
        <v>-15952767.5344756</v>
      </c>
      <c r="D711" s="23">
        <v>1621751.6912600501</v>
      </c>
      <c r="E711" s="23">
        <v>48854319.632166401</v>
      </c>
    </row>
    <row r="712" spans="1:5" ht="12" customHeight="1" x14ac:dyDescent="0.2">
      <c r="A712" s="204">
        <v>37111</v>
      </c>
      <c r="B712" s="205" t="s">
        <v>74</v>
      </c>
      <c r="C712" s="23">
        <v>-12723307.170710901</v>
      </c>
      <c r="D712" s="23">
        <v>-4645933.6747471299</v>
      </c>
      <c r="E712" s="23">
        <v>49364402.997602999</v>
      </c>
    </row>
    <row r="713" spans="1:5" ht="12" customHeight="1" x14ac:dyDescent="0.2">
      <c r="A713" s="204">
        <v>37112</v>
      </c>
      <c r="B713" s="205" t="s">
        <v>74</v>
      </c>
      <c r="C713" s="23">
        <v>-11093294.1436341</v>
      </c>
      <c r="D713" s="23">
        <v>-827631.87100484793</v>
      </c>
      <c r="E713" s="23">
        <v>51682007.814744897</v>
      </c>
    </row>
    <row r="714" spans="1:5" ht="12" customHeight="1" x14ac:dyDescent="0.2">
      <c r="A714" s="204">
        <v>37113</v>
      </c>
      <c r="B714" s="205" t="s">
        <v>74</v>
      </c>
      <c r="C714" s="23">
        <v>-12027195.4267933</v>
      </c>
      <c r="D714" s="23">
        <v>-1011487.30116811</v>
      </c>
      <c r="E714" s="23">
        <v>51769898.415023796</v>
      </c>
    </row>
    <row r="715" spans="1:5" ht="12" customHeight="1" x14ac:dyDescent="0.2">
      <c r="A715" s="204">
        <v>37116</v>
      </c>
      <c r="B715" s="205" t="s">
        <v>74</v>
      </c>
      <c r="C715" s="23">
        <v>-11872796.365615701</v>
      </c>
      <c r="D715" s="23">
        <v>1871348.4953437001</v>
      </c>
      <c r="E715" s="23">
        <v>46709107.496882498</v>
      </c>
    </row>
    <row r="716" spans="1:5" ht="12" customHeight="1" x14ac:dyDescent="0.2">
      <c r="A716" s="204">
        <v>37117</v>
      </c>
      <c r="B716" s="205" t="s">
        <v>74</v>
      </c>
      <c r="C716" s="23">
        <v>-16854639.8784572</v>
      </c>
      <c r="D716" s="23">
        <v>3422704.8216703902</v>
      </c>
      <c r="E716" s="23">
        <v>46818168.999596596</v>
      </c>
    </row>
    <row r="717" spans="1:5" ht="12" customHeight="1" x14ac:dyDescent="0.2">
      <c r="A717" s="204">
        <v>37118</v>
      </c>
      <c r="B717" s="205" t="s">
        <v>74</v>
      </c>
      <c r="C717" s="23">
        <v>-22222754.999753699</v>
      </c>
      <c r="D717" s="23">
        <v>31174599.728390399</v>
      </c>
      <c r="E717" s="23">
        <v>70113525.352546394</v>
      </c>
    </row>
    <row r="718" spans="1:5" ht="12" customHeight="1" x14ac:dyDescent="0.2">
      <c r="A718" s="204">
        <v>37119</v>
      </c>
      <c r="B718" s="205" t="s">
        <v>74</v>
      </c>
      <c r="C718" s="23">
        <v>-20958110.364926402</v>
      </c>
      <c r="D718" s="23">
        <v>-1249646.6179953699</v>
      </c>
      <c r="E718" s="23">
        <v>63754855.7992507</v>
      </c>
    </row>
    <row r="719" spans="1:5" ht="12" customHeight="1" x14ac:dyDescent="0.2">
      <c r="A719" s="204">
        <v>37120</v>
      </c>
      <c r="B719" s="205" t="s">
        <v>74</v>
      </c>
      <c r="C719" s="23">
        <v>-16594352.5078087</v>
      </c>
      <c r="D719" s="23">
        <v>-10116718.026644999</v>
      </c>
      <c r="E719" s="23">
        <v>48721963.135498501</v>
      </c>
    </row>
    <row r="720" spans="1:5" ht="12" customHeight="1" x14ac:dyDescent="0.2">
      <c r="A720" s="204">
        <v>37123</v>
      </c>
      <c r="B720" s="205" t="s">
        <v>74</v>
      </c>
      <c r="C720" s="23">
        <v>-12865542.082276201</v>
      </c>
      <c r="D720" s="23">
        <v>-3366386.2134757796</v>
      </c>
      <c r="E720" s="23">
        <v>44550796.7738766</v>
      </c>
    </row>
    <row r="721" spans="1:5" ht="12" customHeight="1" x14ac:dyDescent="0.2">
      <c r="A721" s="204">
        <v>37124</v>
      </c>
      <c r="B721" s="205" t="s">
        <v>74</v>
      </c>
      <c r="C721" s="23">
        <v>-13985586.928805901</v>
      </c>
      <c r="D721" s="23">
        <v>-952394.25746486802</v>
      </c>
      <c r="E721" s="23">
        <v>38555063.314696699</v>
      </c>
    </row>
    <row r="722" spans="1:5" ht="12" customHeight="1" x14ac:dyDescent="0.2">
      <c r="A722" s="204">
        <v>37125</v>
      </c>
      <c r="B722" s="205" t="s">
        <v>74</v>
      </c>
      <c r="C722" s="23">
        <v>-14236275.1767211</v>
      </c>
      <c r="D722" s="23">
        <v>1070208.69169715</v>
      </c>
      <c r="E722" s="23">
        <v>35476316.985408805</v>
      </c>
    </row>
    <row r="723" spans="1:5" ht="12" customHeight="1" x14ac:dyDescent="0.2">
      <c r="A723" s="204">
        <v>37126</v>
      </c>
      <c r="B723" s="205" t="s">
        <v>74</v>
      </c>
      <c r="C723" s="23">
        <v>-15913893.934343401</v>
      </c>
      <c r="D723" s="23">
        <v>-4561104.1956383605</v>
      </c>
      <c r="E723" s="23">
        <v>24091012.532036699</v>
      </c>
    </row>
    <row r="724" spans="1:5" ht="12" customHeight="1" x14ac:dyDescent="0.2">
      <c r="A724" s="204">
        <v>37127</v>
      </c>
      <c r="B724" s="205" t="s">
        <v>74</v>
      </c>
      <c r="C724" s="23">
        <v>-15943444.866723899</v>
      </c>
      <c r="D724" s="23">
        <v>11819161.697585801</v>
      </c>
      <c r="E724" s="23">
        <v>28335709.4989345</v>
      </c>
    </row>
    <row r="725" spans="1:5" ht="12" customHeight="1" x14ac:dyDescent="0.2">
      <c r="A725" s="204">
        <v>37130</v>
      </c>
      <c r="B725" s="205" t="s">
        <v>74</v>
      </c>
      <c r="C725" s="23">
        <v>-16260718.543438401</v>
      </c>
      <c r="D725" s="23">
        <v>10362667.651160099</v>
      </c>
      <c r="E725" s="23">
        <v>37906510.775416702</v>
      </c>
    </row>
    <row r="726" spans="1:5" ht="12" customHeight="1" x14ac:dyDescent="0.2">
      <c r="A726" s="204">
        <v>37131</v>
      </c>
      <c r="B726" s="205" t="s">
        <v>74</v>
      </c>
      <c r="C726" s="23">
        <v>-16718970.602712801</v>
      </c>
      <c r="D726" s="23">
        <v>-1888373.1906123301</v>
      </c>
      <c r="E726" s="23">
        <v>30110305.613265</v>
      </c>
    </row>
    <row r="727" spans="1:5" ht="12" customHeight="1" x14ac:dyDescent="0.2">
      <c r="A727" s="204">
        <v>37132</v>
      </c>
      <c r="B727" s="205" t="s">
        <v>74</v>
      </c>
      <c r="C727" s="23">
        <v>-12721580.619876999</v>
      </c>
      <c r="D727" s="23">
        <v>-1026268.87086443</v>
      </c>
      <c r="E727" s="23">
        <v>63429990.367922403</v>
      </c>
    </row>
    <row r="728" spans="1:5" ht="12" customHeight="1" x14ac:dyDescent="0.2">
      <c r="A728" s="204">
        <v>37133</v>
      </c>
      <c r="B728" s="205" t="s">
        <v>74</v>
      </c>
      <c r="C728" s="23">
        <v>-13516981.0989739</v>
      </c>
      <c r="D728" s="23">
        <v>-1701491.98335229</v>
      </c>
      <c r="E728" s="23">
        <v>34761253.928417601</v>
      </c>
    </row>
    <row r="729" spans="1:5" ht="12" customHeight="1" x14ac:dyDescent="0.2">
      <c r="A729" s="204">
        <v>37134</v>
      </c>
      <c r="B729" s="205" t="s">
        <v>74</v>
      </c>
      <c r="C729" s="23">
        <v>-15209728.755868999</v>
      </c>
      <c r="D729" s="23">
        <v>-3282784.6714325198</v>
      </c>
      <c r="E729" s="23">
        <v>29300828.052673601</v>
      </c>
    </row>
    <row r="730" spans="1:5" ht="12" customHeight="1" x14ac:dyDescent="0.2">
      <c r="A730" s="204">
        <v>37137</v>
      </c>
      <c r="B730" s="205" t="s">
        <v>74</v>
      </c>
      <c r="C730" s="23">
        <v>0</v>
      </c>
      <c r="D730" s="23">
        <v>0</v>
      </c>
      <c r="E730" s="23">
        <v>0</v>
      </c>
    </row>
    <row r="731" spans="1:5" ht="12" customHeight="1" x14ac:dyDescent="0.2">
      <c r="A731" s="204">
        <v>37138</v>
      </c>
      <c r="B731" s="205" t="s">
        <v>74</v>
      </c>
      <c r="C731" s="23">
        <v>-13342541.354654498</v>
      </c>
      <c r="D731" s="23">
        <v>-1482068.0657353001</v>
      </c>
      <c r="E731" s="23">
        <v>28233627.912190702</v>
      </c>
    </row>
    <row r="732" spans="1:5" ht="12" customHeight="1" x14ac:dyDescent="0.2">
      <c r="A732" s="204">
        <v>37139</v>
      </c>
      <c r="B732" s="205" t="s">
        <v>74</v>
      </c>
      <c r="C732" s="23">
        <v>-13510543.8435861</v>
      </c>
      <c r="D732" s="23">
        <v>5892361.2676305901</v>
      </c>
      <c r="E732" s="23">
        <v>33909372.294252701</v>
      </c>
    </row>
    <row r="733" spans="1:5" ht="12" customHeight="1" x14ac:dyDescent="0.2">
      <c r="A733" s="204">
        <v>37140</v>
      </c>
      <c r="B733" s="205" t="s">
        <v>74</v>
      </c>
      <c r="C733" s="23">
        <v>-14306871.3614338</v>
      </c>
      <c r="D733" s="23">
        <v>4711478.2177314302</v>
      </c>
      <c r="E733" s="23">
        <v>42273098.239087</v>
      </c>
    </row>
    <row r="734" spans="1:5" ht="12" customHeight="1" x14ac:dyDescent="0.2">
      <c r="A734" s="204">
        <v>37141</v>
      </c>
      <c r="B734" s="205" t="s">
        <v>74</v>
      </c>
      <c r="C734" s="23">
        <v>-15519632.4787197</v>
      </c>
      <c r="D734" s="23">
        <v>4609540.3126473706</v>
      </c>
      <c r="E734" s="23">
        <v>44425043.711228997</v>
      </c>
    </row>
    <row r="735" spans="1:5" ht="12" customHeight="1" x14ac:dyDescent="0.2">
      <c r="A735" s="204">
        <v>37144</v>
      </c>
      <c r="B735" s="205" t="s">
        <v>74</v>
      </c>
      <c r="C735" s="23">
        <v>-18051631.372741397</v>
      </c>
      <c r="D735" s="23">
        <v>1860391.55482144</v>
      </c>
      <c r="E735" s="23">
        <v>45985309.388111897</v>
      </c>
    </row>
    <row r="736" spans="1:5" ht="12" customHeight="1" x14ac:dyDescent="0.2">
      <c r="A736" s="204">
        <v>37145</v>
      </c>
      <c r="B736" s="205" t="s">
        <v>74</v>
      </c>
      <c r="C736" s="23">
        <v>0</v>
      </c>
      <c r="D736" s="23">
        <v>0</v>
      </c>
      <c r="E736" s="23">
        <v>0</v>
      </c>
    </row>
    <row r="737" spans="1:5" ht="12" customHeight="1" x14ac:dyDescent="0.2">
      <c r="A737" s="204">
        <v>37146</v>
      </c>
      <c r="B737" s="205" t="s">
        <v>74</v>
      </c>
      <c r="C737" s="23">
        <v>-17979934.011586998</v>
      </c>
      <c r="D737" s="23">
        <v>-22815351.329410098</v>
      </c>
      <c r="E737" s="23">
        <v>19462301.784731697</v>
      </c>
    </row>
    <row r="738" spans="1:5" ht="12" customHeight="1" x14ac:dyDescent="0.2">
      <c r="A738" s="204">
        <v>37147</v>
      </c>
      <c r="B738" s="205" t="s">
        <v>74</v>
      </c>
      <c r="C738" s="23">
        <v>-20446759.410788201</v>
      </c>
      <c r="D738" s="23">
        <v>-15083375.199715199</v>
      </c>
      <c r="E738" s="23">
        <v>9665530.1872001588</v>
      </c>
    </row>
    <row r="739" spans="1:5" ht="12" customHeight="1" x14ac:dyDescent="0.2">
      <c r="A739" s="204">
        <v>37148</v>
      </c>
      <c r="B739" s="205" t="s">
        <v>74</v>
      </c>
      <c r="C739" s="23">
        <v>-19427766.872097798</v>
      </c>
      <c r="D739" s="23">
        <v>4122331.7753296299</v>
      </c>
      <c r="E739" s="23">
        <v>19252600.818229299</v>
      </c>
    </row>
    <row r="740" spans="1:5" ht="12" customHeight="1" x14ac:dyDescent="0.2">
      <c r="A740" s="204">
        <v>37151</v>
      </c>
      <c r="B740" s="205" t="s">
        <v>74</v>
      </c>
      <c r="C740" s="23">
        <v>-12851327.3125569</v>
      </c>
      <c r="D740" s="23">
        <v>-16351577.5067141</v>
      </c>
      <c r="E740" s="23">
        <v>1310508.6732367701</v>
      </c>
    </row>
    <row r="741" spans="1:5" ht="12" customHeight="1" x14ac:dyDescent="0.2">
      <c r="A741" s="204">
        <v>37152</v>
      </c>
      <c r="B741" s="205" t="s">
        <v>74</v>
      </c>
      <c r="C741" s="23">
        <v>-11083444.671151401</v>
      </c>
      <c r="D741" s="23">
        <v>-14700605.2965624</v>
      </c>
      <c r="E741" s="23">
        <v>-10708194.065783599</v>
      </c>
    </row>
    <row r="742" spans="1:5" ht="12" customHeight="1" x14ac:dyDescent="0.2">
      <c r="A742" s="204">
        <v>37153</v>
      </c>
      <c r="B742" s="205" t="s">
        <v>74</v>
      </c>
      <c r="C742" s="23">
        <v>-11627361.2525829</v>
      </c>
      <c r="D742" s="23">
        <v>-7549629.5503922403</v>
      </c>
      <c r="E742" s="23">
        <v>-19116123.980773099</v>
      </c>
    </row>
    <row r="743" spans="1:5" ht="12" customHeight="1" x14ac:dyDescent="0.2">
      <c r="A743" s="204">
        <v>37154</v>
      </c>
      <c r="B743" s="205" t="s">
        <v>74</v>
      </c>
      <c r="C743" s="23">
        <v>-13463376.518138001</v>
      </c>
      <c r="D743" s="23">
        <v>821993.83681857504</v>
      </c>
      <c r="E743" s="23">
        <v>-18710969.561929602</v>
      </c>
    </row>
    <row r="744" spans="1:5" ht="12" customHeight="1" x14ac:dyDescent="0.2">
      <c r="A744" s="204">
        <v>37155</v>
      </c>
      <c r="B744" s="205" t="s">
        <v>74</v>
      </c>
      <c r="C744" s="23">
        <v>-15644613.105221</v>
      </c>
      <c r="D744" s="23">
        <v>4857454.2680451404</v>
      </c>
      <c r="E744" s="23">
        <v>-14336074.236591101</v>
      </c>
    </row>
    <row r="745" spans="1:5" ht="12" customHeight="1" x14ac:dyDescent="0.2">
      <c r="A745" s="204">
        <v>37158</v>
      </c>
      <c r="B745" s="205" t="s">
        <v>74</v>
      </c>
      <c r="C745" s="23">
        <v>-15250587.002209499</v>
      </c>
      <c r="D745" s="23">
        <v>13669366.159964101</v>
      </c>
      <c r="E745" s="23">
        <v>1124981.5620299899</v>
      </c>
    </row>
    <row r="746" spans="1:5" ht="12" customHeight="1" x14ac:dyDescent="0.2">
      <c r="A746" s="204">
        <v>37159</v>
      </c>
      <c r="B746" s="205" t="s">
        <v>74</v>
      </c>
      <c r="C746" s="23">
        <v>-16334177.310388701</v>
      </c>
      <c r="D746" s="23">
        <v>-2461174.2064286401</v>
      </c>
      <c r="E746" s="23">
        <v>-5449389.88664666</v>
      </c>
    </row>
    <row r="747" spans="1:5" ht="12" customHeight="1" x14ac:dyDescent="0.2">
      <c r="A747" s="204">
        <v>37160</v>
      </c>
      <c r="B747" s="205" t="s">
        <v>74</v>
      </c>
      <c r="C747" s="23">
        <v>-17154480.8627402</v>
      </c>
      <c r="D747" s="23">
        <v>9560245.0473946091</v>
      </c>
      <c r="E747" s="23">
        <v>5099385.5861689504</v>
      </c>
    </row>
    <row r="748" spans="1:5" ht="12" customHeight="1" x14ac:dyDescent="0.2">
      <c r="A748" s="204">
        <v>37161</v>
      </c>
      <c r="B748" s="205" t="s">
        <v>74</v>
      </c>
      <c r="C748" s="23">
        <v>-13172339.751207801</v>
      </c>
      <c r="D748" s="23">
        <v>5747576.1292680502</v>
      </c>
      <c r="E748" s="23">
        <v>-12199833.4586183</v>
      </c>
    </row>
    <row r="749" spans="1:5" ht="12" customHeight="1" x14ac:dyDescent="0.2">
      <c r="A749" s="204">
        <v>37162</v>
      </c>
      <c r="B749" s="205" t="s">
        <v>74</v>
      </c>
      <c r="C749" s="23">
        <v>-12812612.793937599</v>
      </c>
      <c r="D749" s="23">
        <v>983754.82226903515</v>
      </c>
      <c r="E749" s="23">
        <v>-7472034.9674647804</v>
      </c>
    </row>
    <row r="750" spans="1:5" ht="12" customHeight="1" x14ac:dyDescent="0.2">
      <c r="A750" s="204">
        <v>37165</v>
      </c>
      <c r="B750" s="205" t="s">
        <v>74</v>
      </c>
      <c r="C750" s="23">
        <v>-12608971.776657999</v>
      </c>
      <c r="D750" s="23">
        <v>-976288.17915926408</v>
      </c>
      <c r="E750" s="23">
        <v>1727903.0643006</v>
      </c>
    </row>
    <row r="751" spans="1:5" ht="12" customHeight="1" x14ac:dyDescent="0.2">
      <c r="A751" s="204">
        <v>37166</v>
      </c>
      <c r="B751" s="205" t="s">
        <v>74</v>
      </c>
      <c r="C751" s="23">
        <v>-12767603.955397001</v>
      </c>
      <c r="D751" s="23">
        <v>-419023.64394816704</v>
      </c>
      <c r="E751" s="23">
        <v>1709330.7233364901</v>
      </c>
    </row>
    <row r="752" spans="1:5" ht="12" customHeight="1" x14ac:dyDescent="0.2">
      <c r="A752" s="204">
        <v>37167</v>
      </c>
      <c r="B752" s="205" t="s">
        <v>74</v>
      </c>
      <c r="C752" s="23">
        <v>-11967494.851177601</v>
      </c>
      <c r="D752" s="23">
        <v>-4986514.0240650903</v>
      </c>
      <c r="E752" s="23">
        <v>-991359.11858984793</v>
      </c>
    </row>
    <row r="753" spans="1:5" ht="12" customHeight="1" x14ac:dyDescent="0.2">
      <c r="A753" s="204">
        <v>37168</v>
      </c>
      <c r="B753" s="205" t="s">
        <v>74</v>
      </c>
      <c r="C753" s="23">
        <v>-12436720.2363842</v>
      </c>
      <c r="D753" s="23">
        <v>639721.43609211501</v>
      </c>
      <c r="E753" s="23">
        <v>-33543.614822268501</v>
      </c>
    </row>
    <row r="754" spans="1:5" ht="12" customHeight="1" x14ac:dyDescent="0.2">
      <c r="A754" s="204">
        <v>37169</v>
      </c>
      <c r="B754" s="205" t="s">
        <v>74</v>
      </c>
      <c r="C754" s="23">
        <v>-10170059.618937099</v>
      </c>
      <c r="D754" s="23">
        <v>-4667091.6309055705</v>
      </c>
      <c r="E754" s="23">
        <v>6724497.4442364397</v>
      </c>
    </row>
    <row r="755" spans="1:5" ht="12" customHeight="1" x14ac:dyDescent="0.2">
      <c r="A755" s="204">
        <v>37172</v>
      </c>
      <c r="B755" s="205" t="s">
        <v>74</v>
      </c>
      <c r="C755" s="23">
        <v>-9821791.2094490994</v>
      </c>
      <c r="D755" s="23">
        <v>-1639100.9728900399</v>
      </c>
      <c r="E755" s="23">
        <v>-2231351.9695939599</v>
      </c>
    </row>
    <row r="756" spans="1:5" ht="12" customHeight="1" x14ac:dyDescent="0.2">
      <c r="A756" s="204">
        <v>37173</v>
      </c>
      <c r="B756" s="205" t="s">
        <v>74</v>
      </c>
      <c r="C756" s="23">
        <v>-10716282.830110401</v>
      </c>
      <c r="D756" s="23">
        <v>-2063357.78265359</v>
      </c>
      <c r="E756" s="23">
        <v>-1564994.48252368</v>
      </c>
    </row>
    <row r="757" spans="1:5" ht="12" customHeight="1" x14ac:dyDescent="0.2">
      <c r="A757" s="204">
        <v>37174</v>
      </c>
      <c r="B757" s="205" t="s">
        <v>74</v>
      </c>
      <c r="C757" s="23">
        <v>-11116025.652051501</v>
      </c>
      <c r="D757" s="23">
        <v>2437233.6111311801</v>
      </c>
      <c r="E757" s="23">
        <v>2516765.5635601296</v>
      </c>
    </row>
    <row r="758" spans="1:5" ht="12" customHeight="1" x14ac:dyDescent="0.2">
      <c r="A758" s="204">
        <v>37175</v>
      </c>
      <c r="B758" s="205" t="s">
        <v>74</v>
      </c>
      <c r="C758" s="23">
        <v>-10814302.1088368</v>
      </c>
      <c r="D758" s="23">
        <v>3397927.41171685</v>
      </c>
      <c r="E758" s="23">
        <v>10336639.6418909</v>
      </c>
    </row>
    <row r="759" spans="1:5" ht="12" customHeight="1" x14ac:dyDescent="0.2">
      <c r="A759" s="204">
        <v>37176</v>
      </c>
      <c r="B759" s="205" t="s">
        <v>74</v>
      </c>
      <c r="C759" s="23">
        <v>-13269977.789785098</v>
      </c>
      <c r="D759" s="23">
        <v>-1700637.6955904299</v>
      </c>
      <c r="E759" s="23">
        <v>15085011.9079032</v>
      </c>
    </row>
    <row r="760" spans="1:5" ht="12" customHeight="1" x14ac:dyDescent="0.2">
      <c r="A760" s="204">
        <v>37179</v>
      </c>
      <c r="B760" s="205" t="s">
        <v>74</v>
      </c>
      <c r="C760" s="23">
        <v>-11650073.801358199</v>
      </c>
      <c r="D760" s="23">
        <v>3086707.3020815998</v>
      </c>
      <c r="E760" s="23">
        <v>17458773.2633668</v>
      </c>
    </row>
    <row r="761" spans="1:5" ht="12" customHeight="1" x14ac:dyDescent="0.2">
      <c r="A761" s="204">
        <v>37180</v>
      </c>
      <c r="B761" s="205" t="s">
        <v>74</v>
      </c>
      <c r="C761" s="23">
        <v>-11397918.081080001</v>
      </c>
      <c r="D761" s="23">
        <v>-3500258.7961902702</v>
      </c>
      <c r="E761" s="23">
        <v>15932419.0762392</v>
      </c>
    </row>
    <row r="762" spans="1:5" ht="12" customHeight="1" x14ac:dyDescent="0.2">
      <c r="A762" s="204">
        <v>37181</v>
      </c>
      <c r="B762" s="205" t="s">
        <v>74</v>
      </c>
      <c r="C762" s="23">
        <v>-11948422.8182017</v>
      </c>
      <c r="D762" s="23">
        <v>-176324.70668720402</v>
      </c>
      <c r="E762" s="23">
        <v>15962246.637816101</v>
      </c>
    </row>
    <row r="763" spans="1:5" ht="12" customHeight="1" x14ac:dyDescent="0.2">
      <c r="A763" s="204">
        <v>37182</v>
      </c>
      <c r="B763" s="205" t="s">
        <v>74</v>
      </c>
      <c r="C763" s="23">
        <v>-12693139.781522</v>
      </c>
      <c r="D763" s="23">
        <v>-1325643.3052304001</v>
      </c>
      <c r="E763" s="23">
        <v>14620640.9049576</v>
      </c>
    </row>
    <row r="764" spans="1:5" ht="12" customHeight="1" x14ac:dyDescent="0.2">
      <c r="A764" s="204">
        <v>37183</v>
      </c>
      <c r="B764" s="205" t="s">
        <v>74</v>
      </c>
      <c r="C764" s="23">
        <v>-16072836.499786701</v>
      </c>
      <c r="D764" s="23">
        <v>-6274575.3753421502</v>
      </c>
      <c r="E764" s="23">
        <v>5395114.8829185199</v>
      </c>
    </row>
    <row r="765" spans="1:5" ht="12" customHeight="1" x14ac:dyDescent="0.2">
      <c r="A765" s="204">
        <v>37186</v>
      </c>
      <c r="B765" s="205" t="s">
        <v>74</v>
      </c>
      <c r="C765" s="23">
        <v>-18781407.904906899</v>
      </c>
      <c r="D765" s="23">
        <v>-5108337.0999211604</v>
      </c>
      <c r="E765" s="23">
        <v>-247860.76642249501</v>
      </c>
    </row>
    <row r="766" spans="1:5" ht="12" customHeight="1" x14ac:dyDescent="0.2">
      <c r="A766" s="204">
        <v>37187</v>
      </c>
      <c r="B766" s="205" t="s">
        <v>74</v>
      </c>
      <c r="C766" s="23">
        <v>-15744353.4544525</v>
      </c>
      <c r="D766" s="23">
        <v>8352112.6761870896</v>
      </c>
      <c r="E766" s="23">
        <v>11621753.421600601</v>
      </c>
    </row>
    <row r="767" spans="1:5" ht="12" customHeight="1" x14ac:dyDescent="0.2">
      <c r="A767" s="204">
        <v>37188</v>
      </c>
      <c r="B767" s="205" t="s">
        <v>74</v>
      </c>
      <c r="C767" s="23">
        <v>-16235700.167567801</v>
      </c>
      <c r="D767" s="23">
        <v>-18952485.746746302</v>
      </c>
      <c r="E767" s="23">
        <v>-5545898.31838632</v>
      </c>
    </row>
    <row r="768" spans="1:5" ht="12" customHeight="1" x14ac:dyDescent="0.2">
      <c r="A768" s="204">
        <v>37189</v>
      </c>
      <c r="B768" s="205" t="s">
        <v>74</v>
      </c>
      <c r="C768" s="23">
        <v>-17457186.038453203</v>
      </c>
      <c r="D768" s="23">
        <v>5761292.6493226904</v>
      </c>
      <c r="E768" s="23">
        <v>1389473.6596240799</v>
      </c>
    </row>
    <row r="769" spans="1:5" ht="12" customHeight="1" x14ac:dyDescent="0.2">
      <c r="A769" s="204">
        <v>37190</v>
      </c>
      <c r="B769" s="205" t="s">
        <v>74</v>
      </c>
      <c r="C769" s="23">
        <v>-17985900.839323703</v>
      </c>
      <c r="D769" s="23">
        <v>1451105.4558456601</v>
      </c>
      <c r="E769" s="23">
        <v>3997481.7015745598</v>
      </c>
    </row>
    <row r="770" spans="1:5" ht="12" customHeight="1" x14ac:dyDescent="0.2">
      <c r="A770" s="204">
        <v>37193</v>
      </c>
      <c r="B770" s="205" t="s">
        <v>74</v>
      </c>
      <c r="C770" s="23">
        <v>-18722179.115313899</v>
      </c>
      <c r="D770" s="23">
        <v>-7229128.3623383604</v>
      </c>
      <c r="E770" s="23">
        <v>-2962421.7654507798</v>
      </c>
    </row>
    <row r="771" spans="1:5" ht="12" customHeight="1" x14ac:dyDescent="0.2">
      <c r="A771" s="204">
        <v>37194</v>
      </c>
      <c r="B771" s="205" t="s">
        <v>74</v>
      </c>
      <c r="C771" s="23">
        <v>-19062478.879696298</v>
      </c>
      <c r="D771" s="23">
        <v>-4470145.8299146704</v>
      </c>
      <c r="E771" s="23">
        <v>-306889.36664824199</v>
      </c>
    </row>
    <row r="772" spans="1:5" ht="12" customHeight="1" x14ac:dyDescent="0.2">
      <c r="A772" s="204">
        <v>37195</v>
      </c>
      <c r="B772" s="205" t="s">
        <v>74</v>
      </c>
      <c r="C772" s="23">
        <v>-18201515.147491798</v>
      </c>
      <c r="D772" s="23">
        <v>-13495251.418952199</v>
      </c>
      <c r="E772" s="23">
        <v>-13024813.7377958</v>
      </c>
    </row>
    <row r="773" spans="1:5" ht="12" customHeight="1" x14ac:dyDescent="0.2">
      <c r="A773" s="204">
        <v>37196</v>
      </c>
      <c r="B773" s="205" t="s">
        <v>74</v>
      </c>
      <c r="C773" s="23">
        <v>-17127257.3182045</v>
      </c>
      <c r="D773" s="23">
        <v>2202973.6954957498</v>
      </c>
      <c r="E773" s="23">
        <v>-11255802.860863399</v>
      </c>
    </row>
    <row r="774" spans="1:5" ht="12" customHeight="1" x14ac:dyDescent="0.2">
      <c r="A774" s="204">
        <v>37197</v>
      </c>
      <c r="B774" s="205" t="s">
        <v>74</v>
      </c>
      <c r="C774" s="23">
        <v>-17505108.852460001</v>
      </c>
      <c r="D774" s="23">
        <v>3497782.2979550096</v>
      </c>
      <c r="E774" s="23">
        <v>-5050983.4268655898</v>
      </c>
    </row>
    <row r="775" spans="1:5" ht="12" customHeight="1" x14ac:dyDescent="0.2">
      <c r="A775" s="204">
        <v>37200</v>
      </c>
      <c r="B775" s="205" t="s">
        <v>74</v>
      </c>
      <c r="C775" s="23">
        <v>-15995252.3269754</v>
      </c>
      <c r="D775" s="23">
        <v>26419622.583109397</v>
      </c>
      <c r="E775" s="23">
        <v>21890463.5193475</v>
      </c>
    </row>
    <row r="776" spans="1:5" ht="12" customHeight="1" x14ac:dyDescent="0.2">
      <c r="A776" s="204">
        <v>37201</v>
      </c>
      <c r="B776" s="205" t="s">
        <v>74</v>
      </c>
      <c r="C776" s="23">
        <v>-14520345.046356499</v>
      </c>
      <c r="D776" s="23">
        <v>-6463336.4819871699</v>
      </c>
      <c r="E776" s="23">
        <v>10030301.1144848</v>
      </c>
    </row>
    <row r="777" spans="1:5" ht="12" customHeight="1" x14ac:dyDescent="0.2">
      <c r="A777" s="204">
        <v>37202</v>
      </c>
      <c r="B777" s="205" t="s">
        <v>74</v>
      </c>
      <c r="C777" s="23">
        <v>-20096889.492353301</v>
      </c>
      <c r="D777" s="23">
        <v>-2497047.9073192398</v>
      </c>
      <c r="E777" s="23">
        <v>8407520.6633148789</v>
      </c>
    </row>
    <row r="778" spans="1:5" ht="12" customHeight="1" x14ac:dyDescent="0.2">
      <c r="A778" s="204">
        <v>37203</v>
      </c>
      <c r="B778" s="205" t="s">
        <v>74</v>
      </c>
      <c r="C778" s="23">
        <v>-24863211.171649199</v>
      </c>
      <c r="D778" s="23">
        <v>-14353889.103943499</v>
      </c>
      <c r="E778" s="23">
        <v>-6679540.0680746399</v>
      </c>
    </row>
    <row r="779" spans="1:5" ht="12" customHeight="1" x14ac:dyDescent="0.2">
      <c r="A779" s="204">
        <v>37204</v>
      </c>
      <c r="B779" s="205" t="s">
        <v>74</v>
      </c>
      <c r="C779" s="23">
        <v>-29794788.303909898</v>
      </c>
      <c r="D779" s="23">
        <v>476308.888551738</v>
      </c>
      <c r="E779" s="23">
        <v>-5126691.3433900299</v>
      </c>
    </row>
    <row r="780" spans="1:5" ht="12" customHeight="1" x14ac:dyDescent="0.2">
      <c r="A780" s="204">
        <v>37207</v>
      </c>
      <c r="B780" s="205" t="s">
        <v>74</v>
      </c>
      <c r="C780" s="23">
        <v>-26369396.847363699</v>
      </c>
      <c r="D780" s="23">
        <v>25747636.796533298</v>
      </c>
      <c r="E780" s="23">
        <v>19109781.9184375</v>
      </c>
    </row>
    <row r="781" spans="1:5" ht="12" customHeight="1" x14ac:dyDescent="0.2">
      <c r="A781" s="204">
        <v>37208</v>
      </c>
      <c r="B781" s="205" t="s">
        <v>74</v>
      </c>
      <c r="C781" s="23">
        <v>-19411828.029358201</v>
      </c>
      <c r="D781" s="23">
        <v>-14607069.74839</v>
      </c>
      <c r="E781" s="23">
        <v>8185691.7716702204</v>
      </c>
    </row>
    <row r="782" spans="1:5" ht="12" customHeight="1" x14ac:dyDescent="0.2">
      <c r="A782" s="204">
        <v>37209</v>
      </c>
      <c r="B782" s="205" t="s">
        <v>74</v>
      </c>
      <c r="C782" s="23">
        <v>-21948660.397526998</v>
      </c>
      <c r="D782" s="23">
        <v>13570954.243231399</v>
      </c>
      <c r="E782" s="23">
        <v>23234696.997991603</v>
      </c>
    </row>
    <row r="783" spans="1:5" ht="12" customHeight="1" x14ac:dyDescent="0.2">
      <c r="A783" s="204">
        <v>37210</v>
      </c>
      <c r="B783" s="205" t="s">
        <v>74</v>
      </c>
      <c r="C783" s="23">
        <v>-19817413.3656657</v>
      </c>
      <c r="D783" s="23">
        <v>18419711.887472898</v>
      </c>
      <c r="E783" s="23">
        <v>41152142.450831898</v>
      </c>
    </row>
    <row r="784" spans="1:5" ht="12" customHeight="1" x14ac:dyDescent="0.2">
      <c r="A784" s="204">
        <v>37211</v>
      </c>
      <c r="B784" s="205" t="s">
        <v>74</v>
      </c>
      <c r="C784" s="23">
        <v>-19442603.0744831</v>
      </c>
      <c r="D784" s="23">
        <v>-6632095.2329164296</v>
      </c>
      <c r="E784" s="23">
        <v>34648304.7985043</v>
      </c>
    </row>
    <row r="785" spans="1:5" ht="12" customHeight="1" x14ac:dyDescent="0.2">
      <c r="A785" s="204">
        <v>37214</v>
      </c>
      <c r="B785" s="205" t="s">
        <v>74</v>
      </c>
      <c r="C785" s="23">
        <v>-19747070.198988002</v>
      </c>
      <c r="D785" s="23">
        <v>-15887597.4324874</v>
      </c>
      <c r="E785" s="23">
        <v>14837353.129930301</v>
      </c>
    </row>
    <row r="786" spans="1:5" ht="12" customHeight="1" x14ac:dyDescent="0.2">
      <c r="A786" s="204">
        <v>37215</v>
      </c>
      <c r="B786" s="205" t="s">
        <v>74</v>
      </c>
      <c r="C786" s="23">
        <v>-19425300.656436302</v>
      </c>
      <c r="D786" s="23">
        <v>-4367206.4419110902</v>
      </c>
      <c r="E786" s="23">
        <v>14212637.282318201</v>
      </c>
    </row>
    <row r="787" spans="1:5" ht="12" customHeight="1" x14ac:dyDescent="0.2">
      <c r="A787" s="204">
        <v>37216</v>
      </c>
      <c r="B787" s="205" t="s">
        <v>74</v>
      </c>
      <c r="C787" s="23">
        <v>-15986277.417866699</v>
      </c>
      <c r="D787" s="23">
        <v>13745275.841120901</v>
      </c>
      <c r="E787" s="23">
        <v>34810590.311956502</v>
      </c>
    </row>
    <row r="788" spans="1:5" ht="12" customHeight="1" x14ac:dyDescent="0.2">
      <c r="A788" s="204">
        <v>37217</v>
      </c>
      <c r="B788" s="205" t="s">
        <v>74</v>
      </c>
      <c r="C788" s="23">
        <v>-16247194.446439801</v>
      </c>
      <c r="D788" s="23">
        <v>13745275.841120901</v>
      </c>
      <c r="E788" s="23">
        <v>34810590.311956502</v>
      </c>
    </row>
    <row r="789" spans="1:5" ht="12" customHeight="1" x14ac:dyDescent="0.2">
      <c r="A789" s="204">
        <v>37218</v>
      </c>
      <c r="B789" s="205" t="s">
        <v>74</v>
      </c>
      <c r="C789" s="23">
        <v>-16188760.8893546</v>
      </c>
      <c r="D789" s="23">
        <v>13745275.841120901</v>
      </c>
      <c r="E789" s="23">
        <v>34810590.311956502</v>
      </c>
    </row>
    <row r="790" spans="1:5" ht="12" customHeight="1" x14ac:dyDescent="0.2">
      <c r="A790" s="204">
        <v>37221</v>
      </c>
      <c r="B790" s="205" t="s">
        <v>74</v>
      </c>
      <c r="C790" s="23">
        <v>-13806475.246673301</v>
      </c>
      <c r="D790" s="23">
        <v>18941965.196010798</v>
      </c>
      <c r="E790" s="23">
        <v>53185685.967181295</v>
      </c>
    </row>
    <row r="791" spans="1:5" ht="12" customHeight="1" x14ac:dyDescent="0.2">
      <c r="A791" s="204">
        <v>37222</v>
      </c>
      <c r="B791" s="205" t="s">
        <v>74</v>
      </c>
      <c r="C791" s="23">
        <v>-12317280.0396119</v>
      </c>
      <c r="D791" s="23">
        <v>-312442.21852813702</v>
      </c>
      <c r="E791" s="23">
        <v>54869200.651198</v>
      </c>
    </row>
    <row r="792" spans="1:5" ht="12" customHeight="1" x14ac:dyDescent="0.2">
      <c r="A792" s="204">
        <v>37223</v>
      </c>
      <c r="B792" s="205" t="s">
        <v>74</v>
      </c>
      <c r="C792" s="23">
        <v>-12365772.433605099</v>
      </c>
      <c r="D792" s="23">
        <v>7570914.0412568906</v>
      </c>
      <c r="E792" s="23">
        <v>65617534.147981904</v>
      </c>
    </row>
    <row r="793" spans="1:5" ht="12" customHeight="1" x14ac:dyDescent="0.2">
      <c r="A793" s="204">
        <v>37224</v>
      </c>
      <c r="B793" s="205" t="s">
        <v>74</v>
      </c>
      <c r="C793" s="23">
        <v>-13014294.2355159</v>
      </c>
      <c r="D793" s="23">
        <v>1981885.25021839</v>
      </c>
      <c r="E793" s="23">
        <v>60607774.700965397</v>
      </c>
    </row>
    <row r="794" spans="1:5" ht="12" customHeight="1" x14ac:dyDescent="0.2">
      <c r="A794" s="204">
        <v>37225</v>
      </c>
      <c r="B794" s="205" t="s">
        <v>74</v>
      </c>
      <c r="C794" s="23">
        <v>-10795171.0431828</v>
      </c>
      <c r="D794" s="23">
        <v>-18384345.162512999</v>
      </c>
      <c r="E794" s="23">
        <v>40388560.3931913</v>
      </c>
    </row>
    <row r="795" spans="1:5" ht="12" customHeight="1" x14ac:dyDescent="0.2">
      <c r="A795" s="204">
        <v>37228</v>
      </c>
      <c r="B795" s="205" t="s">
        <v>74</v>
      </c>
      <c r="C795" s="23">
        <v>-10591966.190424001</v>
      </c>
      <c r="D795" s="23">
        <v>66798.977378986994</v>
      </c>
      <c r="E795" s="23">
        <v>288186196.98923999</v>
      </c>
    </row>
    <row r="796" spans="1:5" ht="12" customHeight="1" x14ac:dyDescent="0.2">
      <c r="A796" s="204">
        <v>37229</v>
      </c>
      <c r="B796" s="205" t="s">
        <v>74</v>
      </c>
      <c r="C796" s="23">
        <v>-12699253.594911199</v>
      </c>
      <c r="D796" s="23">
        <v>-3067245.3742906698</v>
      </c>
      <c r="E796" s="23">
        <v>91579421.0898159</v>
      </c>
    </row>
    <row r="797" spans="1:5" ht="12" customHeight="1" x14ac:dyDescent="0.2">
      <c r="A797" s="204">
        <v>37230</v>
      </c>
      <c r="B797" s="205" t="s">
        <v>74</v>
      </c>
      <c r="C797" s="23">
        <v>-12145678.7766122</v>
      </c>
      <c r="D797" s="23">
        <v>4377551.3611122202</v>
      </c>
      <c r="E797" s="23">
        <v>99032390.039458305</v>
      </c>
    </row>
    <row r="798" spans="1:5" ht="12" customHeight="1" x14ac:dyDescent="0.2">
      <c r="A798" s="204">
        <v>37231</v>
      </c>
      <c r="B798" s="205" t="s">
        <v>74</v>
      </c>
      <c r="C798" s="23">
        <v>-12250556.776224699</v>
      </c>
      <c r="D798" s="23">
        <v>-3333216.3022669698</v>
      </c>
      <c r="E798" s="23">
        <v>97285898.494005397</v>
      </c>
    </row>
    <row r="799" spans="1:5" ht="12" customHeight="1" x14ac:dyDescent="0.2">
      <c r="A799" s="204">
        <v>37232</v>
      </c>
      <c r="B799" s="205" t="s">
        <v>74</v>
      </c>
      <c r="C799" s="23">
        <v>-8639157.4893069901</v>
      </c>
      <c r="D799" s="23">
        <v>-79466.984592595298</v>
      </c>
      <c r="E799" s="23">
        <v>-29851766.4820791</v>
      </c>
    </row>
    <row r="800" spans="1:5" ht="12" customHeight="1" x14ac:dyDescent="0.2">
      <c r="A800" s="204">
        <v>37235</v>
      </c>
      <c r="B800" s="205" t="s">
        <v>74</v>
      </c>
      <c r="C800" s="23">
        <v>-21620204.4472991</v>
      </c>
      <c r="D800" s="23">
        <v>-20795221.957793601</v>
      </c>
      <c r="E800" s="23">
        <v>178340682.10905701</v>
      </c>
    </row>
    <row r="801" spans="1:5" ht="12" customHeight="1" x14ac:dyDescent="0.2">
      <c r="A801" s="204">
        <v>37236</v>
      </c>
      <c r="B801" s="205" t="s">
        <v>74</v>
      </c>
      <c r="C801" s="23">
        <v>-26601753.988303497</v>
      </c>
      <c r="D801" s="23">
        <v>-8108248.3304400099</v>
      </c>
      <c r="E801" s="23">
        <v>288596131.80362803</v>
      </c>
    </row>
    <row r="802" spans="1:5" ht="12" customHeight="1" x14ac:dyDescent="0.2">
      <c r="A802" s="204">
        <v>37237</v>
      </c>
      <c r="B802" s="205" t="s">
        <v>74</v>
      </c>
      <c r="C802" s="23">
        <v>-26174015.293306898</v>
      </c>
      <c r="D802" s="23">
        <v>10485086.6818799</v>
      </c>
      <c r="E802" s="23">
        <v>295807823.234191</v>
      </c>
    </row>
    <row r="803" spans="1:5" ht="12" customHeight="1" x14ac:dyDescent="0.2">
      <c r="A803" s="204">
        <v>37238</v>
      </c>
      <c r="B803" s="205" t="s">
        <v>74</v>
      </c>
      <c r="C803" s="23">
        <v>-27166807.8597968</v>
      </c>
      <c r="D803" s="23">
        <v>-1156316.9559392</v>
      </c>
      <c r="E803" s="23">
        <v>312183589.73785198</v>
      </c>
    </row>
    <row r="804" spans="1:5" ht="12" customHeight="1" x14ac:dyDescent="0.2">
      <c r="A804" s="204">
        <v>36893</v>
      </c>
      <c r="B804" s="205" t="s">
        <v>75</v>
      </c>
      <c r="C804" s="23">
        <v>-6831585.1676408602</v>
      </c>
      <c r="D804" s="23">
        <v>-43685197.947138794</v>
      </c>
      <c r="E804" s="23">
        <v>-18326521.219508197</v>
      </c>
    </row>
    <row r="805" spans="1:5" ht="12" customHeight="1" x14ac:dyDescent="0.2">
      <c r="A805" s="204">
        <v>36894</v>
      </c>
      <c r="B805" s="205" t="s">
        <v>75</v>
      </c>
      <c r="C805" s="23">
        <v>-6365120.0325024202</v>
      </c>
      <c r="D805" s="23">
        <v>-19743143.634504903</v>
      </c>
      <c r="E805" s="23">
        <v>4551451.01597171</v>
      </c>
    </row>
    <row r="806" spans="1:5" ht="12" customHeight="1" x14ac:dyDescent="0.2">
      <c r="A806" s="204">
        <v>36895</v>
      </c>
      <c r="B806" s="205" t="s">
        <v>75</v>
      </c>
      <c r="C806" s="23">
        <v>-5917060.3963961704</v>
      </c>
      <c r="D806" s="23">
        <v>-4189722.2918072296</v>
      </c>
      <c r="E806" s="23">
        <v>1368674.1394704201</v>
      </c>
    </row>
    <row r="807" spans="1:5" ht="12" customHeight="1" x14ac:dyDescent="0.2">
      <c r="A807" s="204">
        <v>36896</v>
      </c>
      <c r="B807" s="205" t="s">
        <v>75</v>
      </c>
      <c r="C807" s="23">
        <v>-5682914.0796707002</v>
      </c>
      <c r="D807" s="23">
        <v>3957075.3221381097</v>
      </c>
      <c r="E807" s="23">
        <v>10024597.3150649</v>
      </c>
    </row>
    <row r="808" spans="1:5" ht="12" customHeight="1" x14ac:dyDescent="0.2">
      <c r="A808" s="204">
        <v>36899</v>
      </c>
      <c r="B808" s="205" t="s">
        <v>75</v>
      </c>
      <c r="C808" s="23">
        <v>-5434074.1168625597</v>
      </c>
      <c r="D808" s="23">
        <v>-14320571.1761484</v>
      </c>
      <c r="E808" s="23">
        <v>-6170905.2901430102</v>
      </c>
    </row>
    <row r="809" spans="1:5" ht="12" customHeight="1" x14ac:dyDescent="0.2">
      <c r="A809" s="204">
        <v>36900</v>
      </c>
      <c r="B809" s="205" t="s">
        <v>75</v>
      </c>
      <c r="C809" s="23">
        <v>-5370161.7722782604</v>
      </c>
      <c r="D809" s="23">
        <v>1592310.13062167</v>
      </c>
      <c r="E809" s="23">
        <v>-1174874.6698485301</v>
      </c>
    </row>
    <row r="810" spans="1:5" ht="12" customHeight="1" x14ac:dyDescent="0.2">
      <c r="A810" s="204">
        <v>36901</v>
      </c>
      <c r="B810" s="205" t="s">
        <v>75</v>
      </c>
      <c r="C810" s="23">
        <v>-6077272.1778725302</v>
      </c>
      <c r="D810" s="23">
        <v>-3315229.9778477596</v>
      </c>
      <c r="E810" s="23">
        <v>45585356.070998795</v>
      </c>
    </row>
    <row r="811" spans="1:5" ht="12" customHeight="1" x14ac:dyDescent="0.2">
      <c r="A811" s="204">
        <v>36902</v>
      </c>
      <c r="B811" s="205" t="s">
        <v>75</v>
      </c>
      <c r="C811" s="23">
        <v>-7587249.6710786801</v>
      </c>
      <c r="D811" s="23">
        <v>-21978968.810526002</v>
      </c>
      <c r="E811" s="23">
        <v>29699684.951806203</v>
      </c>
    </row>
    <row r="812" spans="1:5" ht="12" customHeight="1" x14ac:dyDescent="0.2">
      <c r="A812" s="204">
        <v>36903</v>
      </c>
      <c r="B812" s="205" t="s">
        <v>75</v>
      </c>
      <c r="C812" s="23">
        <v>-6889049.7500022305</v>
      </c>
      <c r="D812" s="23">
        <v>-10477897.214481499</v>
      </c>
      <c r="E812" s="23">
        <v>15625664.759405201</v>
      </c>
    </row>
    <row r="813" spans="1:5" ht="12" customHeight="1" x14ac:dyDescent="0.2">
      <c r="A813" s="204">
        <v>36906</v>
      </c>
      <c r="B813" s="205" t="s">
        <v>75</v>
      </c>
      <c r="C813" s="23">
        <v>0</v>
      </c>
      <c r="D813" s="23">
        <v>0</v>
      </c>
      <c r="E813" s="23">
        <v>0</v>
      </c>
    </row>
    <row r="814" spans="1:5" ht="12" customHeight="1" x14ac:dyDescent="0.2">
      <c r="A814" s="204">
        <v>36907</v>
      </c>
      <c r="B814" s="205" t="s">
        <v>75</v>
      </c>
      <c r="C814" s="23">
        <v>-8218568.6332538202</v>
      </c>
      <c r="D814" s="23">
        <v>1106829.7834634499</v>
      </c>
      <c r="E814" s="23">
        <v>15110935.5654245</v>
      </c>
    </row>
    <row r="815" spans="1:5" ht="12" customHeight="1" x14ac:dyDescent="0.2">
      <c r="A815" s="204">
        <v>36908</v>
      </c>
      <c r="B815" s="205" t="s">
        <v>75</v>
      </c>
      <c r="C815" s="23">
        <v>-9700090.4503802694</v>
      </c>
      <c r="D815" s="23">
        <v>4667297.4518761998</v>
      </c>
      <c r="E815" s="23">
        <v>20822917.680454202</v>
      </c>
    </row>
    <row r="816" spans="1:5" ht="12" customHeight="1" x14ac:dyDescent="0.2">
      <c r="A816" s="204">
        <v>36909</v>
      </c>
      <c r="B816" s="205" t="s">
        <v>75</v>
      </c>
      <c r="C816" s="23">
        <v>-5906236.1235680301</v>
      </c>
      <c r="D816" s="23">
        <v>20475521.766103201</v>
      </c>
      <c r="E816" s="23">
        <v>21200595.951215301</v>
      </c>
    </row>
    <row r="817" spans="1:5" ht="12" customHeight="1" x14ac:dyDescent="0.2">
      <c r="A817" s="204">
        <v>36910</v>
      </c>
      <c r="B817" s="205" t="s">
        <v>75</v>
      </c>
      <c r="C817" s="23">
        <v>-5785179.99104595</v>
      </c>
      <c r="D817" s="23">
        <v>4655220.5280870702</v>
      </c>
      <c r="E817" s="23">
        <v>16748964.368133999</v>
      </c>
    </row>
    <row r="818" spans="1:5" ht="12" customHeight="1" x14ac:dyDescent="0.2">
      <c r="A818" s="204">
        <v>36913</v>
      </c>
      <c r="B818" s="205" t="s">
        <v>75</v>
      </c>
      <c r="C818" s="23">
        <v>-6436768.5109588699</v>
      </c>
      <c r="D818" s="23">
        <v>37378438.686474703</v>
      </c>
      <c r="E818" s="23">
        <v>54275577.006996199</v>
      </c>
    </row>
    <row r="819" spans="1:5" ht="12" customHeight="1" x14ac:dyDescent="0.2">
      <c r="A819" s="204">
        <v>36914</v>
      </c>
      <c r="B819" s="205" t="s">
        <v>75</v>
      </c>
      <c r="C819" s="23">
        <v>-6781380.4048562404</v>
      </c>
      <c r="D819" s="23">
        <v>23062569.032676201</v>
      </c>
      <c r="E819" s="23">
        <v>82670084.9609254</v>
      </c>
    </row>
    <row r="820" spans="1:5" ht="12" customHeight="1" x14ac:dyDescent="0.2">
      <c r="A820" s="204">
        <v>36915</v>
      </c>
      <c r="B820" s="205" t="s">
        <v>75</v>
      </c>
      <c r="C820" s="23">
        <v>-7275899.3586333599</v>
      </c>
      <c r="D820" s="23">
        <v>-2743301.3362994902</v>
      </c>
      <c r="E820" s="23">
        <v>79018926.500530407</v>
      </c>
    </row>
    <row r="821" spans="1:5" ht="12" customHeight="1" x14ac:dyDescent="0.2">
      <c r="A821" s="204">
        <v>36916</v>
      </c>
      <c r="B821" s="205" t="s">
        <v>75</v>
      </c>
      <c r="C821" s="23">
        <v>-7434261.4642056804</v>
      </c>
      <c r="D821" s="23">
        <v>-2512655.3380982298</v>
      </c>
      <c r="E821" s="23">
        <v>90982540.597760499</v>
      </c>
    </row>
    <row r="822" spans="1:5" ht="12" customHeight="1" x14ac:dyDescent="0.2">
      <c r="A822" s="204">
        <v>36917</v>
      </c>
      <c r="B822" s="205" t="s">
        <v>75</v>
      </c>
      <c r="C822" s="23">
        <v>-3542282.5944435699</v>
      </c>
      <c r="D822" s="23">
        <v>2375993.9028016399</v>
      </c>
      <c r="E822" s="23">
        <v>38900553.382828601</v>
      </c>
    </row>
    <row r="823" spans="1:5" ht="12" customHeight="1" x14ac:dyDescent="0.2">
      <c r="A823" s="204">
        <v>36920</v>
      </c>
      <c r="B823" s="205" t="s">
        <v>75</v>
      </c>
      <c r="C823" s="23">
        <v>-3410293.8489214401</v>
      </c>
      <c r="D823" s="23">
        <v>-1787049.5843479601</v>
      </c>
      <c r="E823" s="23">
        <v>43313014.7299233</v>
      </c>
    </row>
    <row r="824" spans="1:5" ht="12" customHeight="1" x14ac:dyDescent="0.2">
      <c r="A824" s="204">
        <v>36921</v>
      </c>
      <c r="B824" s="205" t="s">
        <v>75</v>
      </c>
      <c r="C824" s="23">
        <v>-4313643.3246309301</v>
      </c>
      <c r="D824" s="23">
        <v>1535567.88709191</v>
      </c>
      <c r="E824" s="23">
        <v>48296779.223021999</v>
      </c>
    </row>
    <row r="825" spans="1:5" ht="12" customHeight="1" x14ac:dyDescent="0.2">
      <c r="A825" s="204">
        <v>36922</v>
      </c>
      <c r="B825" s="205" t="s">
        <v>75</v>
      </c>
      <c r="C825" s="23">
        <v>-3995317.21598551</v>
      </c>
      <c r="D825" s="23">
        <v>-1612478.9724081899</v>
      </c>
      <c r="E825" s="23">
        <v>71910391.636006102</v>
      </c>
    </row>
    <row r="826" spans="1:5" ht="12" customHeight="1" x14ac:dyDescent="0.2">
      <c r="A826" s="204">
        <v>36923</v>
      </c>
      <c r="B826" s="205" t="s">
        <v>75</v>
      </c>
      <c r="C826" s="23">
        <v>-3954487.0450538602</v>
      </c>
      <c r="D826" s="23">
        <v>9858165.7135605998</v>
      </c>
      <c r="E826" s="23">
        <v>77281789.4810877</v>
      </c>
    </row>
    <row r="827" spans="1:5" ht="12" customHeight="1" x14ac:dyDescent="0.2">
      <c r="A827" s="204">
        <v>36924</v>
      </c>
      <c r="B827" s="205" t="s">
        <v>75</v>
      </c>
      <c r="C827" s="23">
        <v>-3898593.6052368097</v>
      </c>
      <c r="D827" s="23">
        <v>-9069933.0342922304</v>
      </c>
      <c r="E827" s="23">
        <v>69321148.219348505</v>
      </c>
    </row>
    <row r="828" spans="1:5" ht="12" customHeight="1" x14ac:dyDescent="0.2">
      <c r="A828" s="204">
        <v>36927</v>
      </c>
      <c r="B828" s="205" t="s">
        <v>75</v>
      </c>
      <c r="C828" s="23">
        <v>-4997624.6381931305</v>
      </c>
      <c r="D828" s="23">
        <v>-2961282.27799749</v>
      </c>
      <c r="E828" s="23">
        <v>67294043.80028601</v>
      </c>
    </row>
    <row r="829" spans="1:5" ht="12" customHeight="1" x14ac:dyDescent="0.2">
      <c r="A829" s="204">
        <v>36928</v>
      </c>
      <c r="B829" s="205" t="s">
        <v>75</v>
      </c>
      <c r="C829" s="23">
        <v>-6173741.3291755598</v>
      </c>
      <c r="D829" s="23">
        <v>-2448753.92144479</v>
      </c>
      <c r="E829" s="23">
        <v>63951969.200383104</v>
      </c>
    </row>
    <row r="830" spans="1:5" ht="12" customHeight="1" x14ac:dyDescent="0.2">
      <c r="A830" s="204">
        <v>36929</v>
      </c>
      <c r="B830" s="205" t="s">
        <v>75</v>
      </c>
      <c r="C830" s="23">
        <v>-7912592.6636062497</v>
      </c>
      <c r="D830" s="23">
        <v>-29478991.4912403</v>
      </c>
      <c r="E830" s="23">
        <v>49702141.545860104</v>
      </c>
    </row>
    <row r="831" spans="1:5" ht="12" customHeight="1" x14ac:dyDescent="0.2">
      <c r="A831" s="204">
        <v>36930</v>
      </c>
      <c r="B831" s="205" t="s">
        <v>75</v>
      </c>
      <c r="C831" s="23">
        <v>-8292386.9872546801</v>
      </c>
      <c r="D831" s="23">
        <v>-8797951.1636710092</v>
      </c>
      <c r="E831" s="23">
        <v>40758882.092467301</v>
      </c>
    </row>
    <row r="832" spans="1:5" ht="12" customHeight="1" x14ac:dyDescent="0.2">
      <c r="A832" s="204">
        <v>36931</v>
      </c>
      <c r="B832" s="205" t="s">
        <v>75</v>
      </c>
      <c r="C832" s="23">
        <v>-12473064.738578701</v>
      </c>
      <c r="D832" s="23">
        <v>-11642.548594387501</v>
      </c>
      <c r="E832" s="23">
        <v>37081785.361399606</v>
      </c>
    </row>
    <row r="833" spans="1:5" ht="12" customHeight="1" x14ac:dyDescent="0.2">
      <c r="A833" s="204">
        <v>36934</v>
      </c>
      <c r="B833" s="205" t="s">
        <v>75</v>
      </c>
      <c r="C833" s="23">
        <v>-11824645.512393901</v>
      </c>
      <c r="D833" s="23">
        <v>4263373.2297001304</v>
      </c>
      <c r="E833" s="23">
        <v>40990644.362853199</v>
      </c>
    </row>
    <row r="834" spans="1:5" ht="12" customHeight="1" x14ac:dyDescent="0.2">
      <c r="A834" s="204">
        <v>36935</v>
      </c>
      <c r="B834" s="205" t="s">
        <v>75</v>
      </c>
      <c r="C834" s="23">
        <v>-10524670.032364899</v>
      </c>
      <c r="D834" s="23">
        <v>-4334976.1518772403</v>
      </c>
      <c r="E834" s="23">
        <v>36133209.254118301</v>
      </c>
    </row>
    <row r="835" spans="1:5" ht="12" customHeight="1" x14ac:dyDescent="0.2">
      <c r="A835" s="204">
        <v>36936</v>
      </c>
      <c r="B835" s="205" t="s">
        <v>75</v>
      </c>
      <c r="C835" s="23">
        <v>-6317823.2729230402</v>
      </c>
      <c r="D835" s="23">
        <v>387762.992472118</v>
      </c>
      <c r="E835" s="23">
        <v>31288186.841597497</v>
      </c>
    </row>
    <row r="836" spans="1:5" ht="12" customHeight="1" x14ac:dyDescent="0.2">
      <c r="A836" s="204">
        <v>36937</v>
      </c>
      <c r="B836" s="205" t="s">
        <v>75</v>
      </c>
      <c r="C836" s="23">
        <v>-5562227.5778308604</v>
      </c>
      <c r="D836" s="23">
        <v>1900315.2280422801</v>
      </c>
      <c r="E836" s="23">
        <v>29408604.703968298</v>
      </c>
    </row>
    <row r="837" spans="1:5" ht="12" customHeight="1" x14ac:dyDescent="0.2">
      <c r="A837" s="204">
        <v>36938</v>
      </c>
      <c r="B837" s="205" t="s">
        <v>75</v>
      </c>
      <c r="C837" s="23">
        <v>-10655592.48573</v>
      </c>
      <c r="D837" s="23">
        <v>-1466840.9827032201</v>
      </c>
      <c r="E837" s="23">
        <v>75671799.776111707</v>
      </c>
    </row>
    <row r="838" spans="1:5" ht="12" customHeight="1" x14ac:dyDescent="0.2">
      <c r="A838" s="204">
        <v>36941</v>
      </c>
      <c r="B838" s="205" t="s">
        <v>75</v>
      </c>
      <c r="C838" s="23">
        <v>0</v>
      </c>
      <c r="D838" s="23">
        <v>0</v>
      </c>
      <c r="E838" s="23">
        <v>0</v>
      </c>
    </row>
    <row r="839" spans="1:5" ht="12" customHeight="1" x14ac:dyDescent="0.2">
      <c r="A839" s="204">
        <v>36942</v>
      </c>
      <c r="B839" s="205" t="s">
        <v>75</v>
      </c>
      <c r="C839" s="23">
        <v>-4601582.0172295906</v>
      </c>
      <c r="D839" s="23">
        <v>-6533702.9256543703</v>
      </c>
      <c r="E839" s="23">
        <v>58598794.072293997</v>
      </c>
    </row>
    <row r="840" spans="1:5" ht="12" customHeight="1" x14ac:dyDescent="0.2">
      <c r="A840" s="204">
        <v>36943</v>
      </c>
      <c r="B840" s="205" t="s">
        <v>75</v>
      </c>
      <c r="C840" s="23">
        <v>-3753232.7579912799</v>
      </c>
      <c r="D840" s="23">
        <v>-1216834.2427257299</v>
      </c>
      <c r="E840" s="23">
        <v>65965648.2456083</v>
      </c>
    </row>
    <row r="841" spans="1:5" ht="12" customHeight="1" x14ac:dyDescent="0.2">
      <c r="A841" s="204">
        <v>36944</v>
      </c>
      <c r="B841" s="205" t="s">
        <v>75</v>
      </c>
      <c r="C841" s="23">
        <v>-3793150.1777406898</v>
      </c>
      <c r="D841" s="23">
        <v>-481538.55843340699</v>
      </c>
      <c r="E841" s="23">
        <v>65071597.358271696</v>
      </c>
    </row>
    <row r="842" spans="1:5" ht="12" customHeight="1" x14ac:dyDescent="0.2">
      <c r="A842" s="204">
        <v>36945</v>
      </c>
      <c r="B842" s="205" t="s">
        <v>75</v>
      </c>
      <c r="C842" s="23">
        <v>-3405931.41928952</v>
      </c>
      <c r="D842" s="23">
        <v>-4834928.5216237903</v>
      </c>
      <c r="E842" s="23">
        <v>61457752.751909196</v>
      </c>
    </row>
    <row r="843" spans="1:5" ht="12" customHeight="1" x14ac:dyDescent="0.2">
      <c r="A843" s="204">
        <v>36948</v>
      </c>
      <c r="B843" s="205" t="s">
        <v>75</v>
      </c>
      <c r="C843" s="23">
        <v>-3397946.93442949</v>
      </c>
      <c r="D843" s="23">
        <v>-5344245.9930426097</v>
      </c>
      <c r="E843" s="23">
        <v>57570760.742426798</v>
      </c>
    </row>
    <row r="844" spans="1:5" ht="12" customHeight="1" x14ac:dyDescent="0.2">
      <c r="A844" s="204">
        <v>36949</v>
      </c>
      <c r="B844" s="205" t="s">
        <v>75</v>
      </c>
      <c r="C844" s="23">
        <v>-2601564.6515399097</v>
      </c>
      <c r="D844" s="23">
        <v>986652.02192822006</v>
      </c>
      <c r="E844" s="23">
        <v>57817731.596864298</v>
      </c>
    </row>
    <row r="845" spans="1:5" ht="12" customHeight="1" x14ac:dyDescent="0.2">
      <c r="A845" s="204">
        <v>36950</v>
      </c>
      <c r="B845" s="205" t="s">
        <v>75</v>
      </c>
      <c r="C845" s="23">
        <v>-2189559.4232866997</v>
      </c>
      <c r="D845" s="23">
        <v>159078.248248655</v>
      </c>
      <c r="E845" s="23">
        <v>69480298.933005199</v>
      </c>
    </row>
    <row r="846" spans="1:5" ht="12" customHeight="1" x14ac:dyDescent="0.2">
      <c r="A846" s="204">
        <v>36951</v>
      </c>
      <c r="B846" s="205" t="s">
        <v>75</v>
      </c>
      <c r="C846" s="23">
        <v>-1895849.21225826</v>
      </c>
      <c r="D846" s="23">
        <v>360821.73439446796</v>
      </c>
      <c r="E846" s="23">
        <v>67645103.467319399</v>
      </c>
    </row>
    <row r="847" spans="1:5" ht="12" customHeight="1" x14ac:dyDescent="0.2">
      <c r="A847" s="204">
        <v>36952</v>
      </c>
      <c r="B847" s="205" t="s">
        <v>75</v>
      </c>
      <c r="C847" s="23">
        <v>-2348856.2091516796</v>
      </c>
      <c r="D847" s="23">
        <v>806895.627636816</v>
      </c>
      <c r="E847" s="23">
        <v>57765875.876073204</v>
      </c>
    </row>
    <row r="848" spans="1:5" ht="12" customHeight="1" x14ac:dyDescent="0.2">
      <c r="A848" s="204">
        <v>36955</v>
      </c>
      <c r="B848" s="205" t="s">
        <v>75</v>
      </c>
      <c r="C848" s="23">
        <v>-2471376.23492576</v>
      </c>
      <c r="D848" s="23">
        <v>-3227447.81670235</v>
      </c>
      <c r="E848" s="23">
        <v>54208705.114328504</v>
      </c>
    </row>
    <row r="849" spans="1:5" ht="12" customHeight="1" x14ac:dyDescent="0.2">
      <c r="A849" s="204">
        <v>36956</v>
      </c>
      <c r="B849" s="205" t="s">
        <v>75</v>
      </c>
      <c r="C849" s="23">
        <v>-2332545.2080001598</v>
      </c>
      <c r="D849" s="23">
        <v>-676247.01318050909</v>
      </c>
      <c r="E849" s="23">
        <v>52340133.019286506</v>
      </c>
    </row>
    <row r="850" spans="1:5" ht="12" customHeight="1" x14ac:dyDescent="0.2">
      <c r="A850" s="204">
        <v>36957</v>
      </c>
      <c r="B850" s="205" t="s">
        <v>75</v>
      </c>
      <c r="C850" s="23">
        <v>-3183769.1764231599</v>
      </c>
      <c r="D850" s="23">
        <v>-741169.081798731</v>
      </c>
      <c r="E850" s="23">
        <v>56630986.241378404</v>
      </c>
    </row>
    <row r="851" spans="1:5" ht="12" customHeight="1" x14ac:dyDescent="0.2">
      <c r="A851" s="204">
        <v>36958</v>
      </c>
      <c r="B851" s="205" t="s">
        <v>75</v>
      </c>
      <c r="C851" s="23">
        <v>-3316233.2727811001</v>
      </c>
      <c r="D851" s="23">
        <v>-6169090.6485905303</v>
      </c>
      <c r="E851" s="23">
        <v>52185166.021259695</v>
      </c>
    </row>
    <row r="852" spans="1:5" ht="12" customHeight="1" x14ac:dyDescent="0.2">
      <c r="A852" s="204">
        <v>36959</v>
      </c>
      <c r="B852" s="205" t="s">
        <v>75</v>
      </c>
      <c r="C852" s="23">
        <v>-3206396.1761390097</v>
      </c>
      <c r="D852" s="23">
        <v>3041884.80119021</v>
      </c>
      <c r="E852" s="23">
        <v>58683317.127216101</v>
      </c>
    </row>
    <row r="853" spans="1:5" ht="12" customHeight="1" x14ac:dyDescent="0.2">
      <c r="A853" s="204">
        <v>36962</v>
      </c>
      <c r="B853" s="205" t="s">
        <v>75</v>
      </c>
      <c r="C853" s="23">
        <v>-4219058.41641289</v>
      </c>
      <c r="D853" s="23">
        <v>-4065030.0509995897</v>
      </c>
      <c r="E853" s="23">
        <v>53523562.117777698</v>
      </c>
    </row>
    <row r="854" spans="1:5" ht="12" customHeight="1" x14ac:dyDescent="0.2">
      <c r="A854" s="204">
        <v>36963</v>
      </c>
      <c r="B854" s="205" t="s">
        <v>75</v>
      </c>
      <c r="C854" s="23">
        <v>-6562399.3766490398</v>
      </c>
      <c r="D854" s="23">
        <v>-237818.58588542804</v>
      </c>
      <c r="E854" s="23">
        <v>65497508.961156003</v>
      </c>
    </row>
    <row r="855" spans="1:5" ht="12" customHeight="1" x14ac:dyDescent="0.2">
      <c r="A855" s="204">
        <v>36964</v>
      </c>
      <c r="B855" s="205" t="s">
        <v>75</v>
      </c>
      <c r="C855" s="23">
        <v>-5780389.7698532296</v>
      </c>
      <c r="D855" s="23">
        <v>5697060.1190806506</v>
      </c>
      <c r="E855" s="23">
        <v>61391791.5386732</v>
      </c>
    </row>
    <row r="856" spans="1:5" ht="12" customHeight="1" x14ac:dyDescent="0.2">
      <c r="A856" s="204">
        <v>36965</v>
      </c>
      <c r="B856" s="205" t="s">
        <v>75</v>
      </c>
      <c r="C856" s="23">
        <v>-5799079.7655303702</v>
      </c>
      <c r="D856" s="23">
        <v>-2818197.6497838199</v>
      </c>
      <c r="E856" s="23">
        <v>84722171.866345897</v>
      </c>
    </row>
    <row r="857" spans="1:5" ht="12" customHeight="1" x14ac:dyDescent="0.2">
      <c r="A857" s="204">
        <v>36966</v>
      </c>
      <c r="B857" s="205" t="s">
        <v>75</v>
      </c>
      <c r="C857" s="23">
        <v>-9041390.4429970197</v>
      </c>
      <c r="D857" s="23">
        <v>570598.96768704103</v>
      </c>
      <c r="E857" s="23">
        <v>84807267.458414301</v>
      </c>
    </row>
    <row r="858" spans="1:5" ht="12" customHeight="1" x14ac:dyDescent="0.2">
      <c r="A858" s="204">
        <v>36969</v>
      </c>
      <c r="B858" s="205" t="s">
        <v>75</v>
      </c>
      <c r="C858" s="23">
        <v>-5866895.6188144805</v>
      </c>
      <c r="D858" s="23">
        <v>-5787176.8156197798</v>
      </c>
      <c r="E858" s="23">
        <v>65772117.3336192</v>
      </c>
    </row>
    <row r="859" spans="1:5" ht="12" customHeight="1" x14ac:dyDescent="0.2">
      <c r="A859" s="204">
        <v>36970</v>
      </c>
      <c r="B859" s="205" t="s">
        <v>75</v>
      </c>
      <c r="C859" s="23">
        <v>-5927842.9353601802</v>
      </c>
      <c r="D859" s="23">
        <v>5071793.3189967796</v>
      </c>
      <c r="E859" s="23">
        <v>67126594.167773396</v>
      </c>
    </row>
    <row r="860" spans="1:5" ht="12" customHeight="1" x14ac:dyDescent="0.2">
      <c r="A860" s="204">
        <v>36971</v>
      </c>
      <c r="B860" s="205" t="s">
        <v>75</v>
      </c>
      <c r="C860" s="23">
        <v>-4957928.3503399305</v>
      </c>
      <c r="D860" s="23">
        <v>-3278338.6003165096</v>
      </c>
      <c r="E860" s="23">
        <v>66411475.827413402</v>
      </c>
    </row>
    <row r="861" spans="1:5" ht="12" customHeight="1" x14ac:dyDescent="0.2">
      <c r="A861" s="204">
        <v>36972</v>
      </c>
      <c r="B861" s="205" t="s">
        <v>75</v>
      </c>
      <c r="C861" s="23">
        <v>-4900754.4387663603</v>
      </c>
      <c r="D861" s="23">
        <v>-3316705.5171626098</v>
      </c>
      <c r="E861" s="23">
        <v>65908881.697457306</v>
      </c>
    </row>
    <row r="862" spans="1:5" ht="12" customHeight="1" x14ac:dyDescent="0.2">
      <c r="A862" s="204">
        <v>36973</v>
      </c>
      <c r="B862" s="205" t="s">
        <v>75</v>
      </c>
      <c r="C862" s="23">
        <v>-4896615.1956540802</v>
      </c>
      <c r="D862" s="23">
        <v>2883655.6216974901</v>
      </c>
      <c r="E862" s="23">
        <v>69037136.533244893</v>
      </c>
    </row>
    <row r="863" spans="1:5" ht="12" customHeight="1" x14ac:dyDescent="0.2">
      <c r="A863" s="204">
        <v>36976</v>
      </c>
      <c r="B863" s="205" t="s">
        <v>75</v>
      </c>
      <c r="C863" s="23">
        <v>-3569157.9107987098</v>
      </c>
      <c r="D863" s="23">
        <v>4397757.4250320802</v>
      </c>
      <c r="E863" s="23">
        <v>69001042.659009501</v>
      </c>
    </row>
    <row r="864" spans="1:5" ht="12" customHeight="1" x14ac:dyDescent="0.2">
      <c r="A864" s="204">
        <v>36977</v>
      </c>
      <c r="B864" s="205" t="s">
        <v>75</v>
      </c>
      <c r="C864" s="23">
        <v>-3678321.3114794898</v>
      </c>
      <c r="D864" s="23">
        <v>672101.96367480792</v>
      </c>
      <c r="E864" s="23">
        <v>55696138.406825401</v>
      </c>
    </row>
    <row r="865" spans="1:5" ht="12" customHeight="1" x14ac:dyDescent="0.2">
      <c r="A865" s="204">
        <v>36978</v>
      </c>
      <c r="B865" s="205" t="s">
        <v>75</v>
      </c>
      <c r="C865" s="23">
        <v>-5031022.73140819</v>
      </c>
      <c r="D865" s="23">
        <v>-3160389.4624010399</v>
      </c>
      <c r="E865" s="23">
        <v>52527801.470885001</v>
      </c>
    </row>
    <row r="866" spans="1:5" ht="12" customHeight="1" x14ac:dyDescent="0.2">
      <c r="A866" s="204">
        <v>36979</v>
      </c>
      <c r="B866" s="205" t="s">
        <v>75</v>
      </c>
      <c r="C866" s="23">
        <v>0</v>
      </c>
      <c r="D866" s="23">
        <v>0</v>
      </c>
      <c r="E866" s="23">
        <v>0</v>
      </c>
    </row>
    <row r="867" spans="1:5" ht="12" customHeight="1" x14ac:dyDescent="0.2">
      <c r="A867" s="204">
        <v>36980</v>
      </c>
      <c r="B867" s="205" t="s">
        <v>75</v>
      </c>
      <c r="C867" s="23">
        <v>-4793728.5593207404</v>
      </c>
      <c r="D867" s="23">
        <v>-1857572.7958755801</v>
      </c>
      <c r="E867" s="23">
        <v>5620664.1139477696</v>
      </c>
    </row>
    <row r="868" spans="1:5" ht="12" customHeight="1" x14ac:dyDescent="0.2">
      <c r="A868" s="204">
        <v>36981</v>
      </c>
      <c r="B868" s="205" t="s">
        <v>75</v>
      </c>
      <c r="C868" s="23">
        <v>0</v>
      </c>
      <c r="D868" s="23">
        <v>0</v>
      </c>
      <c r="E868" s="23">
        <v>0</v>
      </c>
    </row>
    <row r="869" spans="1:5" ht="12" customHeight="1" x14ac:dyDescent="0.2">
      <c r="A869" s="204">
        <v>36983</v>
      </c>
      <c r="B869" s="205" t="s">
        <v>75</v>
      </c>
      <c r="C869" s="23">
        <v>-5433597.2325430103</v>
      </c>
      <c r="D869" s="23">
        <v>-5251610.3401213102</v>
      </c>
      <c r="E869" s="23">
        <v>-13563178.478323501</v>
      </c>
    </row>
    <row r="870" spans="1:5" ht="12" customHeight="1" x14ac:dyDescent="0.2">
      <c r="A870" s="204">
        <v>36984</v>
      </c>
      <c r="B870" s="205" t="s">
        <v>75</v>
      </c>
      <c r="C870" s="23">
        <v>-4273440.4971223604</v>
      </c>
      <c r="D870" s="23">
        <v>-3880435.5042675599</v>
      </c>
      <c r="E870" s="23">
        <v>-22841510.169212099</v>
      </c>
    </row>
    <row r="871" spans="1:5" ht="12" customHeight="1" x14ac:dyDescent="0.2">
      <c r="A871" s="204">
        <v>36985</v>
      </c>
      <c r="B871" s="205" t="s">
        <v>75</v>
      </c>
      <c r="C871" s="23">
        <v>-7732038.0062521696</v>
      </c>
      <c r="D871" s="23">
        <v>-9290827.3747976404</v>
      </c>
      <c r="E871" s="23">
        <v>-29339896.933730699</v>
      </c>
    </row>
    <row r="872" spans="1:5" ht="12" customHeight="1" x14ac:dyDescent="0.2">
      <c r="A872" s="204">
        <v>36986</v>
      </c>
      <c r="B872" s="205" t="s">
        <v>75</v>
      </c>
      <c r="C872" s="23">
        <v>-5776790.6586931199</v>
      </c>
      <c r="D872" s="23">
        <v>5620500.3725889502</v>
      </c>
      <c r="E872" s="23">
        <v>-19859206.518274501</v>
      </c>
    </row>
    <row r="873" spans="1:5" ht="12" customHeight="1" x14ac:dyDescent="0.2">
      <c r="A873" s="204">
        <v>36987</v>
      </c>
      <c r="B873" s="205" t="s">
        <v>75</v>
      </c>
      <c r="C873" s="23">
        <v>-6012093.5149665801</v>
      </c>
      <c r="D873" s="23">
        <v>-11815885.255284</v>
      </c>
      <c r="E873" s="23">
        <v>-29465183.176088497</v>
      </c>
    </row>
    <row r="874" spans="1:5" ht="12" customHeight="1" x14ac:dyDescent="0.2">
      <c r="A874" s="204">
        <v>36990</v>
      </c>
      <c r="B874" s="205" t="s">
        <v>75</v>
      </c>
      <c r="C874" s="23">
        <v>-5203867.9465831602</v>
      </c>
      <c r="D874" s="23">
        <v>-7272842.3201315599</v>
      </c>
      <c r="E874" s="23">
        <v>-35188182.2588486</v>
      </c>
    </row>
    <row r="875" spans="1:5" ht="12" customHeight="1" x14ac:dyDescent="0.2">
      <c r="A875" s="204">
        <v>36991</v>
      </c>
      <c r="B875" s="205" t="s">
        <v>75</v>
      </c>
      <c r="C875" s="23">
        <v>-5098098.9531238303</v>
      </c>
      <c r="D875" s="23">
        <v>-1994823.4055087401</v>
      </c>
      <c r="E875" s="23">
        <v>-34950357.308905698</v>
      </c>
    </row>
    <row r="876" spans="1:5" ht="12" customHeight="1" x14ac:dyDescent="0.2">
      <c r="A876" s="204">
        <v>36992</v>
      </c>
      <c r="B876" s="205" t="s">
        <v>75</v>
      </c>
      <c r="C876" s="23">
        <v>-5428011.1752998102</v>
      </c>
      <c r="D876" s="23">
        <v>-2744877.8988804002</v>
      </c>
      <c r="E876" s="23">
        <v>-36230000.791402899</v>
      </c>
    </row>
    <row r="877" spans="1:5" ht="12" customHeight="1" x14ac:dyDescent="0.2">
      <c r="A877" s="204">
        <v>36993</v>
      </c>
      <c r="B877" s="205" t="s">
        <v>75</v>
      </c>
      <c r="C877" s="23">
        <v>-6168510.2929300899</v>
      </c>
      <c r="D877" s="23">
        <v>-95212.0000664853</v>
      </c>
      <c r="E877" s="23">
        <v>-33845714.191064499</v>
      </c>
    </row>
    <row r="878" spans="1:5" ht="12" customHeight="1" x14ac:dyDescent="0.2">
      <c r="A878" s="204">
        <v>36997</v>
      </c>
      <c r="B878" s="205" t="s">
        <v>75</v>
      </c>
      <c r="C878" s="23">
        <v>-3949206.6622709497</v>
      </c>
      <c r="D878" s="23">
        <v>421699.32187721803</v>
      </c>
      <c r="E878" s="23">
        <v>-28567493.9803265</v>
      </c>
    </row>
    <row r="879" spans="1:5" ht="12" customHeight="1" x14ac:dyDescent="0.2">
      <c r="A879" s="204">
        <v>36998</v>
      </c>
      <c r="B879" s="205" t="s">
        <v>75</v>
      </c>
      <c r="C879" s="23">
        <v>-3873726.0412815502</v>
      </c>
      <c r="D879" s="23">
        <v>-2530772.6150326799</v>
      </c>
      <c r="E879" s="23">
        <v>-31049804.446419802</v>
      </c>
    </row>
    <row r="880" spans="1:5" ht="12" customHeight="1" x14ac:dyDescent="0.2">
      <c r="A880" s="204">
        <v>36999</v>
      </c>
      <c r="B880" s="205" t="s">
        <v>75</v>
      </c>
      <c r="C880" s="23">
        <v>-4165126.3140956298</v>
      </c>
      <c r="D880" s="23">
        <v>-2924713.1655650199</v>
      </c>
      <c r="E880" s="23">
        <v>-32037284.105886001</v>
      </c>
    </row>
    <row r="881" spans="1:5" ht="12" customHeight="1" x14ac:dyDescent="0.2">
      <c r="A881" s="204">
        <v>37000</v>
      </c>
      <c r="B881" s="205" t="s">
        <v>75</v>
      </c>
      <c r="C881" s="23">
        <v>-4160842.0911641</v>
      </c>
      <c r="D881" s="23">
        <v>-654312.16026701103</v>
      </c>
      <c r="E881" s="23">
        <v>-32087040.826696899</v>
      </c>
    </row>
    <row r="882" spans="1:5" ht="12" customHeight="1" x14ac:dyDescent="0.2">
      <c r="A882" s="204">
        <v>37001</v>
      </c>
      <c r="B882" s="205" t="s">
        <v>75</v>
      </c>
      <c r="C882" s="23">
        <v>-3586001.8906397899</v>
      </c>
      <c r="D882" s="23">
        <v>-2293333.27955487</v>
      </c>
      <c r="E882" s="23">
        <v>-34266764.814052597</v>
      </c>
    </row>
    <row r="883" spans="1:5" ht="12" customHeight="1" x14ac:dyDescent="0.2">
      <c r="A883" s="204">
        <v>37004</v>
      </c>
      <c r="B883" s="205" t="s">
        <v>75</v>
      </c>
      <c r="C883" s="23">
        <v>-3648540.0373889599</v>
      </c>
      <c r="D883" s="23">
        <v>-1454124.7386710499</v>
      </c>
      <c r="E883" s="23">
        <v>-35865041.242102802</v>
      </c>
    </row>
    <row r="884" spans="1:5" ht="12" customHeight="1" x14ac:dyDescent="0.2">
      <c r="A884" s="204">
        <v>37005</v>
      </c>
      <c r="B884" s="205" t="s">
        <v>75</v>
      </c>
      <c r="C884" s="23">
        <v>-3887226.0880340901</v>
      </c>
      <c r="D884" s="23">
        <v>-403082.20248632296</v>
      </c>
      <c r="E884" s="23">
        <v>-35966418.639031701</v>
      </c>
    </row>
    <row r="885" spans="1:5" ht="12" customHeight="1" x14ac:dyDescent="0.2">
      <c r="A885" s="204">
        <v>37006</v>
      </c>
      <c r="B885" s="205" t="s">
        <v>75</v>
      </c>
      <c r="C885" s="23">
        <v>-4119878.6665307996</v>
      </c>
      <c r="D885" s="23">
        <v>-433742.76642168697</v>
      </c>
      <c r="E885" s="23">
        <v>-36392075.255341999</v>
      </c>
    </row>
    <row r="886" spans="1:5" ht="12" customHeight="1" x14ac:dyDescent="0.2">
      <c r="A886" s="204">
        <v>37007</v>
      </c>
      <c r="B886" s="205" t="s">
        <v>75</v>
      </c>
      <c r="C886" s="23">
        <v>-4084560.20955332</v>
      </c>
      <c r="D886" s="23">
        <v>-5094770.08132568</v>
      </c>
      <c r="E886" s="23">
        <v>-42814036.287734799</v>
      </c>
    </row>
    <row r="887" spans="1:5" ht="12" customHeight="1" x14ac:dyDescent="0.2">
      <c r="A887" s="204">
        <v>37008</v>
      </c>
      <c r="B887" s="205" t="s">
        <v>75</v>
      </c>
      <c r="C887" s="23">
        <v>-5522839.97785642</v>
      </c>
      <c r="D887" s="23">
        <v>1313077.1140016201</v>
      </c>
      <c r="E887" s="23">
        <v>-26919356.807488799</v>
      </c>
    </row>
    <row r="888" spans="1:5" ht="12" customHeight="1" x14ac:dyDescent="0.2">
      <c r="A888" s="204">
        <v>37011</v>
      </c>
      <c r="B888" s="205" t="s">
        <v>75</v>
      </c>
      <c r="C888" s="23">
        <v>-3712090.6345363101</v>
      </c>
      <c r="D888" s="23">
        <v>-1741221.8635118001</v>
      </c>
      <c r="E888" s="23">
        <v>-30611355.093717098</v>
      </c>
    </row>
    <row r="889" spans="1:5" ht="12" customHeight="1" x14ac:dyDescent="0.2">
      <c r="A889" s="204">
        <v>37012</v>
      </c>
      <c r="B889" s="205" t="s">
        <v>75</v>
      </c>
      <c r="C889" s="23">
        <v>-3790275.5038950397</v>
      </c>
      <c r="D889" s="23">
        <v>-904536.91733739013</v>
      </c>
      <c r="E889" s="23">
        <v>-31025379.812310599</v>
      </c>
    </row>
    <row r="890" spans="1:5" ht="12" customHeight="1" x14ac:dyDescent="0.2">
      <c r="A890" s="204">
        <v>37013</v>
      </c>
      <c r="B890" s="205" t="s">
        <v>75</v>
      </c>
      <c r="C890" s="23">
        <v>-3761977.7034389796</v>
      </c>
      <c r="D890" s="23">
        <v>-1268336.1745082999</v>
      </c>
      <c r="E890" s="23">
        <v>-32262517.8581139</v>
      </c>
    </row>
    <row r="891" spans="1:5" ht="12" customHeight="1" x14ac:dyDescent="0.2">
      <c r="A891" s="204">
        <v>37014</v>
      </c>
      <c r="B891" s="205" t="s">
        <v>75</v>
      </c>
      <c r="C891" s="23">
        <v>-3739144.2625128999</v>
      </c>
      <c r="D891" s="23">
        <v>4406560.9764666902</v>
      </c>
      <c r="E891" s="23">
        <v>-27640458.433600601</v>
      </c>
    </row>
    <row r="892" spans="1:5" ht="12" customHeight="1" x14ac:dyDescent="0.2">
      <c r="A892" s="204">
        <v>37015</v>
      </c>
      <c r="B892" s="205" t="s">
        <v>75</v>
      </c>
      <c r="C892" s="23">
        <v>-3773802.8841514396</v>
      </c>
      <c r="D892" s="23">
        <v>221294.14151371899</v>
      </c>
      <c r="E892" s="23">
        <v>-27384464.994465698</v>
      </c>
    </row>
    <row r="893" spans="1:5" ht="12" customHeight="1" x14ac:dyDescent="0.2">
      <c r="A893" s="204">
        <v>37018</v>
      </c>
      <c r="B893" s="205" t="s">
        <v>75</v>
      </c>
      <c r="C893" s="23">
        <v>-3369624.0268195299</v>
      </c>
      <c r="D893" s="23">
        <v>-1074319.9600251899</v>
      </c>
      <c r="E893" s="23">
        <v>-28374755.989744801</v>
      </c>
    </row>
    <row r="894" spans="1:5" ht="12" customHeight="1" x14ac:dyDescent="0.2">
      <c r="A894" s="204">
        <v>37019</v>
      </c>
      <c r="B894" s="205" t="s">
        <v>75</v>
      </c>
      <c r="C894" s="23">
        <v>-3291451.2074316898</v>
      </c>
      <c r="D894" s="23">
        <v>-346703.92155671702</v>
      </c>
      <c r="E894" s="23">
        <v>-29006618.625592098</v>
      </c>
    </row>
    <row r="895" spans="1:5" ht="12" customHeight="1" x14ac:dyDescent="0.2">
      <c r="A895" s="204">
        <v>37020</v>
      </c>
      <c r="B895" s="205" t="s">
        <v>75</v>
      </c>
      <c r="C895" s="23">
        <v>-6256644.4140248504</v>
      </c>
      <c r="D895" s="23">
        <v>-913945.32272264117</v>
      </c>
      <c r="E895" s="23">
        <v>-31254154.263281099</v>
      </c>
    </row>
    <row r="896" spans="1:5" ht="12" customHeight="1" x14ac:dyDescent="0.2">
      <c r="A896" s="204">
        <v>37021</v>
      </c>
      <c r="B896" s="205" t="s">
        <v>75</v>
      </c>
      <c r="C896" s="23">
        <v>-7085250.0938440803</v>
      </c>
      <c r="D896" s="23">
        <v>-878340.04107021808</v>
      </c>
      <c r="E896" s="23">
        <v>-32144308.791061703</v>
      </c>
    </row>
    <row r="897" spans="1:5" ht="12" customHeight="1" x14ac:dyDescent="0.2">
      <c r="A897" s="204">
        <v>37022</v>
      </c>
      <c r="B897" s="205" t="s">
        <v>75</v>
      </c>
      <c r="C897" s="23">
        <v>-5002798.0424314896</v>
      </c>
      <c r="D897" s="23">
        <v>-978184.69389842812</v>
      </c>
      <c r="E897" s="23">
        <v>-24519793.030570101</v>
      </c>
    </row>
    <row r="898" spans="1:5" ht="12" customHeight="1" x14ac:dyDescent="0.2">
      <c r="A898" s="204">
        <v>37025</v>
      </c>
      <c r="B898" s="205" t="s">
        <v>75</v>
      </c>
      <c r="C898" s="23">
        <v>-8249124.4863678003</v>
      </c>
      <c r="D898" s="23">
        <v>-2906399.93628537</v>
      </c>
      <c r="E898" s="23">
        <v>-29395585.395563398</v>
      </c>
    </row>
    <row r="899" spans="1:5" ht="12" customHeight="1" x14ac:dyDescent="0.2">
      <c r="A899" s="204">
        <v>37026</v>
      </c>
      <c r="B899" s="205" t="s">
        <v>75</v>
      </c>
      <c r="C899" s="23">
        <v>-10954534.2213505</v>
      </c>
      <c r="D899" s="23">
        <v>5970913.6114034699</v>
      </c>
      <c r="E899" s="23">
        <v>-25240598.578535598</v>
      </c>
    </row>
    <row r="900" spans="1:5" ht="12" customHeight="1" x14ac:dyDescent="0.2">
      <c r="A900" s="204">
        <v>37027</v>
      </c>
      <c r="B900" s="205" t="s">
        <v>75</v>
      </c>
      <c r="C900" s="23">
        <v>-14011890.704827501</v>
      </c>
      <c r="D900" s="23">
        <v>8477807.3236331996</v>
      </c>
      <c r="E900" s="23">
        <v>-17713183.1026356</v>
      </c>
    </row>
    <row r="901" spans="1:5" ht="12" customHeight="1" x14ac:dyDescent="0.2">
      <c r="A901" s="204">
        <v>37028</v>
      </c>
      <c r="B901" s="205" t="s">
        <v>75</v>
      </c>
      <c r="C901" s="23">
        <v>-15586551.259936901</v>
      </c>
      <c r="D901" s="23">
        <v>-2436029.27393647</v>
      </c>
      <c r="E901" s="23">
        <v>-20161186.226851203</v>
      </c>
    </row>
    <row r="902" spans="1:5" ht="12" customHeight="1" x14ac:dyDescent="0.2">
      <c r="A902" s="204">
        <v>37029</v>
      </c>
      <c r="B902" s="205" t="s">
        <v>75</v>
      </c>
      <c r="C902" s="23">
        <v>-16890688.766505301</v>
      </c>
      <c r="D902" s="23">
        <v>-17242230.793977298</v>
      </c>
      <c r="E902" s="23">
        <v>-36918571.364566304</v>
      </c>
    </row>
    <row r="903" spans="1:5" ht="12" customHeight="1" x14ac:dyDescent="0.2">
      <c r="A903" s="204">
        <v>37032</v>
      </c>
      <c r="B903" s="205" t="s">
        <v>75</v>
      </c>
      <c r="C903" s="23">
        <v>-17888464.581688799</v>
      </c>
      <c r="D903" s="23">
        <v>-8591767.1995833386</v>
      </c>
      <c r="E903" s="23">
        <v>-45712990.4106749</v>
      </c>
    </row>
    <row r="904" spans="1:5" ht="12" customHeight="1" x14ac:dyDescent="0.2">
      <c r="A904" s="204">
        <v>37033</v>
      </c>
      <c r="B904" s="205" t="s">
        <v>75</v>
      </c>
      <c r="C904" s="23">
        <v>-6137557.0651348606</v>
      </c>
      <c r="D904" s="23">
        <v>-1514036.6000041901</v>
      </c>
      <c r="E904" s="23">
        <v>4872605.4847375602</v>
      </c>
    </row>
    <row r="905" spans="1:5" ht="12" customHeight="1" x14ac:dyDescent="0.2">
      <c r="A905" s="204">
        <v>37034</v>
      </c>
      <c r="B905" s="205" t="s">
        <v>75</v>
      </c>
      <c r="C905" s="23">
        <v>-5841598.8973467397</v>
      </c>
      <c r="D905" s="23">
        <v>-7144895.6903907601</v>
      </c>
      <c r="E905" s="23">
        <v>-5443512.6150117395</v>
      </c>
    </row>
    <row r="906" spans="1:5" ht="12" customHeight="1" x14ac:dyDescent="0.2">
      <c r="A906" s="204">
        <v>37035</v>
      </c>
      <c r="B906" s="205" t="s">
        <v>75</v>
      </c>
      <c r="C906" s="23">
        <v>-4974985.2037363807</v>
      </c>
      <c r="D906" s="23">
        <v>-871790.28835752094</v>
      </c>
      <c r="E906" s="23">
        <v>-1597548.11456249</v>
      </c>
    </row>
    <row r="907" spans="1:5" ht="12" customHeight="1" x14ac:dyDescent="0.2">
      <c r="A907" s="204">
        <v>37036</v>
      </c>
      <c r="B907" s="205" t="s">
        <v>75</v>
      </c>
      <c r="C907" s="23">
        <v>-4904440.6210823497</v>
      </c>
      <c r="D907" s="23">
        <v>2770021.4203836299</v>
      </c>
      <c r="E907" s="23">
        <v>1308231.88844227</v>
      </c>
    </row>
    <row r="908" spans="1:5" ht="12" customHeight="1" x14ac:dyDescent="0.2">
      <c r="A908" s="204">
        <v>37039</v>
      </c>
      <c r="B908" s="205" t="s">
        <v>75</v>
      </c>
      <c r="C908" s="23">
        <v>0</v>
      </c>
      <c r="D908" s="23">
        <v>0</v>
      </c>
      <c r="E908" s="23">
        <v>0</v>
      </c>
    </row>
    <row r="909" spans="1:5" ht="12" customHeight="1" x14ac:dyDescent="0.2">
      <c r="A909" s="204">
        <v>37040</v>
      </c>
      <c r="B909" s="205" t="s">
        <v>75</v>
      </c>
      <c r="C909" s="23">
        <v>-4641616.8632164504</v>
      </c>
      <c r="D909" s="23">
        <v>-10638374.0101496</v>
      </c>
      <c r="E909" s="23">
        <v>-8413779.9799323492</v>
      </c>
    </row>
    <row r="910" spans="1:5" ht="12" customHeight="1" x14ac:dyDescent="0.2">
      <c r="A910" s="204">
        <v>37041</v>
      </c>
      <c r="B910" s="205" t="s">
        <v>75</v>
      </c>
      <c r="C910" s="23">
        <v>-4536503.4122037999</v>
      </c>
      <c r="D910" s="23">
        <v>1674800.36020994</v>
      </c>
      <c r="E910" s="23">
        <v>-6250559.0644869804</v>
      </c>
    </row>
    <row r="911" spans="1:5" ht="12" customHeight="1" x14ac:dyDescent="0.2">
      <c r="A911" s="204">
        <v>37042</v>
      </c>
      <c r="B911" s="205" t="s">
        <v>75</v>
      </c>
      <c r="C911" s="23">
        <v>-4241284.3186811898</v>
      </c>
      <c r="D911" s="23">
        <v>-21248520.107193097</v>
      </c>
      <c r="E911" s="23">
        <v>-27184012.121229198</v>
      </c>
    </row>
    <row r="912" spans="1:5" ht="12" customHeight="1" x14ac:dyDescent="0.2">
      <c r="A912" s="204">
        <v>37043</v>
      </c>
      <c r="B912" s="205" t="s">
        <v>75</v>
      </c>
      <c r="C912" s="23">
        <v>-4262794.2748627607</v>
      </c>
      <c r="D912" s="23">
        <v>1725646.4976417599</v>
      </c>
      <c r="E912" s="23">
        <v>-25472706.320540398</v>
      </c>
    </row>
    <row r="913" spans="1:5" ht="12" customHeight="1" x14ac:dyDescent="0.2">
      <c r="A913" s="204">
        <v>37046</v>
      </c>
      <c r="B913" s="205" t="s">
        <v>75</v>
      </c>
      <c r="C913" s="23">
        <v>-3814479.5563148102</v>
      </c>
      <c r="D913" s="23">
        <v>-5108720.5589581598</v>
      </c>
      <c r="E913" s="23">
        <v>16521627.084993599</v>
      </c>
    </row>
    <row r="914" spans="1:5" ht="12" customHeight="1" x14ac:dyDescent="0.2">
      <c r="A914" s="204">
        <v>37047</v>
      </c>
      <c r="B914" s="205" t="s">
        <v>75</v>
      </c>
      <c r="C914" s="23">
        <v>-4031498.5341895297</v>
      </c>
      <c r="D914" s="23">
        <v>-3093204.37124454</v>
      </c>
      <c r="E914" s="23">
        <v>13320578.2178696</v>
      </c>
    </row>
    <row r="915" spans="1:5" ht="12" customHeight="1" x14ac:dyDescent="0.2">
      <c r="A915" s="204">
        <v>37048</v>
      </c>
      <c r="B915" s="205" t="s">
        <v>75</v>
      </c>
      <c r="C915" s="23">
        <v>-3818930.7076063501</v>
      </c>
      <c r="D915" s="23">
        <v>12980491.109055402</v>
      </c>
      <c r="E915" s="23">
        <v>26348975.7044775</v>
      </c>
    </row>
    <row r="916" spans="1:5" ht="12" customHeight="1" x14ac:dyDescent="0.2">
      <c r="A916" s="204">
        <v>37049</v>
      </c>
      <c r="B916" s="205" t="s">
        <v>75</v>
      </c>
      <c r="C916" s="23">
        <v>-3656400.55172802</v>
      </c>
      <c r="D916" s="23">
        <v>3620282.1486088196</v>
      </c>
      <c r="E916" s="23">
        <v>29985892.410059899</v>
      </c>
    </row>
    <row r="917" spans="1:5" ht="12" customHeight="1" x14ac:dyDescent="0.2">
      <c r="A917" s="204">
        <v>37050</v>
      </c>
      <c r="B917" s="205" t="s">
        <v>75</v>
      </c>
      <c r="C917" s="23">
        <v>-4428698.4969874602</v>
      </c>
      <c r="D917" s="23">
        <v>1191676.9946067601</v>
      </c>
      <c r="E917" s="23">
        <v>-85158231.380587205</v>
      </c>
    </row>
    <row r="918" spans="1:5" ht="12" customHeight="1" x14ac:dyDescent="0.2">
      <c r="A918" s="204">
        <v>37053</v>
      </c>
      <c r="B918" s="205" t="s">
        <v>75</v>
      </c>
      <c r="C918" s="23">
        <v>-4303492.0649059396</v>
      </c>
      <c r="D918" s="23">
        <v>2536783.9599845796</v>
      </c>
      <c r="E918" s="23">
        <v>-83224234.302537099</v>
      </c>
    </row>
    <row r="919" spans="1:5" ht="12" customHeight="1" x14ac:dyDescent="0.2">
      <c r="A919" s="204">
        <v>37054</v>
      </c>
      <c r="B919" s="205" t="s">
        <v>75</v>
      </c>
      <c r="C919" s="23">
        <v>-4288558.9055423299</v>
      </c>
      <c r="D919" s="23">
        <v>800272.48345245793</v>
      </c>
      <c r="E919" s="23">
        <v>-83452279.605436802</v>
      </c>
    </row>
    <row r="920" spans="1:5" ht="12" customHeight="1" x14ac:dyDescent="0.2">
      <c r="A920" s="204">
        <v>37055</v>
      </c>
      <c r="B920" s="205" t="s">
        <v>75</v>
      </c>
      <c r="C920" s="23">
        <v>-4148551.1264418797</v>
      </c>
      <c r="D920" s="23">
        <v>8631720.6839810591</v>
      </c>
      <c r="E920" s="23">
        <v>-75399525.447228909</v>
      </c>
    </row>
    <row r="921" spans="1:5" ht="12" customHeight="1" x14ac:dyDescent="0.2">
      <c r="A921" s="204">
        <v>37056</v>
      </c>
      <c r="B921" s="205" t="s">
        <v>75</v>
      </c>
      <c r="C921" s="23">
        <v>-4102893.3677912899</v>
      </c>
      <c r="D921" s="23">
        <v>4331309.1288954904</v>
      </c>
      <c r="E921" s="23">
        <v>-71461995.041070104</v>
      </c>
    </row>
    <row r="922" spans="1:5" ht="12" customHeight="1" x14ac:dyDescent="0.2">
      <c r="A922" s="204">
        <v>37057</v>
      </c>
      <c r="B922" s="205" t="s">
        <v>75</v>
      </c>
      <c r="C922" s="23">
        <v>-4074890.8619664996</v>
      </c>
      <c r="D922" s="23">
        <v>-188407.86184246701</v>
      </c>
      <c r="E922" s="23">
        <v>-71308160.226729199</v>
      </c>
    </row>
    <row r="923" spans="1:5" ht="12" customHeight="1" x14ac:dyDescent="0.2">
      <c r="A923" s="204">
        <v>37060</v>
      </c>
      <c r="B923" s="205" t="s">
        <v>75</v>
      </c>
      <c r="C923" s="23">
        <v>-3944022.8843378299</v>
      </c>
      <c r="D923" s="23">
        <v>236053.01629995901</v>
      </c>
      <c r="E923" s="23">
        <v>-70834890.115703896</v>
      </c>
    </row>
    <row r="924" spans="1:5" ht="12" customHeight="1" x14ac:dyDescent="0.2">
      <c r="A924" s="204">
        <v>37061</v>
      </c>
      <c r="B924" s="205" t="s">
        <v>75</v>
      </c>
      <c r="C924" s="23">
        <v>-3900779.5491515002</v>
      </c>
      <c r="D924" s="23">
        <v>-342579.71575378807</v>
      </c>
      <c r="E924" s="23">
        <v>-72162461.743783206</v>
      </c>
    </row>
    <row r="925" spans="1:5" ht="12" customHeight="1" x14ac:dyDescent="0.2">
      <c r="A925" s="204">
        <v>37062</v>
      </c>
      <c r="B925" s="205" t="s">
        <v>75</v>
      </c>
      <c r="C925" s="23">
        <v>-6959473.7076823106</v>
      </c>
      <c r="D925" s="23">
        <v>10005463.862901</v>
      </c>
      <c r="E925" s="23">
        <v>-62539479.723884702</v>
      </c>
    </row>
    <row r="926" spans="1:5" ht="12" customHeight="1" x14ac:dyDescent="0.2">
      <c r="A926" s="204">
        <v>37063</v>
      </c>
      <c r="B926" s="205" t="s">
        <v>75</v>
      </c>
      <c r="C926" s="23">
        <v>-5496955.9161132304</v>
      </c>
      <c r="D926" s="23">
        <v>-10316078.019100899</v>
      </c>
      <c r="E926" s="23">
        <v>-73762296.449638903</v>
      </c>
    </row>
    <row r="927" spans="1:5" ht="12" customHeight="1" x14ac:dyDescent="0.2">
      <c r="A927" s="204">
        <v>37064</v>
      </c>
      <c r="B927" s="205" t="s">
        <v>75</v>
      </c>
      <c r="C927" s="23">
        <v>-4608703.7741983207</v>
      </c>
      <c r="D927" s="23">
        <v>-1185548.8198285401</v>
      </c>
      <c r="E927" s="23">
        <v>-329549420.26721501</v>
      </c>
    </row>
    <row r="928" spans="1:5" ht="12" customHeight="1" x14ac:dyDescent="0.2">
      <c r="A928" s="204">
        <v>37067</v>
      </c>
      <c r="B928" s="205" t="s">
        <v>75</v>
      </c>
      <c r="C928" s="23">
        <v>-4092297.5477550197</v>
      </c>
      <c r="D928" s="23">
        <v>1258502.6021845301</v>
      </c>
      <c r="E928" s="23">
        <v>-331857105.02530402</v>
      </c>
    </row>
    <row r="929" spans="1:5" ht="12" customHeight="1" x14ac:dyDescent="0.2">
      <c r="A929" s="204">
        <v>37068</v>
      </c>
      <c r="B929" s="205" t="s">
        <v>75</v>
      </c>
      <c r="C929" s="23">
        <v>-4114707.9757326399</v>
      </c>
      <c r="D929" s="23">
        <v>1379606.7953510699</v>
      </c>
      <c r="E929" s="23">
        <v>-324786151.89917403</v>
      </c>
    </row>
    <row r="930" spans="1:5" ht="12" customHeight="1" x14ac:dyDescent="0.2">
      <c r="A930" s="204">
        <v>37069</v>
      </c>
      <c r="B930" s="205" t="s">
        <v>75</v>
      </c>
      <c r="C930" s="23">
        <v>-4226215.6424356401</v>
      </c>
      <c r="D930" s="23">
        <v>3229776.6259268001</v>
      </c>
      <c r="E930" s="23">
        <v>-318508080.18543702</v>
      </c>
    </row>
    <row r="931" spans="1:5" ht="12" customHeight="1" x14ac:dyDescent="0.2">
      <c r="A931" s="204">
        <v>37070</v>
      </c>
      <c r="B931" s="205" t="s">
        <v>75</v>
      </c>
      <c r="C931" s="23">
        <v>-4310033.9966281597</v>
      </c>
      <c r="D931" s="23">
        <v>1157935.67383316</v>
      </c>
      <c r="E931" s="23">
        <v>-315862191.660505</v>
      </c>
    </row>
    <row r="932" spans="1:5" ht="12" customHeight="1" x14ac:dyDescent="0.2">
      <c r="A932" s="204">
        <v>37071</v>
      </c>
      <c r="B932" s="205" t="s">
        <v>75</v>
      </c>
      <c r="C932" s="23">
        <v>-4240904.0937122004</v>
      </c>
      <c r="D932" s="23">
        <v>12717826.5998125</v>
      </c>
      <c r="E932" s="23">
        <v>-262452298.24517101</v>
      </c>
    </row>
    <row r="933" spans="1:5" ht="12" customHeight="1" x14ac:dyDescent="0.2">
      <c r="A933" s="204">
        <v>37074</v>
      </c>
      <c r="B933" s="205" t="s">
        <v>75</v>
      </c>
      <c r="C933" s="23">
        <v>-4205921.37547585</v>
      </c>
      <c r="D933" s="23">
        <v>-218777.463354868</v>
      </c>
      <c r="E933" s="23">
        <v>-307389614.89875698</v>
      </c>
    </row>
    <row r="934" spans="1:5" ht="12" customHeight="1" x14ac:dyDescent="0.2">
      <c r="A934" s="204">
        <v>37075</v>
      </c>
      <c r="B934" s="205" t="s">
        <v>75</v>
      </c>
      <c r="C934" s="23">
        <v>-4191382.34853731</v>
      </c>
      <c r="D934" s="23">
        <v>-4611586.4142216705</v>
      </c>
      <c r="E934" s="23">
        <v>-312086879.501405</v>
      </c>
    </row>
    <row r="935" spans="1:5" ht="12" customHeight="1" x14ac:dyDescent="0.2">
      <c r="A935" s="204">
        <v>37076</v>
      </c>
      <c r="B935" s="205" t="s">
        <v>75</v>
      </c>
      <c r="C935" s="23">
        <v>0</v>
      </c>
      <c r="D935" s="23">
        <v>0</v>
      </c>
      <c r="E935" s="23">
        <v>0</v>
      </c>
    </row>
    <row r="936" spans="1:5" ht="12" customHeight="1" x14ac:dyDescent="0.2">
      <c r="A936" s="204">
        <v>37077</v>
      </c>
      <c r="B936" s="205" t="s">
        <v>75</v>
      </c>
      <c r="C936" s="23">
        <v>-4367753.9848331697</v>
      </c>
      <c r="D936" s="23">
        <v>-227901.25002400298</v>
      </c>
      <c r="E936" s="23">
        <v>-310752362.57751304</v>
      </c>
    </row>
    <row r="937" spans="1:5" ht="12" customHeight="1" x14ac:dyDescent="0.2">
      <c r="A937" s="204">
        <v>37078</v>
      </c>
      <c r="B937" s="205" t="s">
        <v>75</v>
      </c>
      <c r="C937" s="23">
        <v>-7100299.6355230203</v>
      </c>
      <c r="D937" s="23">
        <v>2351169.5952278399</v>
      </c>
      <c r="E937" s="23">
        <v>-311961683.43227398</v>
      </c>
    </row>
    <row r="938" spans="1:5" ht="12" customHeight="1" x14ac:dyDescent="0.2">
      <c r="A938" s="204">
        <v>37081</v>
      </c>
      <c r="B938" s="205" t="s">
        <v>75</v>
      </c>
      <c r="C938" s="23">
        <v>-4618765.8431997001</v>
      </c>
      <c r="D938" s="23">
        <v>-6197006.0781889306</v>
      </c>
      <c r="E938" s="23">
        <v>-401057436.44828403</v>
      </c>
    </row>
    <row r="939" spans="1:5" ht="12" customHeight="1" x14ac:dyDescent="0.2">
      <c r="A939" s="204">
        <v>37082</v>
      </c>
      <c r="B939" s="205" t="s">
        <v>75</v>
      </c>
      <c r="C939" s="23">
        <v>-4751125.6881404202</v>
      </c>
      <c r="D939" s="23">
        <v>-3191668.39229802</v>
      </c>
      <c r="E939" s="23">
        <v>-405838533.71584302</v>
      </c>
    </row>
    <row r="940" spans="1:5" ht="12" customHeight="1" x14ac:dyDescent="0.2">
      <c r="A940" s="204">
        <v>37083</v>
      </c>
      <c r="B940" s="205" t="s">
        <v>75</v>
      </c>
      <c r="C940" s="23">
        <v>-4702395.7788947606</v>
      </c>
      <c r="D940" s="23">
        <v>-436867.55016744102</v>
      </c>
      <c r="E940" s="23">
        <v>-405696749.39891499</v>
      </c>
    </row>
    <row r="941" spans="1:5" ht="12" customHeight="1" x14ac:dyDescent="0.2">
      <c r="A941" s="204">
        <v>37084</v>
      </c>
      <c r="B941" s="205" t="s">
        <v>75</v>
      </c>
      <c r="C941" s="23">
        <v>-28860944.3538795</v>
      </c>
      <c r="D941" s="23">
        <v>11375458.9099633</v>
      </c>
      <c r="E941" s="23">
        <v>-1077785944.29052</v>
      </c>
    </row>
    <row r="942" spans="1:5" ht="12" customHeight="1" x14ac:dyDescent="0.2">
      <c r="A942" s="204">
        <v>37085</v>
      </c>
      <c r="B942" s="205" t="s">
        <v>75</v>
      </c>
      <c r="C942" s="23">
        <v>-27206411.471170999</v>
      </c>
      <c r="D942" s="23">
        <v>24683738.1401935</v>
      </c>
      <c r="E942" s="23">
        <v>-1053171564.7399001</v>
      </c>
    </row>
    <row r="943" spans="1:5" ht="12" customHeight="1" x14ac:dyDescent="0.2">
      <c r="A943" s="204">
        <v>37088</v>
      </c>
      <c r="B943" s="205" t="s">
        <v>75</v>
      </c>
      <c r="C943" s="23">
        <v>-25107991.008550599</v>
      </c>
      <c r="D943" s="23">
        <v>38741439.659385897</v>
      </c>
      <c r="E943" s="23">
        <v>-1015784835.0372499</v>
      </c>
    </row>
    <row r="944" spans="1:5" ht="12" customHeight="1" x14ac:dyDescent="0.2">
      <c r="A944" s="204">
        <v>37089</v>
      </c>
      <c r="B944" s="205" t="s">
        <v>75</v>
      </c>
      <c r="C944" s="23">
        <v>-23088103.691269901</v>
      </c>
      <c r="D944" s="23">
        <v>20650462.092666198</v>
      </c>
      <c r="E944" s="23">
        <v>-1019531935.61889</v>
      </c>
    </row>
    <row r="945" spans="1:5" ht="12" customHeight="1" x14ac:dyDescent="0.2">
      <c r="A945" s="204">
        <v>37090</v>
      </c>
      <c r="B945" s="205" t="s">
        <v>75</v>
      </c>
      <c r="C945" s="23">
        <v>-23411275.353643298</v>
      </c>
      <c r="D945" s="23">
        <v>-6682898.3861391405</v>
      </c>
      <c r="E945" s="23">
        <v>-1030203592.3135899</v>
      </c>
    </row>
    <row r="946" spans="1:5" ht="12" customHeight="1" x14ac:dyDescent="0.2">
      <c r="A946" s="204">
        <v>37091</v>
      </c>
      <c r="B946" s="205" t="s">
        <v>75</v>
      </c>
      <c r="C946" s="23">
        <v>-27420082.056474499</v>
      </c>
      <c r="D946" s="23">
        <v>13977302.137092499</v>
      </c>
      <c r="E946" s="23">
        <v>-1126083631.8041701</v>
      </c>
    </row>
    <row r="947" spans="1:5" ht="12" customHeight="1" x14ac:dyDescent="0.2">
      <c r="A947" s="204">
        <v>37092</v>
      </c>
      <c r="B947" s="205" t="s">
        <v>75</v>
      </c>
      <c r="C947" s="23">
        <v>-27327309.764714897</v>
      </c>
      <c r="D947" s="23">
        <v>581646.96135206695</v>
      </c>
      <c r="E947" s="23">
        <v>-1125343823.6285601</v>
      </c>
    </row>
    <row r="948" spans="1:5" ht="12" customHeight="1" x14ac:dyDescent="0.2">
      <c r="A948" s="204">
        <v>37095</v>
      </c>
      <c r="B948" s="205" t="s">
        <v>75</v>
      </c>
      <c r="C948" s="23">
        <v>-26319210.0870694</v>
      </c>
      <c r="D948" s="23">
        <v>21054721.109159298</v>
      </c>
      <c r="E948" s="23">
        <v>-1104672995.52755</v>
      </c>
    </row>
    <row r="949" spans="1:5" ht="12" customHeight="1" x14ac:dyDescent="0.2">
      <c r="A949" s="204">
        <v>37096</v>
      </c>
      <c r="B949" s="205" t="s">
        <v>75</v>
      </c>
      <c r="C949" s="23">
        <v>-22546730.5281845</v>
      </c>
      <c r="D949" s="23">
        <v>38488672.458409905</v>
      </c>
      <c r="E949" s="23">
        <v>-1000122136.28824</v>
      </c>
    </row>
    <row r="950" spans="1:5" ht="12" customHeight="1" x14ac:dyDescent="0.2">
      <c r="A950" s="204">
        <v>37097</v>
      </c>
      <c r="B950" s="205" t="s">
        <v>75</v>
      </c>
      <c r="C950" s="23">
        <v>-22320516.364212602</v>
      </c>
      <c r="D950" s="23">
        <v>-3470270.7696130699</v>
      </c>
      <c r="E950" s="23">
        <v>-1002861679.89985</v>
      </c>
    </row>
    <row r="951" spans="1:5" ht="12" customHeight="1" x14ac:dyDescent="0.2">
      <c r="A951" s="204">
        <v>37098</v>
      </c>
      <c r="B951" s="205" t="s">
        <v>75</v>
      </c>
      <c r="C951" s="23">
        <v>-21292709.989269901</v>
      </c>
      <c r="D951" s="23">
        <v>-8393953.668691719</v>
      </c>
      <c r="E951" s="23">
        <v>-1012475518.3007799</v>
      </c>
    </row>
    <row r="952" spans="1:5" ht="12" customHeight="1" x14ac:dyDescent="0.2">
      <c r="A952" s="204">
        <v>37099</v>
      </c>
      <c r="B952" s="205" t="s">
        <v>75</v>
      </c>
      <c r="C952" s="23">
        <v>-21072943.755210999</v>
      </c>
      <c r="D952" s="23">
        <v>8170499.9739932902</v>
      </c>
      <c r="E952" s="23">
        <v>-1006715559.75664</v>
      </c>
    </row>
    <row r="953" spans="1:5" ht="12" customHeight="1" x14ac:dyDescent="0.2">
      <c r="A953" s="204">
        <v>37102</v>
      </c>
      <c r="B953" s="205" t="s">
        <v>75</v>
      </c>
      <c r="C953" s="23">
        <v>-21062608.303483199</v>
      </c>
      <c r="D953" s="23">
        <v>4465810.58337704</v>
      </c>
      <c r="E953" s="23">
        <v>-609401139.26220202</v>
      </c>
    </row>
    <row r="954" spans="1:5" ht="12" customHeight="1" x14ac:dyDescent="0.2">
      <c r="A954" s="204">
        <v>37103</v>
      </c>
      <c r="B954" s="205" t="s">
        <v>75</v>
      </c>
      <c r="C954" s="23">
        <v>-21404401.795728199</v>
      </c>
      <c r="D954" s="23">
        <v>-4815339.8778006602</v>
      </c>
      <c r="E954" s="23">
        <v>-615314390.51294291</v>
      </c>
    </row>
    <row r="955" spans="1:5" ht="12" customHeight="1" x14ac:dyDescent="0.2">
      <c r="A955" s="204">
        <v>37104</v>
      </c>
      <c r="B955" s="205" t="s">
        <v>75</v>
      </c>
      <c r="C955" s="23">
        <v>-20289251.952301301</v>
      </c>
      <c r="D955" s="23">
        <v>10988502.2187277</v>
      </c>
      <c r="E955" s="23">
        <v>-603587809.56878293</v>
      </c>
    </row>
    <row r="956" spans="1:5" ht="12" customHeight="1" x14ac:dyDescent="0.2">
      <c r="A956" s="204">
        <v>37105</v>
      </c>
      <c r="B956" s="205" t="s">
        <v>75</v>
      </c>
      <c r="C956" s="23">
        <v>-23675052.063265998</v>
      </c>
      <c r="D956" s="23">
        <v>-5937323.0583106503</v>
      </c>
      <c r="E956" s="23">
        <v>-623626586.3179599</v>
      </c>
    </row>
    <row r="957" spans="1:5" ht="12" customHeight="1" x14ac:dyDescent="0.2">
      <c r="A957" s="204">
        <v>37106</v>
      </c>
      <c r="B957" s="205" t="s">
        <v>75</v>
      </c>
      <c r="C957" s="23">
        <v>-23320265.089993298</v>
      </c>
      <c r="D957" s="23">
        <v>11054440.110827701</v>
      </c>
      <c r="E957" s="23">
        <v>-612140802.33193195</v>
      </c>
    </row>
    <row r="958" spans="1:5" ht="12" customHeight="1" x14ac:dyDescent="0.2">
      <c r="A958" s="204">
        <v>37109</v>
      </c>
      <c r="B958" s="205" t="s">
        <v>75</v>
      </c>
      <c r="C958" s="23">
        <v>-22063613.165998999</v>
      </c>
      <c r="D958" s="23">
        <v>8268989.2442338103</v>
      </c>
      <c r="E958" s="23">
        <v>-603664479.03961694</v>
      </c>
    </row>
    <row r="959" spans="1:5" ht="12" customHeight="1" x14ac:dyDescent="0.2">
      <c r="A959" s="204">
        <v>37110</v>
      </c>
      <c r="B959" s="205" t="s">
        <v>75</v>
      </c>
      <c r="C959" s="23">
        <v>-21709675.600624599</v>
      </c>
      <c r="D959" s="23">
        <v>5512653.5337349102</v>
      </c>
      <c r="E959" s="23">
        <v>-606153250.99168801</v>
      </c>
    </row>
    <row r="960" spans="1:5" ht="12" customHeight="1" x14ac:dyDescent="0.2">
      <c r="A960" s="204">
        <v>37111</v>
      </c>
      <c r="B960" s="205" t="s">
        <v>75</v>
      </c>
      <c r="C960" s="23">
        <v>-21236545.100362901</v>
      </c>
      <c r="D960" s="23">
        <v>12883789.0385668</v>
      </c>
      <c r="E960" s="23">
        <v>-595880628.49563301</v>
      </c>
    </row>
    <row r="961" spans="1:5" ht="12" customHeight="1" x14ac:dyDescent="0.2">
      <c r="A961" s="204">
        <v>37112</v>
      </c>
      <c r="B961" s="205" t="s">
        <v>75</v>
      </c>
      <c r="C961" s="23">
        <v>-21361431.443022698</v>
      </c>
      <c r="D961" s="23">
        <v>1213399.03001962</v>
      </c>
      <c r="E961" s="23">
        <v>-593035303.98691094</v>
      </c>
    </row>
    <row r="962" spans="1:5" ht="12" customHeight="1" x14ac:dyDescent="0.2">
      <c r="A962" s="204">
        <v>37113</v>
      </c>
      <c r="B962" s="205" t="s">
        <v>75</v>
      </c>
      <c r="C962" s="23">
        <v>-20906777.714142501</v>
      </c>
      <c r="D962" s="23">
        <v>2677894.40020811</v>
      </c>
      <c r="E962" s="23">
        <v>-590574820.38194799</v>
      </c>
    </row>
    <row r="963" spans="1:5" ht="12" customHeight="1" x14ac:dyDescent="0.2">
      <c r="A963" s="204">
        <v>37116</v>
      </c>
      <c r="B963" s="205" t="s">
        <v>75</v>
      </c>
      <c r="C963" s="23">
        <v>-17990208.952541601</v>
      </c>
      <c r="D963" s="23">
        <v>20494684.696318299</v>
      </c>
      <c r="E963" s="23">
        <v>-571932581.11897099</v>
      </c>
    </row>
    <row r="964" spans="1:5" ht="12" customHeight="1" x14ac:dyDescent="0.2">
      <c r="A964" s="204">
        <v>37117</v>
      </c>
      <c r="B964" s="205" t="s">
        <v>75</v>
      </c>
      <c r="C964" s="23">
        <v>-17930506.404850502</v>
      </c>
      <c r="D964" s="23">
        <v>-3865896.9860519101</v>
      </c>
      <c r="E964" s="23">
        <v>-575667225.90220201</v>
      </c>
    </row>
    <row r="965" spans="1:5" ht="12" customHeight="1" x14ac:dyDescent="0.2">
      <c r="A965" s="204">
        <v>37118</v>
      </c>
      <c r="B965" s="205" t="s">
        <v>75</v>
      </c>
      <c r="C965" s="23">
        <v>-18464653.550142199</v>
      </c>
      <c r="D965" s="23">
        <v>-25733754.261172101</v>
      </c>
      <c r="E965" s="23">
        <v>-600976670.51133597</v>
      </c>
    </row>
    <row r="966" spans="1:5" ht="12" customHeight="1" x14ac:dyDescent="0.2">
      <c r="A966" s="204">
        <v>37119</v>
      </c>
      <c r="B966" s="205" t="s">
        <v>75</v>
      </c>
      <c r="C966" s="23">
        <v>-18954626.745885499</v>
      </c>
      <c r="D966" s="23">
        <v>-19596533.436128803</v>
      </c>
      <c r="E966" s="23">
        <v>-620495916.6843909</v>
      </c>
    </row>
    <row r="967" spans="1:5" ht="12" customHeight="1" x14ac:dyDescent="0.2">
      <c r="A967" s="204">
        <v>37120</v>
      </c>
      <c r="B967" s="205" t="s">
        <v>75</v>
      </c>
      <c r="C967" s="23">
        <v>-18830376.9366908</v>
      </c>
      <c r="D967" s="23">
        <v>-6385852.7479720898</v>
      </c>
      <c r="E967" s="23">
        <v>-514403514.70657903</v>
      </c>
    </row>
    <row r="968" spans="1:5" ht="12" customHeight="1" x14ac:dyDescent="0.2">
      <c r="A968" s="204">
        <v>37123</v>
      </c>
      <c r="B968" s="205" t="s">
        <v>75</v>
      </c>
      <c r="C968" s="23">
        <v>-18530687.679862499</v>
      </c>
      <c r="D968" s="23">
        <v>7156401.7005057596</v>
      </c>
      <c r="E968" s="23">
        <v>-504927155.64604902</v>
      </c>
    </row>
    <row r="969" spans="1:5" ht="12" customHeight="1" x14ac:dyDescent="0.2">
      <c r="A969" s="204">
        <v>37124</v>
      </c>
      <c r="B969" s="205" t="s">
        <v>75</v>
      </c>
      <c r="C969" s="23">
        <v>-18943215.527228899</v>
      </c>
      <c r="D969" s="23">
        <v>-10958961.930861499</v>
      </c>
      <c r="E969" s="23">
        <v>-502303959.019252</v>
      </c>
    </row>
    <row r="970" spans="1:5" ht="12" customHeight="1" x14ac:dyDescent="0.2">
      <c r="A970" s="204">
        <v>37125</v>
      </c>
      <c r="B970" s="205" t="s">
        <v>75</v>
      </c>
      <c r="C970" s="23">
        <v>-18400291.855360299</v>
      </c>
      <c r="D970" s="23">
        <v>5782677.1122023202</v>
      </c>
      <c r="E970" s="23">
        <v>-189569631.68326202</v>
      </c>
    </row>
    <row r="971" spans="1:5" ht="12" customHeight="1" x14ac:dyDescent="0.2">
      <c r="A971" s="204">
        <v>37126</v>
      </c>
      <c r="B971" s="205" t="s">
        <v>75</v>
      </c>
      <c r="C971" s="23">
        <v>-17510491.292803898</v>
      </c>
      <c r="D971" s="23">
        <v>15922013.888177</v>
      </c>
      <c r="E971" s="23">
        <v>-179980676.678123</v>
      </c>
    </row>
    <row r="972" spans="1:5" ht="12" customHeight="1" x14ac:dyDescent="0.2">
      <c r="A972" s="204">
        <v>37127</v>
      </c>
      <c r="B972" s="205" t="s">
        <v>75</v>
      </c>
      <c r="C972" s="23">
        <v>-17158541.277127597</v>
      </c>
      <c r="D972" s="23">
        <v>7279083.2889851602</v>
      </c>
      <c r="E972" s="23">
        <v>-172258977.12521601</v>
      </c>
    </row>
    <row r="973" spans="1:5" ht="12" customHeight="1" x14ac:dyDescent="0.2">
      <c r="A973" s="204">
        <v>37130</v>
      </c>
      <c r="B973" s="205" t="s">
        <v>75</v>
      </c>
      <c r="C973" s="23">
        <v>-16514707.950943301</v>
      </c>
      <c r="D973" s="23">
        <v>15306341.557014601</v>
      </c>
      <c r="E973" s="23">
        <v>-156791154.157664</v>
      </c>
    </row>
    <row r="974" spans="1:5" ht="12" customHeight="1" x14ac:dyDescent="0.2">
      <c r="A974" s="204">
        <v>37131</v>
      </c>
      <c r="B974" s="205" t="s">
        <v>75</v>
      </c>
      <c r="C974" s="23">
        <v>-16218952.9259235</v>
      </c>
      <c r="D974" s="23">
        <v>22342301.134779502</v>
      </c>
      <c r="E974" s="23">
        <v>-146074105.47364199</v>
      </c>
    </row>
    <row r="975" spans="1:5" ht="12" customHeight="1" x14ac:dyDescent="0.2">
      <c r="A975" s="204">
        <v>37132</v>
      </c>
      <c r="B975" s="205" t="s">
        <v>75</v>
      </c>
      <c r="C975" s="23">
        <v>-15060266.7209571</v>
      </c>
      <c r="D975" s="23">
        <v>39388987.834697396</v>
      </c>
      <c r="E975" s="23">
        <v>-107162229.869793</v>
      </c>
    </row>
    <row r="976" spans="1:5" ht="12" customHeight="1" x14ac:dyDescent="0.2">
      <c r="A976" s="204">
        <v>37133</v>
      </c>
      <c r="B976" s="205" t="s">
        <v>75</v>
      </c>
      <c r="C976" s="23">
        <v>-16337354.5451617</v>
      </c>
      <c r="D976" s="23">
        <v>-13911531.5283802</v>
      </c>
      <c r="E976" s="23">
        <v>-121133890.538526</v>
      </c>
    </row>
    <row r="977" spans="1:5" ht="12" customHeight="1" x14ac:dyDescent="0.2">
      <c r="A977" s="204">
        <v>37134</v>
      </c>
      <c r="B977" s="205" t="s">
        <v>75</v>
      </c>
      <c r="C977" s="23">
        <v>-16016972.225474801</v>
      </c>
      <c r="D977" s="23">
        <v>3873494.6649994701</v>
      </c>
      <c r="E977" s="23">
        <v>-116531571.97635099</v>
      </c>
    </row>
    <row r="978" spans="1:5" ht="12" customHeight="1" x14ac:dyDescent="0.2">
      <c r="A978" s="204">
        <v>37137</v>
      </c>
      <c r="B978" s="205" t="s">
        <v>75</v>
      </c>
      <c r="C978" s="23">
        <v>0</v>
      </c>
      <c r="D978" s="23">
        <v>0</v>
      </c>
      <c r="E978" s="23">
        <v>0</v>
      </c>
    </row>
    <row r="979" spans="1:5" ht="12" customHeight="1" x14ac:dyDescent="0.2">
      <c r="A979" s="204">
        <v>37138</v>
      </c>
      <c r="B979" s="205" t="s">
        <v>75</v>
      </c>
      <c r="C979" s="23">
        <v>-16321534.015266301</v>
      </c>
      <c r="D979" s="23">
        <v>2652713.8180650799</v>
      </c>
      <c r="E979" s="23">
        <v>-112445006.910074</v>
      </c>
    </row>
    <row r="980" spans="1:5" ht="12" customHeight="1" x14ac:dyDescent="0.2">
      <c r="A980" s="204">
        <v>37139</v>
      </c>
      <c r="B980" s="205" t="s">
        <v>75</v>
      </c>
      <c r="C980" s="23">
        <v>-16531128.7360106</v>
      </c>
      <c r="D980" s="23">
        <v>-7295346.3264347501</v>
      </c>
      <c r="E980" s="23">
        <v>-120311487.025518</v>
      </c>
    </row>
    <row r="981" spans="1:5" ht="12" customHeight="1" x14ac:dyDescent="0.2">
      <c r="A981" s="204">
        <v>37140</v>
      </c>
      <c r="B981" s="205" t="s">
        <v>75</v>
      </c>
      <c r="C981" s="23">
        <v>-16835871.6623943</v>
      </c>
      <c r="D981" s="23">
        <v>-7824545.7330595301</v>
      </c>
      <c r="E981" s="23">
        <v>-128879241.326216</v>
      </c>
    </row>
    <row r="982" spans="1:5" ht="12" customHeight="1" x14ac:dyDescent="0.2">
      <c r="A982" s="204">
        <v>37141</v>
      </c>
      <c r="B982" s="205" t="s">
        <v>75</v>
      </c>
      <c r="C982" s="23">
        <v>-17435284.583404899</v>
      </c>
      <c r="D982" s="23">
        <v>-3975728.8746031597</v>
      </c>
      <c r="E982" s="23">
        <v>-246185852.907783</v>
      </c>
    </row>
    <row r="983" spans="1:5" ht="12" customHeight="1" x14ac:dyDescent="0.2">
      <c r="A983" s="204">
        <v>37144</v>
      </c>
      <c r="B983" s="205" t="s">
        <v>75</v>
      </c>
      <c r="C983" s="23">
        <v>-17303111.3337681</v>
      </c>
      <c r="D983" s="23">
        <v>2583726.2982650301</v>
      </c>
      <c r="E983" s="23">
        <v>-243490078.28660002</v>
      </c>
    </row>
    <row r="984" spans="1:5" ht="12" customHeight="1" x14ac:dyDescent="0.2">
      <c r="A984" s="204">
        <v>37145</v>
      </c>
      <c r="B984" s="205" t="s">
        <v>75</v>
      </c>
      <c r="C984" s="23">
        <v>0</v>
      </c>
      <c r="D984" s="23">
        <v>0</v>
      </c>
      <c r="E984" s="23">
        <v>0</v>
      </c>
    </row>
    <row r="985" spans="1:5" ht="12" customHeight="1" x14ac:dyDescent="0.2">
      <c r="A985" s="204">
        <v>37146</v>
      </c>
      <c r="B985" s="205" t="s">
        <v>75</v>
      </c>
      <c r="C985" s="23">
        <v>-16705516.152001999</v>
      </c>
      <c r="D985" s="23">
        <v>-3627167.4585531997</v>
      </c>
      <c r="E985" s="23">
        <v>-251254655.344933</v>
      </c>
    </row>
    <row r="986" spans="1:5" ht="12" customHeight="1" x14ac:dyDescent="0.2">
      <c r="A986" s="204">
        <v>37147</v>
      </c>
      <c r="B986" s="205" t="s">
        <v>75</v>
      </c>
      <c r="C986" s="23">
        <v>-17165051.432551701</v>
      </c>
      <c r="D986" s="23">
        <v>-11078932.466968101</v>
      </c>
      <c r="E986" s="23">
        <v>-263045031.19386601</v>
      </c>
    </row>
    <row r="987" spans="1:5" ht="12" customHeight="1" x14ac:dyDescent="0.2">
      <c r="A987" s="204">
        <v>37148</v>
      </c>
      <c r="B987" s="205" t="s">
        <v>75</v>
      </c>
      <c r="C987" s="23">
        <v>-18018178.3623823</v>
      </c>
      <c r="D987" s="23">
        <v>-41919782.653181605</v>
      </c>
      <c r="E987" s="23">
        <v>-306432285.05331302</v>
      </c>
    </row>
    <row r="988" spans="1:5" ht="12" customHeight="1" x14ac:dyDescent="0.2">
      <c r="A988" s="204">
        <v>37151</v>
      </c>
      <c r="B988" s="205" t="s">
        <v>75</v>
      </c>
      <c r="C988" s="23">
        <v>-17823736.466413699</v>
      </c>
      <c r="D988" s="23">
        <v>8906955.4447057694</v>
      </c>
      <c r="E988" s="23">
        <v>-248712462.43385601</v>
      </c>
    </row>
    <row r="989" spans="1:5" ht="12" customHeight="1" x14ac:dyDescent="0.2">
      <c r="A989" s="204">
        <v>37152</v>
      </c>
      <c r="B989" s="205" t="s">
        <v>75</v>
      </c>
      <c r="C989" s="23">
        <v>-16010903.065998599</v>
      </c>
      <c r="D989" s="23">
        <v>20830352.872666299</v>
      </c>
      <c r="E989" s="23">
        <v>-224114132.31121299</v>
      </c>
    </row>
    <row r="990" spans="1:5" ht="12" customHeight="1" x14ac:dyDescent="0.2">
      <c r="A990" s="204">
        <v>37153</v>
      </c>
      <c r="B990" s="205" t="s">
        <v>75</v>
      </c>
      <c r="C990" s="23">
        <v>-14100346.972877599</v>
      </c>
      <c r="D990" s="23">
        <v>20474269.364378199</v>
      </c>
      <c r="E990" s="23">
        <v>-217232596.08548501</v>
      </c>
    </row>
    <row r="991" spans="1:5" ht="12" customHeight="1" x14ac:dyDescent="0.2">
      <c r="A991" s="204">
        <v>37154</v>
      </c>
      <c r="B991" s="205" t="s">
        <v>75</v>
      </c>
      <c r="C991" s="23">
        <v>-14736394.648634</v>
      </c>
      <c r="D991" s="23">
        <v>3617958.81274941</v>
      </c>
      <c r="E991" s="23">
        <v>-477588895.84044302</v>
      </c>
    </row>
    <row r="992" spans="1:5" ht="12" customHeight="1" x14ac:dyDescent="0.2">
      <c r="A992" s="204">
        <v>37155</v>
      </c>
      <c r="B992" s="205" t="s">
        <v>75</v>
      </c>
      <c r="C992" s="23">
        <v>-12661556.828062201</v>
      </c>
      <c r="D992" s="23">
        <v>-6413997.7296305001</v>
      </c>
      <c r="E992" s="23">
        <v>-488785985.31129402</v>
      </c>
    </row>
    <row r="993" spans="1:5" ht="12" customHeight="1" x14ac:dyDescent="0.2">
      <c r="A993" s="204">
        <v>37158</v>
      </c>
      <c r="B993" s="205" t="s">
        <v>75</v>
      </c>
      <c r="C993" s="23">
        <v>-11628543.2765959</v>
      </c>
      <c r="D993" s="23">
        <v>5022020.3339465903</v>
      </c>
      <c r="E993" s="23">
        <v>-220484734.88264403</v>
      </c>
    </row>
    <row r="994" spans="1:5" ht="12" customHeight="1" x14ac:dyDescent="0.2">
      <c r="A994" s="204">
        <v>37159</v>
      </c>
      <c r="B994" s="205" t="s">
        <v>75</v>
      </c>
      <c r="C994" s="23">
        <v>-10602178.913412299</v>
      </c>
      <c r="D994" s="23">
        <v>-3480981.9251956302</v>
      </c>
      <c r="E994" s="23">
        <v>-332813793.62811798</v>
      </c>
    </row>
    <row r="995" spans="1:5" ht="12" customHeight="1" x14ac:dyDescent="0.2">
      <c r="A995" s="204">
        <v>37160</v>
      </c>
      <c r="B995" s="205" t="s">
        <v>75</v>
      </c>
      <c r="C995" s="23">
        <v>-10795598.357123401</v>
      </c>
      <c r="D995" s="23">
        <v>4188811.6927061998</v>
      </c>
      <c r="E995" s="23">
        <v>-336130336.945198</v>
      </c>
    </row>
    <row r="996" spans="1:5" ht="12" customHeight="1" x14ac:dyDescent="0.2">
      <c r="A996" s="204">
        <v>37161</v>
      </c>
      <c r="B996" s="205" t="s">
        <v>75</v>
      </c>
      <c r="C996" s="23">
        <v>-10872585.460271601</v>
      </c>
      <c r="D996" s="23">
        <v>1229630.75918371</v>
      </c>
      <c r="E996" s="23">
        <v>-338283713.44811797</v>
      </c>
    </row>
    <row r="997" spans="1:5" ht="12" customHeight="1" x14ac:dyDescent="0.2">
      <c r="A997" s="204">
        <v>37162</v>
      </c>
      <c r="B997" s="205" t="s">
        <v>75</v>
      </c>
      <c r="C997" s="23">
        <v>-5307959.1723127896</v>
      </c>
      <c r="D997" s="23">
        <v>527629.27300268097</v>
      </c>
      <c r="E997" s="23">
        <v>-269917403.31889904</v>
      </c>
    </row>
    <row r="998" spans="1:5" ht="12" customHeight="1" x14ac:dyDescent="0.2">
      <c r="A998" s="204">
        <v>37165</v>
      </c>
      <c r="B998" s="205" t="s">
        <v>75</v>
      </c>
      <c r="C998" s="23">
        <v>-5012478.8145951601</v>
      </c>
      <c r="D998" s="23">
        <v>3428407.6448800298</v>
      </c>
      <c r="E998" s="23">
        <v>-339839829.728836</v>
      </c>
    </row>
    <row r="999" spans="1:5" ht="12" customHeight="1" x14ac:dyDescent="0.2">
      <c r="A999" s="204">
        <v>37166</v>
      </c>
      <c r="B999" s="205" t="s">
        <v>75</v>
      </c>
      <c r="C999" s="23">
        <v>-4951430.6250870498</v>
      </c>
      <c r="D999" s="23">
        <v>4324347.5621092999</v>
      </c>
      <c r="E999" s="23">
        <v>-336451711.38128901</v>
      </c>
    </row>
    <row r="1000" spans="1:5" ht="12" customHeight="1" x14ac:dyDescent="0.2">
      <c r="A1000" s="204">
        <v>37167</v>
      </c>
      <c r="B1000" s="205" t="s">
        <v>75</v>
      </c>
      <c r="C1000" s="23">
        <v>-5033443.8613799298</v>
      </c>
      <c r="D1000" s="23">
        <v>-1494209.8472009201</v>
      </c>
      <c r="E1000" s="23">
        <v>-338351552.54653698</v>
      </c>
    </row>
    <row r="1001" spans="1:5" ht="12" customHeight="1" x14ac:dyDescent="0.2">
      <c r="A1001" s="204">
        <v>37168</v>
      </c>
      <c r="B1001" s="205" t="s">
        <v>75</v>
      </c>
      <c r="C1001" s="23">
        <v>-5094588.1062698998</v>
      </c>
      <c r="D1001" s="23">
        <v>-2486088.1759814797</v>
      </c>
      <c r="E1001" s="23">
        <v>-302463102.25509602</v>
      </c>
    </row>
    <row r="1002" spans="1:5" ht="12" customHeight="1" x14ac:dyDescent="0.2">
      <c r="A1002" s="204">
        <v>37169</v>
      </c>
      <c r="B1002" s="205" t="s">
        <v>75</v>
      </c>
      <c r="C1002" s="23">
        <v>-5107535.9696713397</v>
      </c>
      <c r="D1002" s="23">
        <v>-428573.58257227502</v>
      </c>
      <c r="E1002" s="23">
        <v>-303759619.56490904</v>
      </c>
    </row>
    <row r="1003" spans="1:5" ht="12" customHeight="1" x14ac:dyDescent="0.2">
      <c r="A1003" s="204">
        <v>37172</v>
      </c>
      <c r="B1003" s="205" t="s">
        <v>75</v>
      </c>
      <c r="C1003" s="23">
        <v>-3675254.1293297596</v>
      </c>
      <c r="D1003" s="23">
        <v>-340550.66896290501</v>
      </c>
      <c r="E1003" s="23">
        <v>-295291171.25312299</v>
      </c>
    </row>
    <row r="1004" spans="1:5" ht="12" customHeight="1" x14ac:dyDescent="0.2">
      <c r="A1004" s="204">
        <v>37173</v>
      </c>
      <c r="B1004" s="205" t="s">
        <v>75</v>
      </c>
      <c r="C1004" s="23">
        <v>-3599742.5607779496</v>
      </c>
      <c r="D1004" s="23">
        <v>-729113.26506443496</v>
      </c>
      <c r="E1004" s="23">
        <v>-294790676.268655</v>
      </c>
    </row>
    <row r="1005" spans="1:5" ht="12" customHeight="1" x14ac:dyDescent="0.2">
      <c r="A1005" s="204">
        <v>37174</v>
      </c>
      <c r="B1005" s="205" t="s">
        <v>75</v>
      </c>
      <c r="C1005" s="23">
        <v>-3718485.4210198498</v>
      </c>
      <c r="D1005" s="23">
        <v>-3707740.7855537999</v>
      </c>
      <c r="E1005" s="23">
        <v>-298039576.169972</v>
      </c>
    </row>
    <row r="1006" spans="1:5" ht="12" customHeight="1" x14ac:dyDescent="0.2">
      <c r="A1006" s="204">
        <v>37175</v>
      </c>
      <c r="B1006" s="205" t="s">
        <v>75</v>
      </c>
      <c r="C1006" s="23">
        <v>-3500159.4455146496</v>
      </c>
      <c r="D1006" s="23">
        <v>3598026.425334</v>
      </c>
      <c r="E1006" s="23">
        <v>-294453985.60559797</v>
      </c>
    </row>
    <row r="1007" spans="1:5" ht="12" customHeight="1" x14ac:dyDescent="0.2">
      <c r="A1007" s="204">
        <v>37176</v>
      </c>
      <c r="B1007" s="205" t="s">
        <v>75</v>
      </c>
      <c r="C1007" s="23">
        <v>-3351871.1232615798</v>
      </c>
      <c r="D1007" s="23">
        <v>1278786.2534491399</v>
      </c>
      <c r="E1007" s="23">
        <v>-294273662.18649501</v>
      </c>
    </row>
    <row r="1008" spans="1:5" ht="12" customHeight="1" x14ac:dyDescent="0.2">
      <c r="A1008" s="204">
        <v>37179</v>
      </c>
      <c r="B1008" s="205" t="s">
        <v>75</v>
      </c>
      <c r="C1008" s="23">
        <v>-3418793.4566989597</v>
      </c>
      <c r="D1008" s="23">
        <v>21580.321405829302</v>
      </c>
      <c r="E1008" s="23">
        <v>-295767774.74787003</v>
      </c>
    </row>
    <row r="1009" spans="1:5" ht="12" customHeight="1" x14ac:dyDescent="0.2">
      <c r="A1009" s="204">
        <v>37180</v>
      </c>
      <c r="B1009" s="205" t="s">
        <v>75</v>
      </c>
      <c r="C1009" s="23">
        <v>-3481200.2422086801</v>
      </c>
      <c r="D1009" s="23">
        <v>-1978130.6473785101</v>
      </c>
      <c r="E1009" s="23">
        <v>-297988562.17857897</v>
      </c>
    </row>
    <row r="1010" spans="1:5" ht="12" customHeight="1" x14ac:dyDescent="0.2">
      <c r="A1010" s="204">
        <v>37181</v>
      </c>
      <c r="B1010" s="205" t="s">
        <v>75</v>
      </c>
      <c r="C1010" s="23">
        <v>-3155176.3989999499</v>
      </c>
      <c r="D1010" s="23">
        <v>-1234403.1158898899</v>
      </c>
      <c r="E1010" s="23">
        <v>-259681776.46789101</v>
      </c>
    </row>
    <row r="1011" spans="1:5" ht="12" customHeight="1" x14ac:dyDescent="0.2">
      <c r="A1011" s="204">
        <v>37182</v>
      </c>
      <c r="B1011" s="205" t="s">
        <v>75</v>
      </c>
      <c r="C1011" s="23">
        <v>-2961380.1892079497</v>
      </c>
      <c r="D1011" s="23">
        <v>-2356384.3686567498</v>
      </c>
      <c r="E1011" s="23">
        <v>-261376487.690761</v>
      </c>
    </row>
    <row r="1012" spans="1:5" ht="12" customHeight="1" x14ac:dyDescent="0.2">
      <c r="A1012" s="204">
        <v>37183</v>
      </c>
      <c r="B1012" s="205" t="s">
        <v>75</v>
      </c>
      <c r="C1012" s="23">
        <v>-2979758.7986652199</v>
      </c>
      <c r="D1012" s="23">
        <v>-1304995.00055799</v>
      </c>
      <c r="E1012" s="23">
        <v>-261930036.94189402</v>
      </c>
    </row>
    <row r="1013" spans="1:5" ht="12" customHeight="1" x14ac:dyDescent="0.2">
      <c r="A1013" s="204">
        <v>37186</v>
      </c>
      <c r="B1013" s="205" t="s">
        <v>75</v>
      </c>
      <c r="C1013" s="23">
        <v>-3072670.6912351102</v>
      </c>
      <c r="D1013" s="23">
        <v>-3652944.40166817</v>
      </c>
      <c r="E1013" s="23">
        <v>-264455918.91219801</v>
      </c>
    </row>
    <row r="1014" spans="1:5" ht="12" customHeight="1" x14ac:dyDescent="0.2">
      <c r="A1014" s="204">
        <v>37187</v>
      </c>
      <c r="B1014" s="205" t="s">
        <v>75</v>
      </c>
      <c r="C1014" s="23">
        <v>-3043957.0292850398</v>
      </c>
      <c r="D1014" s="23">
        <v>667928.92079236312</v>
      </c>
      <c r="E1014" s="23">
        <v>-200604806.837264</v>
      </c>
    </row>
    <row r="1015" spans="1:5" ht="12" customHeight="1" x14ac:dyDescent="0.2">
      <c r="A1015" s="204">
        <v>37188</v>
      </c>
      <c r="B1015" s="205" t="s">
        <v>75</v>
      </c>
      <c r="C1015" s="23">
        <v>-2586917.9705229201</v>
      </c>
      <c r="D1015" s="23">
        <v>-1315849.2666768699</v>
      </c>
      <c r="E1015" s="23">
        <v>-202620072.67279801</v>
      </c>
    </row>
    <row r="1016" spans="1:5" ht="12" customHeight="1" x14ac:dyDescent="0.2">
      <c r="A1016" s="204">
        <v>37189</v>
      </c>
      <c r="B1016" s="205" t="s">
        <v>75</v>
      </c>
      <c r="C1016" s="23">
        <v>-2917044.3084568898</v>
      </c>
      <c r="D1016" s="23">
        <v>-1225488.9414822999</v>
      </c>
      <c r="E1016" s="23">
        <v>73794087.408203498</v>
      </c>
    </row>
    <row r="1017" spans="1:5" ht="12" customHeight="1" x14ac:dyDescent="0.2">
      <c r="A1017" s="204">
        <v>37190</v>
      </c>
      <c r="B1017" s="205" t="s">
        <v>75</v>
      </c>
      <c r="C1017" s="23">
        <v>-3503367.1114788102</v>
      </c>
      <c r="D1017" s="23">
        <v>-3953614.3709057099</v>
      </c>
      <c r="E1017" s="23">
        <v>6263228034.9713402</v>
      </c>
    </row>
    <row r="1018" spans="1:5" ht="12" customHeight="1" x14ac:dyDescent="0.2">
      <c r="A1018" s="204">
        <v>37193</v>
      </c>
      <c r="B1018" s="205" t="s">
        <v>75</v>
      </c>
      <c r="C1018" s="23">
        <v>-3038737.2754860697</v>
      </c>
      <c r="D1018" s="23">
        <v>-3189397.35961487</v>
      </c>
      <c r="E1018" s="23">
        <v>67098368.3935607</v>
      </c>
    </row>
    <row r="1019" spans="1:5" ht="12" customHeight="1" x14ac:dyDescent="0.2">
      <c r="A1019" s="204">
        <v>37194</v>
      </c>
      <c r="B1019" s="205" t="s">
        <v>75</v>
      </c>
      <c r="C1019" s="23">
        <v>-2957260.3713643202</v>
      </c>
      <c r="D1019" s="23">
        <v>1770859.74240246</v>
      </c>
      <c r="E1019" s="23">
        <v>12555937.176653</v>
      </c>
    </row>
    <row r="1020" spans="1:5" ht="12" customHeight="1" x14ac:dyDescent="0.2">
      <c r="A1020" s="204">
        <v>37195</v>
      </c>
      <c r="B1020" s="205" t="s">
        <v>75</v>
      </c>
      <c r="C1020" s="23">
        <v>-3039933.5700559798</v>
      </c>
      <c r="D1020" s="23">
        <v>1286106.75147459</v>
      </c>
      <c r="E1020" s="23">
        <v>14375694.0791959</v>
      </c>
    </row>
    <row r="1021" spans="1:5" ht="12" customHeight="1" x14ac:dyDescent="0.2">
      <c r="A1021" s="204">
        <v>37196</v>
      </c>
      <c r="B1021" s="205" t="s">
        <v>75</v>
      </c>
      <c r="C1021" s="23">
        <v>-2681171.7036222299</v>
      </c>
      <c r="D1021" s="23">
        <v>484459.62101312698</v>
      </c>
      <c r="E1021" s="23">
        <v>-267221.70227444201</v>
      </c>
    </row>
    <row r="1022" spans="1:5" ht="12" customHeight="1" x14ac:dyDescent="0.2">
      <c r="A1022" s="204">
        <v>37197</v>
      </c>
      <c r="B1022" s="205" t="s">
        <v>75</v>
      </c>
      <c r="C1022" s="23">
        <v>-2525164.14593809</v>
      </c>
      <c r="D1022" s="23">
        <v>682945.03225367097</v>
      </c>
      <c r="E1022" s="23">
        <v>9623567.9566493295</v>
      </c>
    </row>
    <row r="1023" spans="1:5" ht="12" customHeight="1" x14ac:dyDescent="0.2">
      <c r="A1023" s="204">
        <v>37200</v>
      </c>
      <c r="B1023" s="205" t="s">
        <v>75</v>
      </c>
      <c r="C1023" s="23">
        <v>-2624426.33526807</v>
      </c>
      <c r="D1023" s="23">
        <v>3503892.6380184898</v>
      </c>
      <c r="E1023" s="23">
        <v>14355125.073492799</v>
      </c>
    </row>
    <row r="1024" spans="1:5" ht="12" customHeight="1" x14ac:dyDescent="0.2">
      <c r="A1024" s="204">
        <v>37201</v>
      </c>
      <c r="B1024" s="205" t="s">
        <v>75</v>
      </c>
      <c r="C1024" s="23">
        <v>-2308726.5455702101</v>
      </c>
      <c r="D1024" s="23">
        <v>-927395.07611974713</v>
      </c>
      <c r="E1024" s="23">
        <v>35369866.871616602</v>
      </c>
    </row>
    <row r="1025" spans="1:5" ht="12" customHeight="1" x14ac:dyDescent="0.2">
      <c r="A1025" s="204">
        <v>37202</v>
      </c>
      <c r="B1025" s="205" t="s">
        <v>75</v>
      </c>
      <c r="C1025" s="23">
        <v>-2377882.6134093897</v>
      </c>
      <c r="D1025" s="23">
        <v>1227539.72427309</v>
      </c>
      <c r="E1025" s="23">
        <v>54196507.918503605</v>
      </c>
    </row>
    <row r="1026" spans="1:5" ht="12" customHeight="1" x14ac:dyDescent="0.2">
      <c r="A1026" s="204">
        <v>37203</v>
      </c>
      <c r="B1026" s="205" t="s">
        <v>75</v>
      </c>
      <c r="C1026" s="23">
        <v>-2103406.5247427602</v>
      </c>
      <c r="D1026" s="23">
        <v>1010009.48963967</v>
      </c>
      <c r="E1026" s="23">
        <v>90251620.277936801</v>
      </c>
    </row>
    <row r="1027" spans="1:5" ht="12" customHeight="1" x14ac:dyDescent="0.2">
      <c r="A1027" s="204">
        <v>37204</v>
      </c>
      <c r="B1027" s="205" t="s">
        <v>75</v>
      </c>
      <c r="C1027" s="23">
        <v>-2120501.0177529501</v>
      </c>
      <c r="D1027" s="23">
        <v>-305523.957424564</v>
      </c>
      <c r="E1027" s="23">
        <v>84563676.099908799</v>
      </c>
    </row>
    <row r="1028" spans="1:5" ht="12" customHeight="1" x14ac:dyDescent="0.2">
      <c r="A1028" s="204">
        <v>37207</v>
      </c>
      <c r="B1028" s="205" t="s">
        <v>75</v>
      </c>
      <c r="C1028" s="23">
        <v>-2090058.86966212</v>
      </c>
      <c r="D1028" s="23">
        <v>1779832.0737649901</v>
      </c>
      <c r="E1028" s="23">
        <v>83009721.612313196</v>
      </c>
    </row>
    <row r="1029" spans="1:5" ht="12" customHeight="1" x14ac:dyDescent="0.2">
      <c r="A1029" s="204">
        <v>37208</v>
      </c>
      <c r="B1029" s="205" t="s">
        <v>75</v>
      </c>
      <c r="C1029" s="23">
        <v>-2184971.99510619</v>
      </c>
      <c r="D1029" s="23">
        <v>148192.36759458602</v>
      </c>
      <c r="E1029" s="23">
        <v>104701650.510847</v>
      </c>
    </row>
    <row r="1030" spans="1:5" ht="12" customHeight="1" x14ac:dyDescent="0.2">
      <c r="A1030" s="204">
        <v>37209</v>
      </c>
      <c r="B1030" s="205" t="s">
        <v>75</v>
      </c>
      <c r="C1030" s="23">
        <v>-2190562.1837097802</v>
      </c>
      <c r="D1030" s="23">
        <v>671380.37890661205</v>
      </c>
      <c r="E1030" s="23">
        <v>102461916.46544799</v>
      </c>
    </row>
    <row r="1031" spans="1:5" ht="12" customHeight="1" x14ac:dyDescent="0.2">
      <c r="A1031" s="204">
        <v>37210</v>
      </c>
      <c r="B1031" s="205" t="s">
        <v>75</v>
      </c>
      <c r="C1031" s="23">
        <v>-2141364.8401607899</v>
      </c>
      <c r="D1031" s="23">
        <v>867498.16403995</v>
      </c>
      <c r="E1031" s="23">
        <v>99045659.447252899</v>
      </c>
    </row>
    <row r="1032" spans="1:5" ht="12" customHeight="1" x14ac:dyDescent="0.2">
      <c r="A1032" s="204">
        <v>37211</v>
      </c>
      <c r="B1032" s="205" t="s">
        <v>75</v>
      </c>
      <c r="C1032" s="23">
        <v>-2129280.2930106898</v>
      </c>
      <c r="D1032" s="23">
        <v>-88642.708270042698</v>
      </c>
      <c r="E1032" s="23">
        <v>108253812.798234</v>
      </c>
    </row>
    <row r="1033" spans="1:5" ht="12" customHeight="1" x14ac:dyDescent="0.2">
      <c r="A1033" s="204">
        <v>37214</v>
      </c>
      <c r="B1033" s="205" t="s">
        <v>75</v>
      </c>
      <c r="C1033" s="23">
        <v>-2264965.8178280601</v>
      </c>
      <c r="D1033" s="23">
        <v>-619290.12246449408</v>
      </c>
      <c r="E1033" s="23">
        <v>98387669.760749504</v>
      </c>
    </row>
    <row r="1034" spans="1:5" ht="12" customHeight="1" x14ac:dyDescent="0.2">
      <c r="A1034" s="204">
        <v>37215</v>
      </c>
      <c r="B1034" s="205" t="s">
        <v>75</v>
      </c>
      <c r="C1034" s="23">
        <v>-2248337.2542512901</v>
      </c>
      <c r="D1034" s="23">
        <v>386693.47055637202</v>
      </c>
      <c r="E1034" s="23">
        <v>93558094.161858305</v>
      </c>
    </row>
    <row r="1035" spans="1:5" ht="12" customHeight="1" x14ac:dyDescent="0.2">
      <c r="A1035" s="204">
        <v>37216</v>
      </c>
      <c r="B1035" s="205" t="s">
        <v>75</v>
      </c>
      <c r="C1035" s="23">
        <v>-2226393.4444881598</v>
      </c>
      <c r="D1035" s="23">
        <v>94430.359746311107</v>
      </c>
      <c r="E1035" s="23">
        <v>371695600.39411998</v>
      </c>
    </row>
    <row r="1036" spans="1:5" ht="12" customHeight="1" x14ac:dyDescent="0.2">
      <c r="A1036" s="204">
        <v>37217</v>
      </c>
      <c r="B1036" s="205" t="s">
        <v>75</v>
      </c>
      <c r="C1036" s="23">
        <v>-2483313.13197259</v>
      </c>
      <c r="D1036" s="23">
        <v>94430.359746311107</v>
      </c>
      <c r="E1036" s="23">
        <v>94561852.5650796</v>
      </c>
    </row>
    <row r="1037" spans="1:5" ht="12" customHeight="1" x14ac:dyDescent="0.2">
      <c r="A1037" s="204">
        <v>37218</v>
      </c>
      <c r="B1037" s="205" t="s">
        <v>75</v>
      </c>
      <c r="C1037" s="23">
        <v>-2477653.4824398598</v>
      </c>
      <c r="D1037" s="23">
        <v>94430.359746311107</v>
      </c>
      <c r="E1037" s="23">
        <v>94561852.5650796</v>
      </c>
    </row>
    <row r="1038" spans="1:5" ht="12" customHeight="1" x14ac:dyDescent="0.2">
      <c r="A1038" s="204">
        <v>37221</v>
      </c>
      <c r="B1038" s="205" t="s">
        <v>75</v>
      </c>
      <c r="C1038" s="23">
        <v>-2464545.9462342598</v>
      </c>
      <c r="D1038" s="23">
        <v>2909499.9001621399</v>
      </c>
      <c r="E1038" s="23">
        <v>60336881.681403898</v>
      </c>
    </row>
    <row r="1039" spans="1:5" ht="12" customHeight="1" x14ac:dyDescent="0.2">
      <c r="A1039" s="204">
        <v>37222</v>
      </c>
      <c r="B1039" s="205" t="s">
        <v>75</v>
      </c>
      <c r="C1039" s="23">
        <v>-2441246.0563151301</v>
      </c>
      <c r="D1039" s="23">
        <v>-340114.88545236702</v>
      </c>
      <c r="E1039" s="23">
        <v>86206146.536273107</v>
      </c>
    </row>
    <row r="1040" spans="1:5" ht="12" customHeight="1" x14ac:dyDescent="0.2">
      <c r="A1040" s="204">
        <v>37223</v>
      </c>
      <c r="B1040" s="205" t="s">
        <v>75</v>
      </c>
      <c r="C1040" s="23">
        <v>-2309863.42780243</v>
      </c>
      <c r="D1040" s="23">
        <v>1252644.8956537</v>
      </c>
      <c r="E1040" s="23">
        <v>79805476.1487941</v>
      </c>
    </row>
    <row r="1041" spans="1:5" ht="12" customHeight="1" x14ac:dyDescent="0.2">
      <c r="A1041" s="204">
        <v>37224</v>
      </c>
      <c r="B1041" s="205" t="s">
        <v>75</v>
      </c>
      <c r="C1041" s="23">
        <v>-2562769.4905609898</v>
      </c>
      <c r="D1041" s="23">
        <v>793395.69645095209</v>
      </c>
      <c r="E1041" s="23">
        <v>86367842.777914703</v>
      </c>
    </row>
    <row r="1042" spans="1:5" ht="12" customHeight="1" x14ac:dyDescent="0.2">
      <c r="A1042" s="204">
        <v>37225</v>
      </c>
      <c r="B1042" s="205" t="s">
        <v>75</v>
      </c>
      <c r="C1042" s="23">
        <v>-2312571.7090783897</v>
      </c>
      <c r="D1042" s="23">
        <v>-1997184.7711861699</v>
      </c>
      <c r="E1042" s="23">
        <v>90039349.950446904</v>
      </c>
    </row>
    <row r="1043" spans="1:5" ht="12" customHeight="1" x14ac:dyDescent="0.2">
      <c r="A1043" s="204">
        <v>37228</v>
      </c>
      <c r="B1043" s="205" t="s">
        <v>75</v>
      </c>
      <c r="C1043" s="23">
        <v>0</v>
      </c>
      <c r="D1043" s="23">
        <v>0</v>
      </c>
      <c r="E1043" s="23">
        <v>0</v>
      </c>
    </row>
    <row r="1044" spans="1:5" ht="12" customHeight="1" x14ac:dyDescent="0.2">
      <c r="A1044" s="204">
        <v>37229</v>
      </c>
      <c r="B1044" s="205" t="s">
        <v>75</v>
      </c>
      <c r="C1044" s="23">
        <v>0</v>
      </c>
      <c r="D1044" s="23">
        <v>0</v>
      </c>
      <c r="E1044" s="23">
        <v>0</v>
      </c>
    </row>
    <row r="1045" spans="1:5" ht="12" customHeight="1" x14ac:dyDescent="0.2">
      <c r="A1045" s="204">
        <v>37230</v>
      </c>
      <c r="B1045" s="205" t="s">
        <v>75</v>
      </c>
      <c r="C1045" s="23">
        <v>0</v>
      </c>
      <c r="D1045" s="23">
        <v>0</v>
      </c>
      <c r="E1045" s="23">
        <v>0</v>
      </c>
    </row>
    <row r="1046" spans="1:5" ht="12" customHeight="1" x14ac:dyDescent="0.2">
      <c r="A1046" s="204">
        <v>37231</v>
      </c>
      <c r="B1046" s="205" t="s">
        <v>75</v>
      </c>
      <c r="C1046" s="23">
        <v>0</v>
      </c>
      <c r="D1046" s="23">
        <v>0</v>
      </c>
      <c r="E1046" s="23">
        <v>0</v>
      </c>
    </row>
    <row r="1047" spans="1:5" ht="12" customHeight="1" x14ac:dyDescent="0.2">
      <c r="A1047" s="204">
        <v>37232</v>
      </c>
      <c r="B1047" s="205" t="s">
        <v>75</v>
      </c>
      <c r="C1047" s="23">
        <v>0</v>
      </c>
      <c r="D1047" s="23">
        <v>0</v>
      </c>
      <c r="E1047" s="23">
        <v>0</v>
      </c>
    </row>
    <row r="1048" spans="1:5" ht="12" customHeight="1" x14ac:dyDescent="0.2">
      <c r="A1048" s="204">
        <v>37235</v>
      </c>
      <c r="B1048" s="205" t="s">
        <v>75</v>
      </c>
      <c r="C1048" s="23">
        <v>0</v>
      </c>
      <c r="D1048" s="23">
        <v>0</v>
      </c>
      <c r="E1048" s="23">
        <v>0</v>
      </c>
    </row>
    <row r="1049" spans="1:5" ht="12" customHeight="1" x14ac:dyDescent="0.2">
      <c r="A1049" s="204">
        <v>37236</v>
      </c>
      <c r="B1049" s="205" t="s">
        <v>75</v>
      </c>
      <c r="C1049" s="23">
        <v>0</v>
      </c>
      <c r="D1049" s="23">
        <v>0</v>
      </c>
      <c r="E1049" s="23">
        <v>0</v>
      </c>
    </row>
    <row r="1050" spans="1:5" ht="12" customHeight="1" x14ac:dyDescent="0.2">
      <c r="A1050" s="204">
        <v>37237</v>
      </c>
      <c r="B1050" s="205" t="s">
        <v>75</v>
      </c>
      <c r="C1050" s="23">
        <v>0</v>
      </c>
      <c r="D1050" s="23">
        <v>0</v>
      </c>
      <c r="E1050" s="23">
        <v>0</v>
      </c>
    </row>
    <row r="1051" spans="1:5" ht="12" customHeight="1" x14ac:dyDescent="0.2">
      <c r="A1051" s="204">
        <v>37238</v>
      </c>
      <c r="B1051" s="205" t="s">
        <v>75</v>
      </c>
      <c r="C1051" s="23">
        <v>0</v>
      </c>
      <c r="D1051" s="23">
        <v>0</v>
      </c>
      <c r="E1051" s="23">
        <v>0</v>
      </c>
    </row>
    <row r="1052" spans="1:5" ht="12" customHeight="1" x14ac:dyDescent="0.2">
      <c r="A1052" s="204">
        <v>36917</v>
      </c>
      <c r="B1052" s="205" t="s">
        <v>78</v>
      </c>
      <c r="C1052" s="23">
        <v>0</v>
      </c>
      <c r="D1052" s="23">
        <v>0</v>
      </c>
      <c r="E1052" s="23">
        <v>0</v>
      </c>
    </row>
    <row r="1053" spans="1:5" ht="12" customHeight="1" x14ac:dyDescent="0.2">
      <c r="A1053" s="204">
        <v>36920</v>
      </c>
      <c r="B1053" s="205" t="s">
        <v>78</v>
      </c>
      <c r="C1053" s="23">
        <v>0</v>
      </c>
      <c r="D1053" s="23">
        <v>0</v>
      </c>
      <c r="E1053" s="23">
        <v>0</v>
      </c>
    </row>
    <row r="1054" spans="1:5" ht="12" customHeight="1" x14ac:dyDescent="0.2">
      <c r="A1054" s="204">
        <v>36921</v>
      </c>
      <c r="B1054" s="205" t="s">
        <v>78</v>
      </c>
      <c r="C1054" s="23">
        <v>-21465664.841240503</v>
      </c>
      <c r="D1054" s="23">
        <v>5932661.89774964</v>
      </c>
      <c r="E1054" s="23">
        <v>58775283.373556502</v>
      </c>
    </row>
    <row r="1055" spans="1:5" ht="12" customHeight="1" x14ac:dyDescent="0.2">
      <c r="A1055" s="204">
        <v>36922</v>
      </c>
      <c r="B1055" s="205" t="s">
        <v>78</v>
      </c>
      <c r="C1055" s="23">
        <v>-20735136.4505498</v>
      </c>
      <c r="D1055" s="23">
        <v>2157986.5582639598</v>
      </c>
      <c r="E1055" s="23">
        <v>60961681.809353895</v>
      </c>
    </row>
    <row r="1056" spans="1:5" ht="12" customHeight="1" x14ac:dyDescent="0.2">
      <c r="A1056" s="204">
        <v>36923</v>
      </c>
      <c r="B1056" s="205" t="s">
        <v>78</v>
      </c>
      <c r="C1056" s="23">
        <v>-19896626.886072699</v>
      </c>
      <c r="D1056" s="23">
        <v>-272954.82027178706</v>
      </c>
      <c r="E1056" s="23">
        <v>60532834.642557696</v>
      </c>
    </row>
    <row r="1057" spans="1:5" ht="12" customHeight="1" x14ac:dyDescent="0.2">
      <c r="A1057" s="204">
        <v>36924</v>
      </c>
      <c r="B1057" s="205" t="s">
        <v>78</v>
      </c>
      <c r="C1057" s="23">
        <v>-16492530.8664135</v>
      </c>
      <c r="D1057" s="23">
        <v>-35131627.707579203</v>
      </c>
      <c r="E1057" s="23">
        <v>25748645.358615801</v>
      </c>
    </row>
    <row r="1058" spans="1:5" ht="12" customHeight="1" x14ac:dyDescent="0.2">
      <c r="A1058" s="204">
        <v>36927</v>
      </c>
      <c r="B1058" s="205" t="s">
        <v>78</v>
      </c>
      <c r="C1058" s="23">
        <v>-17575905.957522903</v>
      </c>
      <c r="D1058" s="23">
        <v>-1178223.5422384399</v>
      </c>
      <c r="E1058" s="23">
        <v>25587291.651964203</v>
      </c>
    </row>
    <row r="1059" spans="1:5" ht="12" customHeight="1" x14ac:dyDescent="0.2">
      <c r="A1059" s="204">
        <v>36928</v>
      </c>
      <c r="B1059" s="205" t="s">
        <v>78</v>
      </c>
      <c r="C1059" s="23">
        <v>-13101126.671298699</v>
      </c>
      <c r="D1059" s="23">
        <v>908022.23236786702</v>
      </c>
      <c r="E1059" s="23">
        <v>27281143.921394799</v>
      </c>
    </row>
    <row r="1060" spans="1:5" ht="12" customHeight="1" x14ac:dyDescent="0.2">
      <c r="A1060" s="204">
        <v>36929</v>
      </c>
      <c r="B1060" s="205" t="s">
        <v>78</v>
      </c>
      <c r="C1060" s="23">
        <v>-13889327.396218101</v>
      </c>
      <c r="D1060" s="23">
        <v>-52046342.614938103</v>
      </c>
      <c r="E1060" s="23">
        <v>-24530030.099330202</v>
      </c>
    </row>
    <row r="1061" spans="1:5" ht="12" customHeight="1" x14ac:dyDescent="0.2">
      <c r="A1061" s="204">
        <v>36930</v>
      </c>
      <c r="B1061" s="205" t="s">
        <v>78</v>
      </c>
      <c r="C1061" s="23">
        <v>-5749275.4771653702</v>
      </c>
      <c r="D1061" s="23">
        <v>5110196.5386624001</v>
      </c>
      <c r="E1061" s="23">
        <v>6763279.3394169202</v>
      </c>
    </row>
    <row r="1062" spans="1:5" ht="12" customHeight="1" x14ac:dyDescent="0.2">
      <c r="A1062" s="204">
        <v>36931</v>
      </c>
      <c r="B1062" s="205" t="s">
        <v>78</v>
      </c>
      <c r="C1062" s="23">
        <v>-296839.93400534202</v>
      </c>
      <c r="D1062" s="23">
        <v>2614692.42660787</v>
      </c>
      <c r="E1062" s="23">
        <v>49829.972768763102</v>
      </c>
    </row>
    <row r="1063" spans="1:5" ht="12" customHeight="1" x14ac:dyDescent="0.2">
      <c r="A1063" s="204">
        <v>36934</v>
      </c>
      <c r="B1063" s="205" t="s">
        <v>78</v>
      </c>
      <c r="C1063" s="23">
        <v>0</v>
      </c>
      <c r="D1063" s="23">
        <v>0</v>
      </c>
      <c r="E1063" s="23">
        <v>0</v>
      </c>
    </row>
    <row r="1064" spans="1:5" ht="12" customHeight="1" x14ac:dyDescent="0.2">
      <c r="A1064" s="204">
        <v>36935</v>
      </c>
      <c r="B1064" s="205" t="s">
        <v>78</v>
      </c>
      <c r="C1064" s="23">
        <v>0</v>
      </c>
      <c r="D1064" s="23">
        <v>0</v>
      </c>
      <c r="E1064" s="23">
        <v>0</v>
      </c>
    </row>
    <row r="1065" spans="1:5" ht="12" customHeight="1" x14ac:dyDescent="0.2">
      <c r="A1065" s="204">
        <v>36936</v>
      </c>
      <c r="B1065" s="205" t="s">
        <v>78</v>
      </c>
      <c r="C1065" s="23">
        <v>0</v>
      </c>
      <c r="D1065" s="23">
        <v>0</v>
      </c>
      <c r="E1065" s="23">
        <v>0</v>
      </c>
    </row>
    <row r="1066" spans="1:5" ht="12" customHeight="1" x14ac:dyDescent="0.2">
      <c r="A1066" s="204">
        <v>36937</v>
      </c>
      <c r="B1066" s="205" t="s">
        <v>78</v>
      </c>
      <c r="C1066" s="23">
        <v>0</v>
      </c>
      <c r="D1066" s="23">
        <v>0</v>
      </c>
      <c r="E1066" s="23">
        <v>0</v>
      </c>
    </row>
    <row r="1067" spans="1:5" ht="12" customHeight="1" x14ac:dyDescent="0.2">
      <c r="A1067" s="204">
        <v>36938</v>
      </c>
      <c r="B1067" s="205" t="s">
        <v>78</v>
      </c>
      <c r="C1067" s="23">
        <v>0</v>
      </c>
      <c r="D1067" s="23">
        <v>0</v>
      </c>
      <c r="E1067" s="23">
        <v>0</v>
      </c>
    </row>
    <row r="1068" spans="1:5" ht="12" customHeight="1" x14ac:dyDescent="0.2">
      <c r="A1068" s="204">
        <v>36941</v>
      </c>
      <c r="B1068" s="205" t="s">
        <v>78</v>
      </c>
      <c r="C1068" s="23">
        <v>0</v>
      </c>
      <c r="D1068" s="23">
        <v>0</v>
      </c>
      <c r="E1068" s="23">
        <v>0</v>
      </c>
    </row>
    <row r="1069" spans="1:5" ht="12" customHeight="1" x14ac:dyDescent="0.2">
      <c r="A1069" s="204">
        <v>36942</v>
      </c>
      <c r="B1069" s="205" t="s">
        <v>78</v>
      </c>
      <c r="C1069" s="23">
        <v>0</v>
      </c>
      <c r="D1069" s="23">
        <v>0</v>
      </c>
      <c r="E1069" s="23">
        <v>0</v>
      </c>
    </row>
    <row r="1070" spans="1:5" ht="12" customHeight="1" x14ac:dyDescent="0.2">
      <c r="A1070" s="204">
        <v>36943</v>
      </c>
      <c r="B1070" s="205" t="s">
        <v>78</v>
      </c>
      <c r="C1070" s="23">
        <v>0</v>
      </c>
      <c r="D1070" s="23">
        <v>0</v>
      </c>
      <c r="E1070" s="23">
        <v>0</v>
      </c>
    </row>
    <row r="1071" spans="1:5" ht="12" customHeight="1" x14ac:dyDescent="0.2">
      <c r="A1071" s="204">
        <v>36944</v>
      </c>
      <c r="B1071" s="205" t="s">
        <v>78</v>
      </c>
      <c r="C1071" s="23">
        <v>0</v>
      </c>
      <c r="D1071" s="23">
        <v>0</v>
      </c>
      <c r="E1071" s="23">
        <v>0</v>
      </c>
    </row>
    <row r="1072" spans="1:5" ht="12" customHeight="1" x14ac:dyDescent="0.2">
      <c r="A1072" s="204">
        <v>36945</v>
      </c>
      <c r="B1072" s="205" t="s">
        <v>78</v>
      </c>
      <c r="C1072" s="23">
        <v>0</v>
      </c>
      <c r="D1072" s="23">
        <v>0</v>
      </c>
      <c r="E1072" s="23">
        <v>0</v>
      </c>
    </row>
    <row r="1073" spans="1:5" ht="12" customHeight="1" x14ac:dyDescent="0.2">
      <c r="A1073" s="204">
        <v>36948</v>
      </c>
      <c r="B1073" s="205" t="s">
        <v>78</v>
      </c>
      <c r="C1073" s="23">
        <v>0</v>
      </c>
      <c r="D1073" s="23">
        <v>0</v>
      </c>
      <c r="E1073" s="23">
        <v>0</v>
      </c>
    </row>
    <row r="1074" spans="1:5" ht="12" customHeight="1" x14ac:dyDescent="0.2">
      <c r="A1074" s="204">
        <v>36949</v>
      </c>
      <c r="B1074" s="205" t="s">
        <v>78</v>
      </c>
      <c r="C1074" s="23">
        <v>0</v>
      </c>
      <c r="D1074" s="23">
        <v>0</v>
      </c>
      <c r="E1074" s="23">
        <v>0</v>
      </c>
    </row>
    <row r="1075" spans="1:5" ht="12" customHeight="1" x14ac:dyDescent="0.2">
      <c r="A1075" s="204">
        <v>36950</v>
      </c>
      <c r="B1075" s="205" t="s">
        <v>78</v>
      </c>
      <c r="C1075" s="23">
        <v>0</v>
      </c>
      <c r="D1075" s="23">
        <v>0</v>
      </c>
      <c r="E1075" s="23">
        <v>0</v>
      </c>
    </row>
    <row r="1076" spans="1:5" ht="12" customHeight="1" x14ac:dyDescent="0.2">
      <c r="A1076" s="204">
        <v>36951</v>
      </c>
      <c r="B1076" s="205" t="s">
        <v>78</v>
      </c>
      <c r="C1076" s="23">
        <v>0</v>
      </c>
      <c r="D1076" s="23">
        <v>0</v>
      </c>
      <c r="E1076" s="23">
        <v>0</v>
      </c>
    </row>
    <row r="1077" spans="1:5" ht="12" customHeight="1" x14ac:dyDescent="0.2">
      <c r="A1077" s="204">
        <v>36952</v>
      </c>
      <c r="B1077" s="205" t="s">
        <v>78</v>
      </c>
      <c r="C1077" s="23">
        <v>0</v>
      </c>
      <c r="D1077" s="23">
        <v>0</v>
      </c>
      <c r="E1077" s="23">
        <v>0</v>
      </c>
    </row>
    <row r="1078" spans="1:5" ht="12" customHeight="1" x14ac:dyDescent="0.2">
      <c r="A1078" s="204">
        <v>36955</v>
      </c>
      <c r="B1078" s="205" t="s">
        <v>78</v>
      </c>
      <c r="C1078" s="23">
        <v>0</v>
      </c>
      <c r="D1078" s="23">
        <v>0</v>
      </c>
      <c r="E1078" s="23">
        <v>0</v>
      </c>
    </row>
    <row r="1079" spans="1:5" ht="12" customHeight="1" x14ac:dyDescent="0.2">
      <c r="A1079" s="204">
        <v>36956</v>
      </c>
      <c r="B1079" s="205" t="s">
        <v>78</v>
      </c>
      <c r="C1079" s="23">
        <v>0</v>
      </c>
      <c r="D1079" s="23">
        <v>0</v>
      </c>
      <c r="E1079" s="23">
        <v>0</v>
      </c>
    </row>
    <row r="1080" spans="1:5" ht="12" customHeight="1" x14ac:dyDescent="0.2">
      <c r="A1080" s="204">
        <v>36957</v>
      </c>
      <c r="B1080" s="205" t="s">
        <v>78</v>
      </c>
      <c r="C1080" s="23">
        <v>0</v>
      </c>
      <c r="D1080" s="23">
        <v>0</v>
      </c>
      <c r="E1080" s="23">
        <v>0</v>
      </c>
    </row>
    <row r="1081" spans="1:5" ht="12" customHeight="1" x14ac:dyDescent="0.2">
      <c r="A1081" s="204">
        <v>36958</v>
      </c>
      <c r="B1081" s="205" t="s">
        <v>78</v>
      </c>
      <c r="C1081" s="23">
        <v>0</v>
      </c>
      <c r="D1081" s="23">
        <v>0</v>
      </c>
      <c r="E1081" s="23">
        <v>0</v>
      </c>
    </row>
    <row r="1082" spans="1:5" ht="12" customHeight="1" x14ac:dyDescent="0.2">
      <c r="A1082" s="204">
        <v>36959</v>
      </c>
      <c r="B1082" s="205" t="s">
        <v>78</v>
      </c>
      <c r="C1082" s="23">
        <v>0</v>
      </c>
      <c r="D1082" s="23">
        <v>0</v>
      </c>
      <c r="E1082" s="23">
        <v>0</v>
      </c>
    </row>
    <row r="1083" spans="1:5" ht="12" customHeight="1" x14ac:dyDescent="0.2">
      <c r="A1083" s="204">
        <v>36962</v>
      </c>
      <c r="B1083" s="205" t="s">
        <v>78</v>
      </c>
      <c r="C1083" s="23">
        <v>0</v>
      </c>
      <c r="D1083" s="23">
        <v>0</v>
      </c>
      <c r="E1083" s="23">
        <v>0</v>
      </c>
    </row>
    <row r="1084" spans="1:5" ht="12" customHeight="1" x14ac:dyDescent="0.2">
      <c r="A1084" s="204">
        <v>36963</v>
      </c>
      <c r="B1084" s="205" t="s">
        <v>78</v>
      </c>
      <c r="C1084" s="23">
        <v>0</v>
      </c>
      <c r="D1084" s="23">
        <v>0</v>
      </c>
      <c r="E1084" s="23">
        <v>0</v>
      </c>
    </row>
    <row r="1085" spans="1:5" ht="12" customHeight="1" x14ac:dyDescent="0.2">
      <c r="A1085" s="204">
        <v>36964</v>
      </c>
      <c r="B1085" s="205" t="s">
        <v>78</v>
      </c>
      <c r="C1085" s="23">
        <v>0</v>
      </c>
      <c r="D1085" s="23">
        <v>0</v>
      </c>
      <c r="E1085" s="23">
        <v>0</v>
      </c>
    </row>
    <row r="1086" spans="1:5" ht="12" customHeight="1" x14ac:dyDescent="0.2">
      <c r="A1086" s="204">
        <v>36965</v>
      </c>
      <c r="B1086" s="205" t="s">
        <v>78</v>
      </c>
      <c r="C1086" s="23">
        <v>0</v>
      </c>
      <c r="D1086" s="23">
        <v>0</v>
      </c>
      <c r="E1086" s="23">
        <v>0</v>
      </c>
    </row>
    <row r="1087" spans="1:5" ht="12" customHeight="1" x14ac:dyDescent="0.2">
      <c r="A1087" s="204">
        <v>36966</v>
      </c>
      <c r="B1087" s="205" t="s">
        <v>78</v>
      </c>
      <c r="C1087" s="23">
        <v>0</v>
      </c>
      <c r="D1087" s="23">
        <v>0</v>
      </c>
      <c r="E1087" s="23">
        <v>0</v>
      </c>
    </row>
    <row r="1088" spans="1:5" ht="12" customHeight="1" x14ac:dyDescent="0.2">
      <c r="A1088" s="204">
        <v>36969</v>
      </c>
      <c r="B1088" s="205" t="s">
        <v>78</v>
      </c>
      <c r="C1088" s="23">
        <v>0</v>
      </c>
      <c r="D1088" s="23">
        <v>0</v>
      </c>
      <c r="E1088" s="23">
        <v>0</v>
      </c>
    </row>
    <row r="1089" spans="1:5" ht="12" customHeight="1" x14ac:dyDescent="0.2">
      <c r="A1089" s="204">
        <v>36970</v>
      </c>
      <c r="B1089" s="205" t="s">
        <v>78</v>
      </c>
      <c r="C1089" s="23">
        <v>0</v>
      </c>
      <c r="D1089" s="23">
        <v>0</v>
      </c>
      <c r="E1089" s="23">
        <v>0</v>
      </c>
    </row>
    <row r="1090" spans="1:5" ht="12" customHeight="1" x14ac:dyDescent="0.2">
      <c r="A1090" s="204">
        <v>36971</v>
      </c>
      <c r="B1090" s="205" t="s">
        <v>78</v>
      </c>
      <c r="C1090" s="23">
        <v>0</v>
      </c>
      <c r="D1090" s="23">
        <v>0</v>
      </c>
      <c r="E1090" s="23">
        <v>0</v>
      </c>
    </row>
    <row r="1091" spans="1:5" ht="12" customHeight="1" x14ac:dyDescent="0.2">
      <c r="A1091" s="204">
        <v>36972</v>
      </c>
      <c r="B1091" s="205" t="s">
        <v>78</v>
      </c>
      <c r="C1091" s="23">
        <v>0</v>
      </c>
      <c r="D1091" s="23">
        <v>0</v>
      </c>
      <c r="E1091" s="23">
        <v>0</v>
      </c>
    </row>
    <row r="1092" spans="1:5" ht="12" customHeight="1" x14ac:dyDescent="0.2">
      <c r="A1092" s="204">
        <v>36973</v>
      </c>
      <c r="B1092" s="205" t="s">
        <v>78</v>
      </c>
      <c r="C1092" s="23">
        <v>0</v>
      </c>
      <c r="D1092" s="23">
        <v>0</v>
      </c>
      <c r="E1092" s="23">
        <v>0</v>
      </c>
    </row>
    <row r="1093" spans="1:5" ht="12" customHeight="1" x14ac:dyDescent="0.2">
      <c r="A1093" s="204">
        <v>36976</v>
      </c>
      <c r="B1093" s="205" t="s">
        <v>78</v>
      </c>
      <c r="C1093" s="23">
        <v>0</v>
      </c>
      <c r="D1093" s="23">
        <v>0</v>
      </c>
      <c r="E1093" s="23">
        <v>0</v>
      </c>
    </row>
    <row r="1094" spans="1:5" ht="12" customHeight="1" x14ac:dyDescent="0.2">
      <c r="A1094" s="204">
        <v>36977</v>
      </c>
      <c r="B1094" s="205" t="s">
        <v>78</v>
      </c>
      <c r="C1094" s="23">
        <v>0</v>
      </c>
      <c r="D1094" s="23">
        <v>0</v>
      </c>
      <c r="E1094" s="23">
        <v>0</v>
      </c>
    </row>
    <row r="1095" spans="1:5" ht="12" customHeight="1" x14ac:dyDescent="0.2">
      <c r="A1095" s="204">
        <v>36978</v>
      </c>
      <c r="B1095" s="205" t="s">
        <v>78</v>
      </c>
      <c r="C1095" s="23">
        <v>0</v>
      </c>
      <c r="D1095" s="23">
        <v>0</v>
      </c>
      <c r="E1095" s="23">
        <v>0</v>
      </c>
    </row>
    <row r="1096" spans="1:5" ht="12" customHeight="1" x14ac:dyDescent="0.2">
      <c r="A1096" s="204">
        <v>36979</v>
      </c>
      <c r="B1096" s="205" t="s">
        <v>78</v>
      </c>
      <c r="C1096" s="23">
        <v>0</v>
      </c>
      <c r="D1096" s="23">
        <v>0</v>
      </c>
      <c r="E1096" s="23">
        <v>0</v>
      </c>
    </row>
    <row r="1097" spans="1:5" ht="12" customHeight="1" x14ac:dyDescent="0.2">
      <c r="A1097" s="204">
        <v>36980</v>
      </c>
      <c r="B1097" s="205" t="s">
        <v>78</v>
      </c>
      <c r="C1097" s="23">
        <v>0</v>
      </c>
      <c r="D1097" s="23">
        <v>0</v>
      </c>
      <c r="E1097" s="23">
        <v>0</v>
      </c>
    </row>
    <row r="1098" spans="1:5" ht="12" customHeight="1" x14ac:dyDescent="0.2">
      <c r="A1098" s="204">
        <v>36981</v>
      </c>
      <c r="B1098" s="205" t="s">
        <v>78</v>
      </c>
      <c r="C1098" s="23">
        <v>0</v>
      </c>
      <c r="D1098" s="23">
        <v>0</v>
      </c>
      <c r="E1098" s="23">
        <v>0</v>
      </c>
    </row>
    <row r="1099" spans="1:5" ht="12" customHeight="1" x14ac:dyDescent="0.2">
      <c r="A1099" s="204">
        <v>36983</v>
      </c>
      <c r="B1099" s="205" t="s">
        <v>78</v>
      </c>
      <c r="C1099" s="23">
        <v>0</v>
      </c>
      <c r="D1099" s="23">
        <v>0</v>
      </c>
      <c r="E1099" s="23">
        <v>0</v>
      </c>
    </row>
    <row r="1100" spans="1:5" ht="12" customHeight="1" x14ac:dyDescent="0.2">
      <c r="A1100" s="204">
        <v>36984</v>
      </c>
      <c r="B1100" s="205" t="s">
        <v>78</v>
      </c>
      <c r="C1100" s="23">
        <v>0</v>
      </c>
      <c r="D1100" s="23">
        <v>0</v>
      </c>
      <c r="E1100" s="23">
        <v>0</v>
      </c>
    </row>
    <row r="1101" spans="1:5" ht="12" customHeight="1" x14ac:dyDescent="0.2">
      <c r="A1101" s="204">
        <v>36985</v>
      </c>
      <c r="B1101" s="205" t="s">
        <v>78</v>
      </c>
      <c r="C1101" s="23">
        <v>0</v>
      </c>
      <c r="D1101" s="23">
        <v>0</v>
      </c>
      <c r="E1101" s="23">
        <v>0</v>
      </c>
    </row>
    <row r="1102" spans="1:5" ht="12" customHeight="1" x14ac:dyDescent="0.2">
      <c r="A1102" s="204">
        <v>36986</v>
      </c>
      <c r="B1102" s="205" t="s">
        <v>78</v>
      </c>
      <c r="C1102" s="23">
        <v>0</v>
      </c>
      <c r="D1102" s="23">
        <v>0</v>
      </c>
      <c r="E1102" s="23">
        <v>0</v>
      </c>
    </row>
    <row r="1103" spans="1:5" ht="12" customHeight="1" x14ac:dyDescent="0.2">
      <c r="A1103" s="204">
        <v>36987</v>
      </c>
      <c r="B1103" s="205" t="s">
        <v>78</v>
      </c>
      <c r="C1103" s="23">
        <v>0</v>
      </c>
      <c r="D1103" s="23">
        <v>0</v>
      </c>
      <c r="E1103" s="23">
        <v>0</v>
      </c>
    </row>
    <row r="1104" spans="1:5" ht="12" customHeight="1" x14ac:dyDescent="0.2">
      <c r="A1104" s="204">
        <v>36990</v>
      </c>
      <c r="B1104" s="205" t="s">
        <v>78</v>
      </c>
      <c r="C1104" s="23">
        <v>0</v>
      </c>
      <c r="D1104" s="23">
        <v>0</v>
      </c>
      <c r="E1104" s="23">
        <v>0</v>
      </c>
    </row>
    <row r="1105" spans="1:5" ht="12" customHeight="1" x14ac:dyDescent="0.2">
      <c r="A1105" s="204">
        <v>36991</v>
      </c>
      <c r="B1105" s="205" t="s">
        <v>78</v>
      </c>
      <c r="C1105" s="23">
        <v>0</v>
      </c>
      <c r="D1105" s="23">
        <v>0</v>
      </c>
      <c r="E1105" s="23">
        <v>0</v>
      </c>
    </row>
    <row r="1106" spans="1:5" ht="12" customHeight="1" x14ac:dyDescent="0.2">
      <c r="A1106" s="204">
        <v>36992</v>
      </c>
      <c r="B1106" s="205" t="s">
        <v>78</v>
      </c>
      <c r="C1106" s="23">
        <v>0</v>
      </c>
      <c r="D1106" s="23">
        <v>0</v>
      </c>
      <c r="E1106" s="23">
        <v>0</v>
      </c>
    </row>
    <row r="1107" spans="1:5" ht="12" customHeight="1" x14ac:dyDescent="0.2">
      <c r="A1107" s="204">
        <v>36993</v>
      </c>
      <c r="B1107" s="205" t="s">
        <v>78</v>
      </c>
      <c r="C1107" s="23">
        <v>0</v>
      </c>
      <c r="D1107" s="23">
        <v>0</v>
      </c>
      <c r="E1107" s="23">
        <v>0</v>
      </c>
    </row>
    <row r="1108" spans="1:5" ht="12" customHeight="1" x14ac:dyDescent="0.2">
      <c r="A1108" s="204">
        <v>36997</v>
      </c>
      <c r="B1108" s="205" t="s">
        <v>78</v>
      </c>
      <c r="C1108" s="23">
        <v>0</v>
      </c>
      <c r="D1108" s="23">
        <v>0</v>
      </c>
      <c r="E1108" s="23">
        <v>0</v>
      </c>
    </row>
    <row r="1109" spans="1:5" ht="12" customHeight="1" x14ac:dyDescent="0.2">
      <c r="A1109" s="204">
        <v>36998</v>
      </c>
      <c r="B1109" s="205" t="s">
        <v>78</v>
      </c>
      <c r="C1109" s="23">
        <v>0</v>
      </c>
      <c r="D1109" s="23">
        <v>0</v>
      </c>
      <c r="E1109" s="23">
        <v>0</v>
      </c>
    </row>
    <row r="1110" spans="1:5" ht="12" customHeight="1" x14ac:dyDescent="0.2">
      <c r="A1110" s="204">
        <v>36999</v>
      </c>
      <c r="B1110" s="205" t="s">
        <v>78</v>
      </c>
      <c r="C1110" s="23">
        <v>0</v>
      </c>
      <c r="D1110" s="23">
        <v>0</v>
      </c>
      <c r="E1110" s="23">
        <v>0</v>
      </c>
    </row>
    <row r="1111" spans="1:5" ht="12" customHeight="1" x14ac:dyDescent="0.2">
      <c r="A1111" s="204">
        <v>37000</v>
      </c>
      <c r="B1111" s="205" t="s">
        <v>78</v>
      </c>
      <c r="C1111" s="23">
        <v>0</v>
      </c>
      <c r="D1111" s="23">
        <v>0</v>
      </c>
      <c r="E1111" s="23">
        <v>0</v>
      </c>
    </row>
    <row r="1112" spans="1:5" ht="12" customHeight="1" x14ac:dyDescent="0.2">
      <c r="A1112" s="204">
        <v>37001</v>
      </c>
      <c r="B1112" s="205" t="s">
        <v>78</v>
      </c>
      <c r="C1112" s="23">
        <v>0</v>
      </c>
      <c r="D1112" s="23">
        <v>0</v>
      </c>
      <c r="E1112" s="23">
        <v>0</v>
      </c>
    </row>
    <row r="1113" spans="1:5" ht="12" customHeight="1" x14ac:dyDescent="0.2">
      <c r="A1113" s="204">
        <v>37004</v>
      </c>
      <c r="B1113" s="205" t="s">
        <v>78</v>
      </c>
      <c r="C1113" s="23">
        <v>0</v>
      </c>
      <c r="D1113" s="23">
        <v>0</v>
      </c>
      <c r="E1113" s="23">
        <v>0</v>
      </c>
    </row>
    <row r="1114" spans="1:5" ht="12" customHeight="1" x14ac:dyDescent="0.2">
      <c r="A1114" s="204">
        <v>37005</v>
      </c>
      <c r="B1114" s="205" t="s">
        <v>78</v>
      </c>
      <c r="C1114" s="23">
        <v>0</v>
      </c>
      <c r="D1114" s="23">
        <v>0</v>
      </c>
      <c r="E1114" s="23">
        <v>0</v>
      </c>
    </row>
    <row r="1115" spans="1:5" ht="12" customHeight="1" x14ac:dyDescent="0.2">
      <c r="A1115" s="204">
        <v>37006</v>
      </c>
      <c r="B1115" s="205" t="s">
        <v>78</v>
      </c>
      <c r="C1115" s="23">
        <v>0</v>
      </c>
      <c r="D1115" s="23">
        <v>0</v>
      </c>
      <c r="E1115" s="23">
        <v>0</v>
      </c>
    </row>
    <row r="1116" spans="1:5" ht="12" customHeight="1" x14ac:dyDescent="0.2">
      <c r="A1116" s="204">
        <v>37007</v>
      </c>
      <c r="B1116" s="205" t="s">
        <v>78</v>
      </c>
      <c r="C1116" s="23">
        <v>0</v>
      </c>
      <c r="D1116" s="23">
        <v>0</v>
      </c>
      <c r="E1116" s="23">
        <v>0</v>
      </c>
    </row>
    <row r="1117" spans="1:5" ht="12" customHeight="1" x14ac:dyDescent="0.2">
      <c r="A1117" s="204">
        <v>37008</v>
      </c>
      <c r="B1117" s="205" t="s">
        <v>78</v>
      </c>
      <c r="C1117" s="23">
        <v>0</v>
      </c>
      <c r="D1117" s="23">
        <v>0</v>
      </c>
      <c r="E1117" s="23">
        <v>0</v>
      </c>
    </row>
    <row r="1118" spans="1:5" ht="12" customHeight="1" x14ac:dyDescent="0.2">
      <c r="A1118" s="204">
        <v>37011</v>
      </c>
      <c r="B1118" s="205" t="s">
        <v>78</v>
      </c>
      <c r="C1118" s="23">
        <v>0</v>
      </c>
      <c r="D1118" s="23">
        <v>0</v>
      </c>
      <c r="E1118" s="23">
        <v>0</v>
      </c>
    </row>
    <row r="1119" spans="1:5" ht="12" customHeight="1" x14ac:dyDescent="0.2">
      <c r="A1119" s="204">
        <v>37012</v>
      </c>
      <c r="B1119" s="205" t="s">
        <v>78</v>
      </c>
      <c r="C1119" s="23">
        <v>0</v>
      </c>
      <c r="D1119" s="23">
        <v>0</v>
      </c>
      <c r="E1119" s="23">
        <v>0</v>
      </c>
    </row>
    <row r="1120" spans="1:5" ht="12" customHeight="1" x14ac:dyDescent="0.2">
      <c r="A1120" s="204">
        <v>37013</v>
      </c>
      <c r="B1120" s="205" t="s">
        <v>78</v>
      </c>
      <c r="C1120" s="23">
        <v>0</v>
      </c>
      <c r="D1120" s="23">
        <v>0</v>
      </c>
      <c r="E1120" s="23">
        <v>0</v>
      </c>
    </row>
    <row r="1121" spans="1:5" ht="12" customHeight="1" x14ac:dyDescent="0.2">
      <c r="A1121" s="204">
        <v>37014</v>
      </c>
      <c r="B1121" s="205" t="s">
        <v>78</v>
      </c>
      <c r="C1121" s="23">
        <v>0</v>
      </c>
      <c r="D1121" s="23">
        <v>0</v>
      </c>
      <c r="E1121" s="23">
        <v>0</v>
      </c>
    </row>
    <row r="1122" spans="1:5" ht="12" customHeight="1" x14ac:dyDescent="0.2">
      <c r="A1122" s="204">
        <v>37015</v>
      </c>
      <c r="B1122" s="205" t="s">
        <v>78</v>
      </c>
      <c r="C1122" s="23">
        <v>0</v>
      </c>
      <c r="D1122" s="23">
        <v>0</v>
      </c>
      <c r="E1122" s="23">
        <v>0</v>
      </c>
    </row>
    <row r="1123" spans="1:5" ht="12" customHeight="1" x14ac:dyDescent="0.2">
      <c r="A1123" s="204">
        <v>37018</v>
      </c>
      <c r="B1123" s="205" t="s">
        <v>78</v>
      </c>
      <c r="C1123" s="23">
        <v>0</v>
      </c>
      <c r="D1123" s="23">
        <v>0</v>
      </c>
      <c r="E1123" s="23">
        <v>0</v>
      </c>
    </row>
    <row r="1124" spans="1:5" ht="12" customHeight="1" x14ac:dyDescent="0.2">
      <c r="A1124" s="204">
        <v>37019</v>
      </c>
      <c r="B1124" s="205" t="s">
        <v>78</v>
      </c>
      <c r="C1124" s="23">
        <v>0</v>
      </c>
      <c r="D1124" s="23">
        <v>0</v>
      </c>
      <c r="E1124" s="23">
        <v>0</v>
      </c>
    </row>
    <row r="1125" spans="1:5" ht="12" customHeight="1" x14ac:dyDescent="0.2">
      <c r="A1125" s="204">
        <v>37020</v>
      </c>
      <c r="B1125" s="205" t="s">
        <v>78</v>
      </c>
      <c r="C1125" s="23">
        <v>0</v>
      </c>
      <c r="D1125" s="23">
        <v>0</v>
      </c>
      <c r="E1125" s="23">
        <v>0</v>
      </c>
    </row>
    <row r="1126" spans="1:5" ht="12" customHeight="1" x14ac:dyDescent="0.2">
      <c r="A1126" s="204">
        <v>37021</v>
      </c>
      <c r="B1126" s="205" t="s">
        <v>78</v>
      </c>
      <c r="C1126" s="23">
        <v>0</v>
      </c>
      <c r="D1126" s="23">
        <v>0</v>
      </c>
      <c r="E1126" s="23">
        <v>0</v>
      </c>
    </row>
    <row r="1127" spans="1:5" ht="12" customHeight="1" x14ac:dyDescent="0.2">
      <c r="A1127" s="204">
        <v>37022</v>
      </c>
      <c r="B1127" s="205" t="s">
        <v>78</v>
      </c>
      <c r="C1127" s="23">
        <v>0</v>
      </c>
      <c r="D1127" s="23">
        <v>0</v>
      </c>
      <c r="E1127" s="23">
        <v>0</v>
      </c>
    </row>
    <row r="1128" spans="1:5" ht="12" customHeight="1" x14ac:dyDescent="0.2">
      <c r="A1128" s="204">
        <v>37025</v>
      </c>
      <c r="B1128" s="205" t="s">
        <v>78</v>
      </c>
      <c r="C1128" s="23">
        <v>0</v>
      </c>
      <c r="D1128" s="23">
        <v>0</v>
      </c>
      <c r="E1128" s="23">
        <v>0</v>
      </c>
    </row>
    <row r="1129" spans="1:5" ht="12" customHeight="1" x14ac:dyDescent="0.2">
      <c r="A1129" s="204">
        <v>37026</v>
      </c>
      <c r="B1129" s="205" t="s">
        <v>78</v>
      </c>
      <c r="C1129" s="23">
        <v>0</v>
      </c>
      <c r="D1129" s="23">
        <v>0</v>
      </c>
      <c r="E1129" s="23">
        <v>0</v>
      </c>
    </row>
    <row r="1130" spans="1:5" ht="12" customHeight="1" x14ac:dyDescent="0.2">
      <c r="A1130" s="204">
        <v>37027</v>
      </c>
      <c r="B1130" s="205" t="s">
        <v>78</v>
      </c>
      <c r="C1130" s="23">
        <v>0</v>
      </c>
      <c r="D1130" s="23">
        <v>0</v>
      </c>
      <c r="E1130" s="23">
        <v>0</v>
      </c>
    </row>
    <row r="1131" spans="1:5" ht="12" customHeight="1" x14ac:dyDescent="0.2">
      <c r="A1131" s="204">
        <v>37028</v>
      </c>
      <c r="B1131" s="205" t="s">
        <v>78</v>
      </c>
      <c r="C1131" s="23">
        <v>0</v>
      </c>
      <c r="D1131" s="23">
        <v>0</v>
      </c>
      <c r="E1131" s="23">
        <v>0</v>
      </c>
    </row>
    <row r="1132" spans="1:5" ht="12" customHeight="1" x14ac:dyDescent="0.2">
      <c r="A1132" s="204">
        <v>37029</v>
      </c>
      <c r="B1132" s="205" t="s">
        <v>78</v>
      </c>
      <c r="C1132" s="23">
        <v>0</v>
      </c>
      <c r="D1132" s="23">
        <v>0</v>
      </c>
      <c r="E1132" s="23">
        <v>0</v>
      </c>
    </row>
    <row r="1133" spans="1:5" ht="12" customHeight="1" x14ac:dyDescent="0.2">
      <c r="A1133" s="204">
        <v>37032</v>
      </c>
      <c r="B1133" s="205" t="s">
        <v>78</v>
      </c>
      <c r="C1133" s="23">
        <v>0</v>
      </c>
      <c r="D1133" s="23">
        <v>0</v>
      </c>
      <c r="E1133" s="23">
        <v>0</v>
      </c>
    </row>
    <row r="1134" spans="1:5" ht="12" customHeight="1" x14ac:dyDescent="0.2">
      <c r="A1134" s="204">
        <v>37033</v>
      </c>
      <c r="B1134" s="205" t="s">
        <v>78</v>
      </c>
      <c r="C1134" s="23">
        <v>0</v>
      </c>
      <c r="D1134" s="23">
        <v>0</v>
      </c>
      <c r="E1134" s="23">
        <v>0</v>
      </c>
    </row>
    <row r="1135" spans="1:5" ht="12" customHeight="1" x14ac:dyDescent="0.2">
      <c r="A1135" s="204">
        <v>37034</v>
      </c>
      <c r="B1135" s="205" t="s">
        <v>78</v>
      </c>
      <c r="C1135" s="23">
        <v>0</v>
      </c>
      <c r="D1135" s="23">
        <v>0</v>
      </c>
      <c r="E1135" s="23">
        <v>0</v>
      </c>
    </row>
    <row r="1136" spans="1:5" ht="12" customHeight="1" x14ac:dyDescent="0.2">
      <c r="A1136" s="204">
        <v>37035</v>
      </c>
      <c r="B1136" s="205" t="s">
        <v>78</v>
      </c>
      <c r="C1136" s="23">
        <v>0</v>
      </c>
      <c r="D1136" s="23">
        <v>0</v>
      </c>
      <c r="E1136" s="23">
        <v>0</v>
      </c>
    </row>
    <row r="1137" spans="1:5" ht="12" customHeight="1" x14ac:dyDescent="0.2">
      <c r="A1137" s="204">
        <v>37036</v>
      </c>
      <c r="B1137" s="205" t="s">
        <v>78</v>
      </c>
      <c r="C1137" s="23">
        <v>0</v>
      </c>
      <c r="D1137" s="23">
        <v>0</v>
      </c>
      <c r="E1137" s="23">
        <v>0</v>
      </c>
    </row>
    <row r="1138" spans="1:5" ht="12" customHeight="1" x14ac:dyDescent="0.2">
      <c r="A1138" s="204">
        <v>37039</v>
      </c>
      <c r="B1138" s="205" t="s">
        <v>78</v>
      </c>
      <c r="C1138" s="23">
        <v>0</v>
      </c>
      <c r="D1138" s="23">
        <v>0</v>
      </c>
      <c r="E1138" s="23">
        <v>0</v>
      </c>
    </row>
    <row r="1139" spans="1:5" ht="12" customHeight="1" x14ac:dyDescent="0.2">
      <c r="A1139" s="204">
        <v>37040</v>
      </c>
      <c r="B1139" s="205" t="s">
        <v>78</v>
      </c>
      <c r="C1139" s="23">
        <v>0</v>
      </c>
      <c r="D1139" s="23">
        <v>0</v>
      </c>
      <c r="E1139" s="23">
        <v>0</v>
      </c>
    </row>
    <row r="1140" spans="1:5" ht="12" customHeight="1" x14ac:dyDescent="0.2">
      <c r="A1140" s="204">
        <v>37041</v>
      </c>
      <c r="B1140" s="205" t="s">
        <v>78</v>
      </c>
      <c r="C1140" s="23">
        <v>0</v>
      </c>
      <c r="D1140" s="23">
        <v>0</v>
      </c>
      <c r="E1140" s="23">
        <v>0</v>
      </c>
    </row>
    <row r="1141" spans="1:5" ht="12" customHeight="1" x14ac:dyDescent="0.2">
      <c r="A1141" s="204">
        <v>37042</v>
      </c>
      <c r="B1141" s="205" t="s">
        <v>78</v>
      </c>
      <c r="C1141" s="23">
        <v>0</v>
      </c>
      <c r="D1141" s="23">
        <v>0</v>
      </c>
      <c r="E1141" s="23">
        <v>0</v>
      </c>
    </row>
    <row r="1142" spans="1:5" ht="12" customHeight="1" x14ac:dyDescent="0.2">
      <c r="A1142" s="204">
        <v>37043</v>
      </c>
      <c r="B1142" s="205" t="s">
        <v>78</v>
      </c>
      <c r="C1142" s="23">
        <v>0</v>
      </c>
      <c r="D1142" s="23">
        <v>0</v>
      </c>
      <c r="E1142" s="23">
        <v>0</v>
      </c>
    </row>
    <row r="1143" spans="1:5" ht="12" customHeight="1" x14ac:dyDescent="0.2">
      <c r="A1143" s="204">
        <v>37046</v>
      </c>
      <c r="B1143" s="205" t="s">
        <v>78</v>
      </c>
      <c r="C1143" s="23">
        <v>0</v>
      </c>
      <c r="D1143" s="23">
        <v>0</v>
      </c>
      <c r="E1143" s="23">
        <v>0</v>
      </c>
    </row>
    <row r="1144" spans="1:5" ht="12" customHeight="1" x14ac:dyDescent="0.2">
      <c r="A1144" s="204">
        <v>37047</v>
      </c>
      <c r="B1144" s="205" t="s">
        <v>78</v>
      </c>
      <c r="C1144" s="23">
        <v>0</v>
      </c>
      <c r="D1144" s="23">
        <v>0</v>
      </c>
      <c r="E1144" s="23">
        <v>0</v>
      </c>
    </row>
    <row r="1145" spans="1:5" ht="12" customHeight="1" x14ac:dyDescent="0.2">
      <c r="A1145" s="204">
        <v>37048</v>
      </c>
      <c r="B1145" s="205" t="s">
        <v>78</v>
      </c>
      <c r="C1145" s="23">
        <v>0</v>
      </c>
      <c r="D1145" s="23">
        <v>0</v>
      </c>
      <c r="E1145" s="23">
        <v>0</v>
      </c>
    </row>
    <row r="1146" spans="1:5" ht="12" customHeight="1" x14ac:dyDescent="0.2">
      <c r="A1146" s="204">
        <v>37049</v>
      </c>
      <c r="B1146" s="205" t="s">
        <v>78</v>
      </c>
      <c r="C1146" s="23">
        <v>0</v>
      </c>
      <c r="D1146" s="23">
        <v>0</v>
      </c>
      <c r="E1146" s="23">
        <v>0</v>
      </c>
    </row>
    <row r="1147" spans="1:5" ht="12" customHeight="1" x14ac:dyDescent="0.2">
      <c r="A1147" s="204">
        <v>37050</v>
      </c>
      <c r="B1147" s="205" t="s">
        <v>78</v>
      </c>
      <c r="C1147" s="23">
        <v>0</v>
      </c>
      <c r="D1147" s="23">
        <v>0</v>
      </c>
      <c r="E1147" s="23">
        <v>0</v>
      </c>
    </row>
    <row r="1148" spans="1:5" ht="12" customHeight="1" x14ac:dyDescent="0.2">
      <c r="A1148" s="204">
        <v>37053</v>
      </c>
      <c r="B1148" s="205" t="s">
        <v>78</v>
      </c>
      <c r="C1148" s="23">
        <v>0</v>
      </c>
      <c r="D1148" s="23">
        <v>0</v>
      </c>
      <c r="E1148" s="23">
        <v>0</v>
      </c>
    </row>
    <row r="1149" spans="1:5" ht="12" customHeight="1" x14ac:dyDescent="0.2">
      <c r="A1149" s="204">
        <v>37054</v>
      </c>
      <c r="B1149" s="205" t="s">
        <v>78</v>
      </c>
      <c r="C1149" s="23">
        <v>0</v>
      </c>
      <c r="D1149" s="23">
        <v>0</v>
      </c>
      <c r="E1149" s="23">
        <v>0</v>
      </c>
    </row>
    <row r="1150" spans="1:5" ht="12" customHeight="1" x14ac:dyDescent="0.2">
      <c r="A1150" s="204">
        <v>37055</v>
      </c>
      <c r="B1150" s="205" t="s">
        <v>78</v>
      </c>
      <c r="C1150" s="23">
        <v>0</v>
      </c>
      <c r="D1150" s="23">
        <v>0</v>
      </c>
      <c r="E1150" s="23">
        <v>0</v>
      </c>
    </row>
    <row r="1151" spans="1:5" ht="12" customHeight="1" x14ac:dyDescent="0.2">
      <c r="A1151" s="204">
        <v>37056</v>
      </c>
      <c r="B1151" s="205" t="s">
        <v>78</v>
      </c>
      <c r="C1151" s="23">
        <v>0</v>
      </c>
      <c r="D1151" s="23">
        <v>0</v>
      </c>
      <c r="E1151" s="23">
        <v>0</v>
      </c>
    </row>
    <row r="1152" spans="1:5" ht="12" customHeight="1" x14ac:dyDescent="0.2">
      <c r="A1152" s="204">
        <v>37057</v>
      </c>
      <c r="B1152" s="205" t="s">
        <v>78</v>
      </c>
      <c r="C1152" s="23">
        <v>0</v>
      </c>
      <c r="D1152" s="23">
        <v>0</v>
      </c>
      <c r="E1152" s="23">
        <v>0</v>
      </c>
    </row>
    <row r="1153" spans="1:5" ht="12" customHeight="1" x14ac:dyDescent="0.2">
      <c r="A1153" s="204">
        <v>37060</v>
      </c>
      <c r="B1153" s="205" t="s">
        <v>78</v>
      </c>
      <c r="C1153" s="23">
        <v>0</v>
      </c>
      <c r="D1153" s="23">
        <v>0</v>
      </c>
      <c r="E1153" s="23">
        <v>0</v>
      </c>
    </row>
    <row r="1154" spans="1:5" ht="12" customHeight="1" x14ac:dyDescent="0.2">
      <c r="A1154" s="204">
        <v>37061</v>
      </c>
      <c r="B1154" s="205" t="s">
        <v>78</v>
      </c>
      <c r="C1154" s="23">
        <v>0</v>
      </c>
      <c r="D1154" s="23">
        <v>0</v>
      </c>
      <c r="E1154" s="23">
        <v>0</v>
      </c>
    </row>
    <row r="1155" spans="1:5" ht="12" customHeight="1" x14ac:dyDescent="0.2">
      <c r="A1155" s="204">
        <v>37062</v>
      </c>
      <c r="B1155" s="205" t="s">
        <v>78</v>
      </c>
      <c r="C1155" s="23">
        <v>0</v>
      </c>
      <c r="D1155" s="23">
        <v>0</v>
      </c>
      <c r="E1155" s="23">
        <v>0</v>
      </c>
    </row>
    <row r="1156" spans="1:5" ht="12" customHeight="1" x14ac:dyDescent="0.2">
      <c r="A1156" s="204">
        <v>37063</v>
      </c>
      <c r="B1156" s="205" t="s">
        <v>78</v>
      </c>
      <c r="C1156" s="23">
        <v>0</v>
      </c>
      <c r="D1156" s="23">
        <v>0</v>
      </c>
      <c r="E1156" s="23">
        <v>0</v>
      </c>
    </row>
    <row r="1157" spans="1:5" ht="12" customHeight="1" x14ac:dyDescent="0.2">
      <c r="A1157" s="204">
        <v>37064</v>
      </c>
      <c r="B1157" s="205" t="s">
        <v>78</v>
      </c>
      <c r="C1157" s="23">
        <v>0</v>
      </c>
      <c r="D1157" s="23">
        <v>0</v>
      </c>
      <c r="E1157" s="23">
        <v>0</v>
      </c>
    </row>
    <row r="1158" spans="1:5" ht="12" customHeight="1" x14ac:dyDescent="0.2">
      <c r="A1158" s="204">
        <v>37067</v>
      </c>
      <c r="B1158" s="205" t="s">
        <v>78</v>
      </c>
      <c r="C1158" s="23">
        <v>0</v>
      </c>
      <c r="D1158" s="23">
        <v>0</v>
      </c>
      <c r="E1158" s="23">
        <v>0</v>
      </c>
    </row>
    <row r="1159" spans="1:5" ht="12" customHeight="1" x14ac:dyDescent="0.2">
      <c r="A1159" s="204">
        <v>37068</v>
      </c>
      <c r="B1159" s="205" t="s">
        <v>78</v>
      </c>
      <c r="C1159" s="23">
        <v>0</v>
      </c>
      <c r="D1159" s="23">
        <v>0</v>
      </c>
      <c r="E1159" s="23">
        <v>0</v>
      </c>
    </row>
    <row r="1160" spans="1:5" ht="12" customHeight="1" x14ac:dyDescent="0.2">
      <c r="A1160" s="204">
        <v>37069</v>
      </c>
      <c r="B1160" s="205" t="s">
        <v>78</v>
      </c>
      <c r="C1160" s="23">
        <v>0</v>
      </c>
      <c r="D1160" s="23">
        <v>0</v>
      </c>
      <c r="E1160" s="23">
        <v>0</v>
      </c>
    </row>
    <row r="1161" spans="1:5" ht="12" customHeight="1" x14ac:dyDescent="0.2">
      <c r="A1161" s="204">
        <v>37070</v>
      </c>
      <c r="B1161" s="205" t="s">
        <v>78</v>
      </c>
      <c r="C1161" s="23">
        <v>0</v>
      </c>
      <c r="D1161" s="23">
        <v>0</v>
      </c>
      <c r="E1161" s="23">
        <v>0</v>
      </c>
    </row>
    <row r="1162" spans="1:5" ht="12" customHeight="1" x14ac:dyDescent="0.2">
      <c r="A1162" s="204">
        <v>37071</v>
      </c>
      <c r="B1162" s="205" t="s">
        <v>78</v>
      </c>
      <c r="C1162" s="23">
        <v>0</v>
      </c>
      <c r="D1162" s="23">
        <v>0</v>
      </c>
      <c r="E1162" s="23">
        <v>0</v>
      </c>
    </row>
    <row r="1163" spans="1:5" ht="12" customHeight="1" x14ac:dyDescent="0.2">
      <c r="A1163" s="204">
        <v>37074</v>
      </c>
      <c r="B1163" s="205" t="s">
        <v>78</v>
      </c>
      <c r="C1163" s="23">
        <v>0</v>
      </c>
      <c r="D1163" s="23">
        <v>0</v>
      </c>
      <c r="E1163" s="23">
        <v>0</v>
      </c>
    </row>
    <row r="1164" spans="1:5" ht="12" customHeight="1" x14ac:dyDescent="0.2">
      <c r="A1164" s="204">
        <v>37075</v>
      </c>
      <c r="B1164" s="205" t="s">
        <v>78</v>
      </c>
      <c r="C1164" s="23">
        <v>0</v>
      </c>
      <c r="D1164" s="23">
        <v>0</v>
      </c>
      <c r="E1164" s="23">
        <v>0</v>
      </c>
    </row>
    <row r="1165" spans="1:5" ht="12" customHeight="1" x14ac:dyDescent="0.2">
      <c r="A1165" s="204">
        <v>37076</v>
      </c>
      <c r="B1165" s="205" t="s">
        <v>78</v>
      </c>
      <c r="C1165" s="23">
        <v>0</v>
      </c>
      <c r="D1165" s="23">
        <v>0</v>
      </c>
      <c r="E1165" s="23">
        <v>0</v>
      </c>
    </row>
    <row r="1166" spans="1:5" ht="12" customHeight="1" x14ac:dyDescent="0.2">
      <c r="A1166" s="204">
        <v>37077</v>
      </c>
      <c r="B1166" s="205" t="s">
        <v>78</v>
      </c>
      <c r="C1166" s="23">
        <v>0</v>
      </c>
      <c r="D1166" s="23">
        <v>0</v>
      </c>
      <c r="E1166" s="23">
        <v>0</v>
      </c>
    </row>
    <row r="1167" spans="1:5" ht="12" customHeight="1" x14ac:dyDescent="0.2">
      <c r="A1167" s="204">
        <v>37078</v>
      </c>
      <c r="B1167" s="205" t="s">
        <v>78</v>
      </c>
      <c r="C1167" s="23">
        <v>0</v>
      </c>
      <c r="D1167" s="23">
        <v>0</v>
      </c>
      <c r="E1167" s="23">
        <v>0</v>
      </c>
    </row>
    <row r="1168" spans="1:5" ht="12" customHeight="1" x14ac:dyDescent="0.2">
      <c r="A1168" s="204">
        <v>37081</v>
      </c>
      <c r="B1168" s="205" t="s">
        <v>78</v>
      </c>
      <c r="C1168" s="23">
        <v>0</v>
      </c>
      <c r="D1168" s="23">
        <v>0</v>
      </c>
      <c r="E1168" s="23">
        <v>0</v>
      </c>
    </row>
    <row r="1169" spans="1:5" ht="12" customHeight="1" x14ac:dyDescent="0.2">
      <c r="A1169" s="204">
        <v>37082</v>
      </c>
      <c r="B1169" s="205" t="s">
        <v>78</v>
      </c>
      <c r="C1169" s="23">
        <v>0</v>
      </c>
      <c r="D1169" s="23">
        <v>0</v>
      </c>
      <c r="E1169" s="23">
        <v>0</v>
      </c>
    </row>
    <row r="1170" spans="1:5" ht="12" customHeight="1" x14ac:dyDescent="0.2">
      <c r="A1170" s="204">
        <v>37083</v>
      </c>
      <c r="B1170" s="205" t="s">
        <v>78</v>
      </c>
      <c r="C1170" s="23">
        <v>0</v>
      </c>
      <c r="D1170" s="23">
        <v>0</v>
      </c>
      <c r="E1170" s="23">
        <v>0</v>
      </c>
    </row>
    <row r="1171" spans="1:5" ht="12" customHeight="1" x14ac:dyDescent="0.2">
      <c r="A1171" s="204">
        <v>37084</v>
      </c>
      <c r="B1171" s="205" t="s">
        <v>78</v>
      </c>
      <c r="C1171" s="23">
        <v>0</v>
      </c>
      <c r="D1171" s="23">
        <v>0</v>
      </c>
      <c r="E1171" s="23">
        <v>0</v>
      </c>
    </row>
    <row r="1172" spans="1:5" ht="12" customHeight="1" x14ac:dyDescent="0.2">
      <c r="A1172" s="204">
        <v>37085</v>
      </c>
      <c r="B1172" s="205" t="s">
        <v>78</v>
      </c>
      <c r="C1172" s="23">
        <v>0</v>
      </c>
      <c r="D1172" s="23">
        <v>0</v>
      </c>
      <c r="E1172" s="23">
        <v>0</v>
      </c>
    </row>
    <row r="1173" spans="1:5" ht="12" customHeight="1" x14ac:dyDescent="0.2">
      <c r="A1173" s="204">
        <v>37088</v>
      </c>
      <c r="B1173" s="205" t="s">
        <v>78</v>
      </c>
      <c r="C1173" s="23">
        <v>0</v>
      </c>
      <c r="D1173" s="23">
        <v>0</v>
      </c>
      <c r="E1173" s="23">
        <v>0</v>
      </c>
    </row>
    <row r="1174" spans="1:5" ht="12" customHeight="1" x14ac:dyDescent="0.2">
      <c r="A1174" s="204">
        <v>37089</v>
      </c>
      <c r="B1174" s="205" t="s">
        <v>78</v>
      </c>
      <c r="C1174" s="23">
        <v>0</v>
      </c>
      <c r="D1174" s="23">
        <v>0</v>
      </c>
      <c r="E1174" s="23">
        <v>0</v>
      </c>
    </row>
    <row r="1175" spans="1:5" ht="12" customHeight="1" x14ac:dyDescent="0.2">
      <c r="A1175" s="204">
        <v>37090</v>
      </c>
      <c r="B1175" s="205" t="s">
        <v>78</v>
      </c>
      <c r="C1175" s="23">
        <v>0</v>
      </c>
      <c r="D1175" s="23">
        <v>0</v>
      </c>
      <c r="E1175" s="23">
        <v>0</v>
      </c>
    </row>
    <row r="1176" spans="1:5" ht="12" customHeight="1" x14ac:dyDescent="0.2">
      <c r="A1176" s="204">
        <v>37091</v>
      </c>
      <c r="B1176" s="205" t="s">
        <v>78</v>
      </c>
      <c r="C1176" s="23">
        <v>0</v>
      </c>
      <c r="D1176" s="23">
        <v>0</v>
      </c>
      <c r="E1176" s="23">
        <v>0</v>
      </c>
    </row>
    <row r="1177" spans="1:5" ht="12" customHeight="1" x14ac:dyDescent="0.2">
      <c r="A1177" s="204">
        <v>37092</v>
      </c>
      <c r="B1177" s="205" t="s">
        <v>78</v>
      </c>
      <c r="C1177" s="23">
        <v>0</v>
      </c>
      <c r="D1177" s="23">
        <v>0</v>
      </c>
      <c r="E1177" s="23">
        <v>0</v>
      </c>
    </row>
    <row r="1178" spans="1:5" ht="12" customHeight="1" x14ac:dyDescent="0.2">
      <c r="A1178" s="204">
        <v>37095</v>
      </c>
      <c r="B1178" s="205" t="s">
        <v>78</v>
      </c>
      <c r="C1178" s="23">
        <v>0</v>
      </c>
      <c r="D1178" s="23">
        <v>0</v>
      </c>
      <c r="E1178" s="23">
        <v>0</v>
      </c>
    </row>
    <row r="1179" spans="1:5" ht="12" customHeight="1" x14ac:dyDescent="0.2">
      <c r="A1179" s="204">
        <v>37096</v>
      </c>
      <c r="B1179" s="205" t="s">
        <v>78</v>
      </c>
      <c r="C1179" s="23">
        <v>0</v>
      </c>
      <c r="D1179" s="23">
        <v>0</v>
      </c>
      <c r="E1179" s="23">
        <v>0</v>
      </c>
    </row>
    <row r="1180" spans="1:5" ht="12" customHeight="1" x14ac:dyDescent="0.2">
      <c r="A1180" s="204">
        <v>37097</v>
      </c>
      <c r="B1180" s="205" t="s">
        <v>78</v>
      </c>
      <c r="C1180" s="23">
        <v>0</v>
      </c>
      <c r="D1180" s="23">
        <v>0</v>
      </c>
      <c r="E1180" s="23">
        <v>0</v>
      </c>
    </row>
    <row r="1181" spans="1:5" ht="12" customHeight="1" x14ac:dyDescent="0.2">
      <c r="A1181" s="204">
        <v>37098</v>
      </c>
      <c r="B1181" s="205" t="s">
        <v>78</v>
      </c>
      <c r="C1181" s="23">
        <v>0</v>
      </c>
      <c r="D1181" s="23">
        <v>0</v>
      </c>
      <c r="E1181" s="23">
        <v>0</v>
      </c>
    </row>
    <row r="1182" spans="1:5" ht="12" customHeight="1" x14ac:dyDescent="0.2">
      <c r="A1182" s="204">
        <v>37099</v>
      </c>
      <c r="B1182" s="205" t="s">
        <v>78</v>
      </c>
      <c r="C1182" s="23">
        <v>0</v>
      </c>
      <c r="D1182" s="23">
        <v>0</v>
      </c>
      <c r="E1182" s="23">
        <v>0</v>
      </c>
    </row>
    <row r="1183" spans="1:5" ht="12" customHeight="1" x14ac:dyDescent="0.2">
      <c r="A1183" s="204">
        <v>37102</v>
      </c>
      <c r="B1183" s="205" t="s">
        <v>78</v>
      </c>
      <c r="C1183" s="23">
        <v>0</v>
      </c>
      <c r="D1183" s="23">
        <v>0</v>
      </c>
      <c r="E1183" s="23">
        <v>0</v>
      </c>
    </row>
    <row r="1184" spans="1:5" ht="12" customHeight="1" x14ac:dyDescent="0.2">
      <c r="A1184" s="204">
        <v>37103</v>
      </c>
      <c r="B1184" s="205" t="s">
        <v>78</v>
      </c>
      <c r="C1184" s="23">
        <v>0</v>
      </c>
      <c r="D1184" s="23">
        <v>0</v>
      </c>
      <c r="E1184" s="23">
        <v>0</v>
      </c>
    </row>
    <row r="1185" spans="1:5" ht="12" customHeight="1" x14ac:dyDescent="0.2">
      <c r="A1185" s="204">
        <v>37104</v>
      </c>
      <c r="B1185" s="205" t="s">
        <v>78</v>
      </c>
      <c r="C1185" s="23">
        <v>0</v>
      </c>
      <c r="D1185" s="23">
        <v>0</v>
      </c>
      <c r="E1185" s="23">
        <v>0</v>
      </c>
    </row>
    <row r="1186" spans="1:5" ht="12" customHeight="1" x14ac:dyDescent="0.2">
      <c r="A1186" s="204">
        <v>37105</v>
      </c>
      <c r="B1186" s="205" t="s">
        <v>78</v>
      </c>
      <c r="C1186" s="23">
        <v>0</v>
      </c>
      <c r="D1186" s="23">
        <v>0</v>
      </c>
      <c r="E1186" s="23">
        <v>0</v>
      </c>
    </row>
    <row r="1187" spans="1:5" ht="12" customHeight="1" x14ac:dyDescent="0.2">
      <c r="A1187" s="204">
        <v>37106</v>
      </c>
      <c r="B1187" s="205" t="s">
        <v>78</v>
      </c>
      <c r="C1187" s="23">
        <v>0</v>
      </c>
      <c r="D1187" s="23">
        <v>0</v>
      </c>
      <c r="E1187" s="23">
        <v>0</v>
      </c>
    </row>
    <row r="1188" spans="1:5" ht="12" customHeight="1" x14ac:dyDescent="0.2">
      <c r="A1188" s="204">
        <v>37109</v>
      </c>
      <c r="B1188" s="205" t="s">
        <v>78</v>
      </c>
      <c r="C1188" s="23">
        <v>0</v>
      </c>
      <c r="D1188" s="23">
        <v>0</v>
      </c>
      <c r="E1188" s="23">
        <v>0</v>
      </c>
    </row>
    <row r="1189" spans="1:5" ht="12" customHeight="1" x14ac:dyDescent="0.2">
      <c r="A1189" s="204">
        <v>37110</v>
      </c>
      <c r="B1189" s="205" t="s">
        <v>78</v>
      </c>
      <c r="C1189" s="23">
        <v>0</v>
      </c>
      <c r="D1189" s="23">
        <v>0</v>
      </c>
      <c r="E1189" s="23">
        <v>0</v>
      </c>
    </row>
    <row r="1190" spans="1:5" ht="12" customHeight="1" x14ac:dyDescent="0.2">
      <c r="A1190" s="204">
        <v>37111</v>
      </c>
      <c r="B1190" s="205" t="s">
        <v>78</v>
      </c>
      <c r="C1190" s="23">
        <v>0</v>
      </c>
      <c r="D1190" s="23">
        <v>0</v>
      </c>
      <c r="E1190" s="23">
        <v>0</v>
      </c>
    </row>
    <row r="1191" spans="1:5" ht="12" customHeight="1" x14ac:dyDescent="0.2">
      <c r="A1191" s="204">
        <v>37112</v>
      </c>
      <c r="B1191" s="205" t="s">
        <v>78</v>
      </c>
      <c r="C1191" s="23">
        <v>0</v>
      </c>
      <c r="D1191" s="23">
        <v>0</v>
      </c>
      <c r="E1191" s="23">
        <v>0</v>
      </c>
    </row>
    <row r="1192" spans="1:5" ht="12" customHeight="1" x14ac:dyDescent="0.2">
      <c r="A1192" s="204">
        <v>37113</v>
      </c>
      <c r="B1192" s="205" t="s">
        <v>78</v>
      </c>
      <c r="C1192" s="23">
        <v>0</v>
      </c>
      <c r="D1192" s="23">
        <v>0</v>
      </c>
      <c r="E1192" s="23">
        <v>0</v>
      </c>
    </row>
    <row r="1193" spans="1:5" ht="12" customHeight="1" x14ac:dyDescent="0.2">
      <c r="A1193" s="204">
        <v>37116</v>
      </c>
      <c r="B1193" s="205" t="s">
        <v>78</v>
      </c>
      <c r="C1193" s="23">
        <v>0</v>
      </c>
      <c r="D1193" s="23">
        <v>0</v>
      </c>
      <c r="E1193" s="23">
        <v>0</v>
      </c>
    </row>
    <row r="1194" spans="1:5" ht="12" customHeight="1" x14ac:dyDescent="0.2">
      <c r="A1194" s="204">
        <v>37117</v>
      </c>
      <c r="B1194" s="205" t="s">
        <v>78</v>
      </c>
      <c r="C1194" s="23">
        <v>0</v>
      </c>
      <c r="D1194" s="23">
        <v>0</v>
      </c>
      <c r="E1194" s="23">
        <v>0</v>
      </c>
    </row>
    <row r="1195" spans="1:5" ht="12" customHeight="1" x14ac:dyDescent="0.2">
      <c r="A1195" s="204">
        <v>37118</v>
      </c>
      <c r="B1195" s="205" t="s">
        <v>78</v>
      </c>
      <c r="C1195" s="23">
        <v>0</v>
      </c>
      <c r="D1195" s="23">
        <v>0</v>
      </c>
      <c r="E1195" s="23">
        <v>0</v>
      </c>
    </row>
    <row r="1196" spans="1:5" ht="12" customHeight="1" x14ac:dyDescent="0.2">
      <c r="A1196" s="204">
        <v>37119</v>
      </c>
      <c r="B1196" s="205" t="s">
        <v>78</v>
      </c>
      <c r="C1196" s="23">
        <v>0</v>
      </c>
      <c r="D1196" s="23">
        <v>0</v>
      </c>
      <c r="E1196" s="23">
        <v>0</v>
      </c>
    </row>
    <row r="1197" spans="1:5" ht="12" customHeight="1" x14ac:dyDescent="0.2">
      <c r="A1197" s="204">
        <v>37120</v>
      </c>
      <c r="B1197" s="205" t="s">
        <v>78</v>
      </c>
      <c r="C1197" s="23">
        <v>0</v>
      </c>
      <c r="D1197" s="23">
        <v>0</v>
      </c>
      <c r="E1197" s="23">
        <v>0</v>
      </c>
    </row>
    <row r="1198" spans="1:5" ht="12" customHeight="1" x14ac:dyDescent="0.2">
      <c r="A1198" s="204">
        <v>37123</v>
      </c>
      <c r="B1198" s="205" t="s">
        <v>78</v>
      </c>
      <c r="C1198" s="23">
        <v>0</v>
      </c>
      <c r="D1198" s="23">
        <v>0</v>
      </c>
      <c r="E1198" s="23">
        <v>0</v>
      </c>
    </row>
    <row r="1199" spans="1:5" ht="12" customHeight="1" x14ac:dyDescent="0.2">
      <c r="A1199" s="204">
        <v>37124</v>
      </c>
      <c r="B1199" s="205" t="s">
        <v>78</v>
      </c>
      <c r="C1199" s="23">
        <v>0</v>
      </c>
      <c r="D1199" s="23">
        <v>0</v>
      </c>
      <c r="E1199" s="23">
        <v>0</v>
      </c>
    </row>
    <row r="1200" spans="1:5" ht="12" customHeight="1" x14ac:dyDescent="0.2">
      <c r="A1200" s="204">
        <v>37125</v>
      </c>
      <c r="B1200" s="205" t="s">
        <v>78</v>
      </c>
      <c r="C1200" s="23">
        <v>0</v>
      </c>
      <c r="D1200" s="23">
        <v>0</v>
      </c>
      <c r="E1200" s="23">
        <v>0</v>
      </c>
    </row>
    <row r="1201" spans="1:5" ht="12" customHeight="1" x14ac:dyDescent="0.2">
      <c r="A1201" s="204">
        <v>37126</v>
      </c>
      <c r="B1201" s="205" t="s">
        <v>78</v>
      </c>
      <c r="C1201" s="23">
        <v>0</v>
      </c>
      <c r="D1201" s="23">
        <v>0</v>
      </c>
      <c r="E1201" s="23">
        <v>0</v>
      </c>
    </row>
    <row r="1202" spans="1:5" ht="12" customHeight="1" x14ac:dyDescent="0.2">
      <c r="A1202" s="204">
        <v>37127</v>
      </c>
      <c r="B1202" s="205" t="s">
        <v>78</v>
      </c>
      <c r="C1202" s="23">
        <v>0</v>
      </c>
      <c r="D1202" s="23">
        <v>0</v>
      </c>
      <c r="E1202" s="23">
        <v>0</v>
      </c>
    </row>
    <row r="1203" spans="1:5" ht="12" customHeight="1" x14ac:dyDescent="0.2">
      <c r="A1203" s="204">
        <v>37130</v>
      </c>
      <c r="B1203" s="205" t="s">
        <v>78</v>
      </c>
      <c r="C1203" s="23">
        <v>0</v>
      </c>
      <c r="D1203" s="23">
        <v>0</v>
      </c>
      <c r="E1203" s="23">
        <v>0</v>
      </c>
    </row>
    <row r="1204" spans="1:5" ht="12" customHeight="1" x14ac:dyDescent="0.2">
      <c r="A1204" s="204">
        <v>37131</v>
      </c>
      <c r="B1204" s="205" t="s">
        <v>78</v>
      </c>
      <c r="C1204" s="23">
        <v>0</v>
      </c>
      <c r="D1204" s="23">
        <v>0</v>
      </c>
      <c r="E1204" s="23">
        <v>0</v>
      </c>
    </row>
    <row r="1205" spans="1:5" ht="12" customHeight="1" x14ac:dyDescent="0.2">
      <c r="A1205" s="204">
        <v>37132</v>
      </c>
      <c r="B1205" s="205" t="s">
        <v>78</v>
      </c>
      <c r="C1205" s="23">
        <v>0</v>
      </c>
      <c r="D1205" s="23">
        <v>0</v>
      </c>
      <c r="E1205" s="23">
        <v>0</v>
      </c>
    </row>
    <row r="1206" spans="1:5" ht="12" customHeight="1" x14ac:dyDescent="0.2">
      <c r="A1206" s="204">
        <v>37133</v>
      </c>
      <c r="B1206" s="205" t="s">
        <v>78</v>
      </c>
      <c r="C1206" s="23">
        <v>0</v>
      </c>
      <c r="D1206" s="23">
        <v>0</v>
      </c>
      <c r="E1206" s="23">
        <v>0</v>
      </c>
    </row>
    <row r="1207" spans="1:5" ht="12" customHeight="1" x14ac:dyDescent="0.2">
      <c r="A1207" s="204">
        <v>37134</v>
      </c>
      <c r="B1207" s="205" t="s">
        <v>78</v>
      </c>
      <c r="C1207" s="23">
        <v>0</v>
      </c>
      <c r="D1207" s="23">
        <v>0</v>
      </c>
      <c r="E1207" s="23">
        <v>0</v>
      </c>
    </row>
    <row r="1208" spans="1:5" ht="12" customHeight="1" x14ac:dyDescent="0.2">
      <c r="A1208" s="204">
        <v>37137</v>
      </c>
      <c r="B1208" s="205" t="s">
        <v>78</v>
      </c>
      <c r="C1208" s="23">
        <v>0</v>
      </c>
      <c r="D1208" s="23">
        <v>0</v>
      </c>
      <c r="E1208" s="23">
        <v>0</v>
      </c>
    </row>
    <row r="1209" spans="1:5" ht="12" customHeight="1" x14ac:dyDescent="0.2">
      <c r="A1209" s="204">
        <v>37138</v>
      </c>
      <c r="B1209" s="205" t="s">
        <v>78</v>
      </c>
      <c r="C1209" s="23">
        <v>0</v>
      </c>
      <c r="D1209" s="23">
        <v>0</v>
      </c>
      <c r="E1209" s="23">
        <v>0</v>
      </c>
    </row>
    <row r="1210" spans="1:5" ht="12" customHeight="1" x14ac:dyDescent="0.2">
      <c r="A1210" s="204">
        <v>37139</v>
      </c>
      <c r="B1210" s="205" t="s">
        <v>78</v>
      </c>
      <c r="C1210" s="23">
        <v>0</v>
      </c>
      <c r="D1210" s="23">
        <v>0</v>
      </c>
      <c r="E1210" s="23">
        <v>0</v>
      </c>
    </row>
    <row r="1211" spans="1:5" ht="12" customHeight="1" x14ac:dyDescent="0.2">
      <c r="A1211" s="204">
        <v>37140</v>
      </c>
      <c r="B1211" s="205" t="s">
        <v>78</v>
      </c>
      <c r="C1211" s="23">
        <v>0</v>
      </c>
      <c r="D1211" s="23">
        <v>0</v>
      </c>
      <c r="E1211" s="23">
        <v>0</v>
      </c>
    </row>
    <row r="1212" spans="1:5" ht="12" customHeight="1" x14ac:dyDescent="0.2">
      <c r="A1212" s="204">
        <v>37141</v>
      </c>
      <c r="B1212" s="205" t="s">
        <v>78</v>
      </c>
      <c r="C1212" s="23">
        <v>0</v>
      </c>
      <c r="D1212" s="23">
        <v>0</v>
      </c>
      <c r="E1212" s="23">
        <v>0</v>
      </c>
    </row>
    <row r="1213" spans="1:5" ht="12" customHeight="1" x14ac:dyDescent="0.2">
      <c r="A1213" s="204">
        <v>37144</v>
      </c>
      <c r="B1213" s="205" t="s">
        <v>78</v>
      </c>
      <c r="C1213" s="23">
        <v>0</v>
      </c>
      <c r="D1213" s="23">
        <v>0</v>
      </c>
      <c r="E1213" s="23">
        <v>0</v>
      </c>
    </row>
    <row r="1214" spans="1:5" ht="12" customHeight="1" x14ac:dyDescent="0.2">
      <c r="A1214" s="204">
        <v>37145</v>
      </c>
      <c r="B1214" s="205" t="s">
        <v>78</v>
      </c>
      <c r="C1214" s="23">
        <v>0</v>
      </c>
      <c r="D1214" s="23">
        <v>0</v>
      </c>
      <c r="E1214" s="23">
        <v>0</v>
      </c>
    </row>
    <row r="1215" spans="1:5" ht="12" customHeight="1" x14ac:dyDescent="0.2">
      <c r="A1215" s="204">
        <v>37146</v>
      </c>
      <c r="B1215" s="205" t="s">
        <v>78</v>
      </c>
      <c r="C1215" s="23">
        <v>0</v>
      </c>
      <c r="D1215" s="23">
        <v>0</v>
      </c>
      <c r="E1215" s="23">
        <v>0</v>
      </c>
    </row>
    <row r="1216" spans="1:5" ht="12" customHeight="1" x14ac:dyDescent="0.2">
      <c r="A1216" s="204">
        <v>37147</v>
      </c>
      <c r="B1216" s="205" t="s">
        <v>78</v>
      </c>
      <c r="C1216" s="23">
        <v>0</v>
      </c>
      <c r="D1216" s="23">
        <v>0</v>
      </c>
      <c r="E1216" s="23">
        <v>0</v>
      </c>
    </row>
    <row r="1217" spans="1:5" ht="12" customHeight="1" x14ac:dyDescent="0.2">
      <c r="A1217" s="204">
        <v>37148</v>
      </c>
      <c r="B1217" s="205" t="s">
        <v>78</v>
      </c>
      <c r="C1217" s="23">
        <v>0</v>
      </c>
      <c r="D1217" s="23">
        <v>0</v>
      </c>
      <c r="E1217" s="23">
        <v>0</v>
      </c>
    </row>
    <row r="1218" spans="1:5" ht="12" customHeight="1" x14ac:dyDescent="0.2">
      <c r="A1218" s="204">
        <v>37151</v>
      </c>
      <c r="B1218" s="205" t="s">
        <v>78</v>
      </c>
      <c r="C1218" s="23">
        <v>0</v>
      </c>
      <c r="D1218" s="23">
        <v>0</v>
      </c>
      <c r="E1218" s="23">
        <v>0</v>
      </c>
    </row>
    <row r="1219" spans="1:5" ht="12" customHeight="1" x14ac:dyDescent="0.2">
      <c r="A1219" s="204">
        <v>37152</v>
      </c>
      <c r="B1219" s="205" t="s">
        <v>78</v>
      </c>
      <c r="C1219" s="23">
        <v>0</v>
      </c>
      <c r="D1219" s="23">
        <v>0</v>
      </c>
      <c r="E1219" s="23">
        <v>0</v>
      </c>
    </row>
    <row r="1220" spans="1:5" ht="12" customHeight="1" x14ac:dyDescent="0.2">
      <c r="A1220" s="204">
        <v>37153</v>
      </c>
      <c r="B1220" s="205" t="s">
        <v>78</v>
      </c>
      <c r="C1220" s="23">
        <v>0</v>
      </c>
      <c r="D1220" s="23">
        <v>0</v>
      </c>
      <c r="E1220" s="23">
        <v>0</v>
      </c>
    </row>
    <row r="1221" spans="1:5" ht="12" customHeight="1" x14ac:dyDescent="0.2">
      <c r="A1221" s="204">
        <v>37154</v>
      </c>
      <c r="B1221" s="205" t="s">
        <v>78</v>
      </c>
      <c r="C1221" s="23">
        <v>0</v>
      </c>
      <c r="D1221" s="23">
        <v>0</v>
      </c>
      <c r="E1221" s="23">
        <v>0</v>
      </c>
    </row>
    <row r="1222" spans="1:5" ht="12" customHeight="1" x14ac:dyDescent="0.2">
      <c r="A1222" s="204">
        <v>37155</v>
      </c>
      <c r="B1222" s="205" t="s">
        <v>78</v>
      </c>
      <c r="C1222" s="23">
        <v>0</v>
      </c>
      <c r="D1222" s="23">
        <v>0</v>
      </c>
      <c r="E1222" s="23">
        <v>0</v>
      </c>
    </row>
    <row r="1223" spans="1:5" ht="12" customHeight="1" x14ac:dyDescent="0.2">
      <c r="A1223" s="204">
        <v>37158</v>
      </c>
      <c r="B1223" s="205" t="s">
        <v>78</v>
      </c>
      <c r="C1223" s="23">
        <v>0</v>
      </c>
      <c r="D1223" s="23">
        <v>0</v>
      </c>
      <c r="E1223" s="23">
        <v>0</v>
      </c>
    </row>
    <row r="1224" spans="1:5" ht="12" customHeight="1" x14ac:dyDescent="0.2">
      <c r="A1224" s="204">
        <v>37159</v>
      </c>
      <c r="B1224" s="205" t="s">
        <v>78</v>
      </c>
      <c r="C1224" s="23">
        <v>0</v>
      </c>
      <c r="D1224" s="23">
        <v>0</v>
      </c>
      <c r="E1224" s="23">
        <v>0</v>
      </c>
    </row>
    <row r="1225" spans="1:5" ht="12" customHeight="1" x14ac:dyDescent="0.2">
      <c r="A1225" s="204">
        <v>37160</v>
      </c>
      <c r="B1225" s="205" t="s">
        <v>78</v>
      </c>
      <c r="C1225" s="23">
        <v>0</v>
      </c>
      <c r="D1225" s="23">
        <v>0</v>
      </c>
      <c r="E1225" s="23">
        <v>0</v>
      </c>
    </row>
    <row r="1226" spans="1:5" ht="12" customHeight="1" x14ac:dyDescent="0.2">
      <c r="A1226" s="204">
        <v>37161</v>
      </c>
      <c r="B1226" s="205" t="s">
        <v>78</v>
      </c>
      <c r="C1226" s="23">
        <v>0</v>
      </c>
      <c r="D1226" s="23">
        <v>0</v>
      </c>
      <c r="E1226" s="23">
        <v>0</v>
      </c>
    </row>
    <row r="1227" spans="1:5" ht="12" customHeight="1" x14ac:dyDescent="0.2">
      <c r="A1227" s="204">
        <v>37162</v>
      </c>
      <c r="B1227" s="205" t="s">
        <v>78</v>
      </c>
      <c r="C1227" s="23">
        <v>0</v>
      </c>
      <c r="D1227" s="23">
        <v>0</v>
      </c>
      <c r="E1227" s="23">
        <v>0</v>
      </c>
    </row>
    <row r="1228" spans="1:5" ht="12" customHeight="1" x14ac:dyDescent="0.2">
      <c r="A1228" s="204">
        <v>37165</v>
      </c>
      <c r="B1228" s="205" t="s">
        <v>78</v>
      </c>
      <c r="C1228" s="23">
        <v>0</v>
      </c>
      <c r="D1228" s="23">
        <v>0</v>
      </c>
      <c r="E1228" s="23">
        <v>0</v>
      </c>
    </row>
    <row r="1229" spans="1:5" ht="12" customHeight="1" x14ac:dyDescent="0.2">
      <c r="A1229" s="204">
        <v>37166</v>
      </c>
      <c r="B1229" s="205" t="s">
        <v>78</v>
      </c>
      <c r="C1229" s="23">
        <v>0</v>
      </c>
      <c r="D1229" s="23">
        <v>0</v>
      </c>
      <c r="E1229" s="23">
        <v>0</v>
      </c>
    </row>
    <row r="1230" spans="1:5" ht="12" customHeight="1" x14ac:dyDescent="0.2">
      <c r="A1230" s="204">
        <v>37167</v>
      </c>
      <c r="B1230" s="205" t="s">
        <v>78</v>
      </c>
      <c r="C1230" s="23">
        <v>0</v>
      </c>
      <c r="D1230" s="23">
        <v>0</v>
      </c>
      <c r="E1230" s="23">
        <v>0</v>
      </c>
    </row>
    <row r="1231" spans="1:5" ht="12" customHeight="1" x14ac:dyDescent="0.2">
      <c r="A1231" s="204">
        <v>37168</v>
      </c>
      <c r="B1231" s="205" t="s">
        <v>78</v>
      </c>
      <c r="C1231" s="23">
        <v>0</v>
      </c>
      <c r="D1231" s="23">
        <v>0</v>
      </c>
      <c r="E1231" s="23">
        <v>0</v>
      </c>
    </row>
    <row r="1232" spans="1:5" ht="12" customHeight="1" x14ac:dyDescent="0.2">
      <c r="A1232" s="204">
        <v>37169</v>
      </c>
      <c r="B1232" s="205" t="s">
        <v>78</v>
      </c>
      <c r="C1232" s="23">
        <v>0</v>
      </c>
      <c r="D1232" s="23">
        <v>0</v>
      </c>
      <c r="E1232" s="23">
        <v>0</v>
      </c>
    </row>
    <row r="1233" spans="1:5" ht="12" customHeight="1" x14ac:dyDescent="0.2">
      <c r="A1233" s="204">
        <v>37172</v>
      </c>
      <c r="B1233" s="205" t="s">
        <v>78</v>
      </c>
      <c r="C1233" s="23">
        <v>0</v>
      </c>
      <c r="D1233" s="23">
        <v>0</v>
      </c>
      <c r="E1233" s="23">
        <v>0</v>
      </c>
    </row>
    <row r="1234" spans="1:5" ht="12" customHeight="1" x14ac:dyDescent="0.2">
      <c r="A1234" s="204">
        <v>37173</v>
      </c>
      <c r="B1234" s="205" t="s">
        <v>78</v>
      </c>
      <c r="C1234" s="23">
        <v>0</v>
      </c>
      <c r="D1234" s="23">
        <v>0</v>
      </c>
      <c r="E1234" s="23">
        <v>0</v>
      </c>
    </row>
    <row r="1235" spans="1:5" ht="12" customHeight="1" x14ac:dyDescent="0.2">
      <c r="A1235" s="204">
        <v>37174</v>
      </c>
      <c r="B1235" s="205" t="s">
        <v>78</v>
      </c>
      <c r="C1235" s="23">
        <v>0</v>
      </c>
      <c r="D1235" s="23">
        <v>0</v>
      </c>
      <c r="E1235" s="23">
        <v>0</v>
      </c>
    </row>
    <row r="1236" spans="1:5" ht="12" customHeight="1" x14ac:dyDescent="0.2">
      <c r="A1236" s="204">
        <v>37175</v>
      </c>
      <c r="B1236" s="205" t="s">
        <v>78</v>
      </c>
      <c r="C1236" s="23">
        <v>0</v>
      </c>
      <c r="D1236" s="23">
        <v>0</v>
      </c>
      <c r="E1236" s="23">
        <v>0</v>
      </c>
    </row>
    <row r="1237" spans="1:5" ht="12" customHeight="1" x14ac:dyDescent="0.2">
      <c r="A1237" s="204">
        <v>37176</v>
      </c>
      <c r="B1237" s="205" t="s">
        <v>78</v>
      </c>
      <c r="C1237" s="23">
        <v>0</v>
      </c>
      <c r="D1237" s="23">
        <v>0</v>
      </c>
      <c r="E1237" s="23">
        <v>0</v>
      </c>
    </row>
    <row r="1238" spans="1:5" ht="12" customHeight="1" x14ac:dyDescent="0.2">
      <c r="A1238" s="204">
        <v>37179</v>
      </c>
      <c r="B1238" s="205" t="s">
        <v>78</v>
      </c>
      <c r="C1238" s="23">
        <v>0</v>
      </c>
      <c r="D1238" s="23">
        <v>0</v>
      </c>
      <c r="E1238" s="23">
        <v>0</v>
      </c>
    </row>
    <row r="1239" spans="1:5" ht="12" customHeight="1" x14ac:dyDescent="0.2">
      <c r="A1239" s="204">
        <v>37180</v>
      </c>
      <c r="B1239" s="205" t="s">
        <v>78</v>
      </c>
      <c r="C1239" s="23">
        <v>0</v>
      </c>
      <c r="D1239" s="23">
        <v>0</v>
      </c>
      <c r="E1239" s="23">
        <v>0</v>
      </c>
    </row>
    <row r="1240" spans="1:5" ht="12" customHeight="1" x14ac:dyDescent="0.2">
      <c r="A1240" s="204">
        <v>37181</v>
      </c>
      <c r="B1240" s="205" t="s">
        <v>78</v>
      </c>
      <c r="C1240" s="23">
        <v>0</v>
      </c>
      <c r="D1240" s="23">
        <v>0</v>
      </c>
      <c r="E1240" s="23">
        <v>0</v>
      </c>
    </row>
    <row r="1241" spans="1:5" ht="12" customHeight="1" x14ac:dyDescent="0.2">
      <c r="A1241" s="204">
        <v>37182</v>
      </c>
      <c r="B1241" s="205" t="s">
        <v>78</v>
      </c>
      <c r="C1241" s="23">
        <v>0</v>
      </c>
      <c r="D1241" s="23">
        <v>0</v>
      </c>
      <c r="E1241" s="23">
        <v>0</v>
      </c>
    </row>
    <row r="1242" spans="1:5" ht="12" customHeight="1" x14ac:dyDescent="0.2">
      <c r="A1242" s="204">
        <v>37183</v>
      </c>
      <c r="B1242" s="205" t="s">
        <v>78</v>
      </c>
      <c r="C1242" s="23">
        <v>0</v>
      </c>
      <c r="D1242" s="23">
        <v>0</v>
      </c>
      <c r="E1242" s="23">
        <v>0</v>
      </c>
    </row>
    <row r="1243" spans="1:5" ht="12" customHeight="1" x14ac:dyDescent="0.2">
      <c r="A1243" s="204">
        <v>37186</v>
      </c>
      <c r="B1243" s="205" t="s">
        <v>78</v>
      </c>
      <c r="C1243" s="23">
        <v>0</v>
      </c>
      <c r="D1243" s="23">
        <v>0</v>
      </c>
      <c r="E1243" s="23">
        <v>0</v>
      </c>
    </row>
    <row r="1244" spans="1:5" ht="12" customHeight="1" x14ac:dyDescent="0.2">
      <c r="A1244" s="204">
        <v>37187</v>
      </c>
      <c r="B1244" s="205" t="s">
        <v>78</v>
      </c>
      <c r="C1244" s="23">
        <v>0</v>
      </c>
      <c r="D1244" s="23">
        <v>0</v>
      </c>
      <c r="E1244" s="23">
        <v>0</v>
      </c>
    </row>
    <row r="1245" spans="1:5" ht="12" customHeight="1" x14ac:dyDescent="0.2">
      <c r="A1245" s="204">
        <v>37188</v>
      </c>
      <c r="B1245" s="205" t="s">
        <v>78</v>
      </c>
      <c r="C1245" s="23">
        <v>0</v>
      </c>
      <c r="D1245" s="23">
        <v>0</v>
      </c>
      <c r="E1245" s="23">
        <v>0</v>
      </c>
    </row>
    <row r="1246" spans="1:5" ht="12" customHeight="1" x14ac:dyDescent="0.2">
      <c r="A1246" s="204">
        <v>37189</v>
      </c>
      <c r="B1246" s="205" t="s">
        <v>78</v>
      </c>
      <c r="C1246" s="23">
        <v>0</v>
      </c>
      <c r="D1246" s="23">
        <v>0</v>
      </c>
      <c r="E1246" s="23">
        <v>0</v>
      </c>
    </row>
    <row r="1247" spans="1:5" ht="12" customHeight="1" x14ac:dyDescent="0.2">
      <c r="A1247" s="204">
        <v>37190</v>
      </c>
      <c r="B1247" s="205" t="s">
        <v>78</v>
      </c>
      <c r="C1247" s="23">
        <v>0</v>
      </c>
      <c r="D1247" s="23">
        <v>0</v>
      </c>
      <c r="E1247" s="23">
        <v>0</v>
      </c>
    </row>
    <row r="1248" spans="1:5" ht="12" customHeight="1" x14ac:dyDescent="0.2">
      <c r="A1248" s="204">
        <v>37193</v>
      </c>
      <c r="B1248" s="205" t="s">
        <v>78</v>
      </c>
      <c r="C1248" s="23">
        <v>0</v>
      </c>
      <c r="D1248" s="23">
        <v>0</v>
      </c>
      <c r="E1248" s="23">
        <v>0</v>
      </c>
    </row>
    <row r="1249" spans="1:5" ht="12" customHeight="1" x14ac:dyDescent="0.2">
      <c r="A1249" s="204">
        <v>37194</v>
      </c>
      <c r="B1249" s="205" t="s">
        <v>78</v>
      </c>
      <c r="C1249" s="23">
        <v>0</v>
      </c>
      <c r="D1249" s="23">
        <v>0</v>
      </c>
      <c r="E1249" s="23">
        <v>0</v>
      </c>
    </row>
    <row r="1250" spans="1:5" ht="12" customHeight="1" x14ac:dyDescent="0.2">
      <c r="A1250" s="204">
        <v>37195</v>
      </c>
      <c r="B1250" s="205" t="s">
        <v>78</v>
      </c>
      <c r="C1250" s="23">
        <v>0</v>
      </c>
      <c r="D1250" s="23">
        <v>0</v>
      </c>
      <c r="E1250" s="23">
        <v>0</v>
      </c>
    </row>
    <row r="1251" spans="1:5" ht="12" customHeight="1" x14ac:dyDescent="0.2">
      <c r="A1251" s="204">
        <v>37196</v>
      </c>
      <c r="B1251" s="205" t="s">
        <v>78</v>
      </c>
      <c r="C1251" s="23">
        <v>0</v>
      </c>
      <c r="D1251" s="23">
        <v>0</v>
      </c>
      <c r="E1251" s="23">
        <v>0</v>
      </c>
    </row>
    <row r="1252" spans="1:5" ht="12" customHeight="1" x14ac:dyDescent="0.2">
      <c r="A1252" s="204">
        <v>37197</v>
      </c>
      <c r="B1252" s="205" t="s">
        <v>78</v>
      </c>
      <c r="C1252" s="23">
        <v>0</v>
      </c>
      <c r="D1252" s="23">
        <v>0</v>
      </c>
      <c r="E1252" s="23">
        <v>0</v>
      </c>
    </row>
    <row r="1253" spans="1:5" ht="12" customHeight="1" x14ac:dyDescent="0.2">
      <c r="A1253" s="204">
        <v>37200</v>
      </c>
      <c r="B1253" s="205" t="s">
        <v>78</v>
      </c>
      <c r="C1253" s="23">
        <v>0</v>
      </c>
      <c r="D1253" s="23">
        <v>0</v>
      </c>
      <c r="E1253" s="23">
        <v>0</v>
      </c>
    </row>
    <row r="1254" spans="1:5" ht="12" customHeight="1" x14ac:dyDescent="0.2">
      <c r="A1254" s="204">
        <v>37201</v>
      </c>
      <c r="B1254" s="205" t="s">
        <v>78</v>
      </c>
      <c r="C1254" s="23">
        <v>0</v>
      </c>
      <c r="D1254" s="23">
        <v>0</v>
      </c>
      <c r="E1254" s="23">
        <v>0</v>
      </c>
    </row>
    <row r="1255" spans="1:5" ht="12" customHeight="1" x14ac:dyDescent="0.2">
      <c r="A1255" s="204">
        <v>37202</v>
      </c>
      <c r="B1255" s="205" t="s">
        <v>78</v>
      </c>
      <c r="C1255" s="23">
        <v>0</v>
      </c>
      <c r="D1255" s="23">
        <v>0</v>
      </c>
      <c r="E1255" s="23">
        <v>0</v>
      </c>
    </row>
    <row r="1256" spans="1:5" ht="12" customHeight="1" x14ac:dyDescent="0.2">
      <c r="A1256" s="204">
        <v>37203</v>
      </c>
      <c r="B1256" s="205" t="s">
        <v>78</v>
      </c>
      <c r="C1256" s="23">
        <v>0</v>
      </c>
      <c r="D1256" s="23">
        <v>0</v>
      </c>
      <c r="E1256" s="23">
        <v>0</v>
      </c>
    </row>
    <row r="1257" spans="1:5" ht="12" customHeight="1" x14ac:dyDescent="0.2">
      <c r="A1257" s="204">
        <v>37204</v>
      </c>
      <c r="B1257" s="205" t="s">
        <v>78</v>
      </c>
      <c r="C1257" s="23">
        <v>0</v>
      </c>
      <c r="D1257" s="23">
        <v>0</v>
      </c>
      <c r="E1257" s="23">
        <v>0</v>
      </c>
    </row>
    <row r="1258" spans="1:5" ht="12" customHeight="1" x14ac:dyDescent="0.2">
      <c r="A1258" s="204">
        <v>37207</v>
      </c>
      <c r="B1258" s="205" t="s">
        <v>78</v>
      </c>
      <c r="C1258" s="23">
        <v>0</v>
      </c>
      <c r="D1258" s="23">
        <v>0</v>
      </c>
      <c r="E1258" s="23">
        <v>0</v>
      </c>
    </row>
    <row r="1259" spans="1:5" ht="12" customHeight="1" x14ac:dyDescent="0.2">
      <c r="A1259" s="204">
        <v>37208</v>
      </c>
      <c r="B1259" s="205" t="s">
        <v>78</v>
      </c>
      <c r="C1259" s="23">
        <v>0</v>
      </c>
      <c r="D1259" s="23">
        <v>0</v>
      </c>
      <c r="E1259" s="23">
        <v>0</v>
      </c>
    </row>
    <row r="1260" spans="1:5" ht="12" customHeight="1" x14ac:dyDescent="0.2">
      <c r="A1260" s="204">
        <v>37209</v>
      </c>
      <c r="B1260" s="205" t="s">
        <v>78</v>
      </c>
      <c r="C1260" s="23">
        <v>0</v>
      </c>
      <c r="D1260" s="23">
        <v>0</v>
      </c>
      <c r="E1260" s="23">
        <v>0</v>
      </c>
    </row>
    <row r="1261" spans="1:5" ht="12" customHeight="1" x14ac:dyDescent="0.2">
      <c r="A1261" s="204">
        <v>37210</v>
      </c>
      <c r="B1261" s="205" t="s">
        <v>78</v>
      </c>
      <c r="C1261" s="23">
        <v>0</v>
      </c>
      <c r="D1261" s="23">
        <v>0</v>
      </c>
      <c r="E1261" s="23">
        <v>0</v>
      </c>
    </row>
    <row r="1262" spans="1:5" ht="12" customHeight="1" x14ac:dyDescent="0.2">
      <c r="A1262" s="204">
        <v>37211</v>
      </c>
      <c r="B1262" s="205" t="s">
        <v>78</v>
      </c>
      <c r="C1262" s="23">
        <v>0</v>
      </c>
      <c r="D1262" s="23">
        <v>0</v>
      </c>
      <c r="E1262" s="23">
        <v>0</v>
      </c>
    </row>
    <row r="1263" spans="1:5" ht="12" customHeight="1" x14ac:dyDescent="0.2">
      <c r="A1263" s="204">
        <v>37214</v>
      </c>
      <c r="B1263" s="205" t="s">
        <v>78</v>
      </c>
      <c r="C1263" s="23">
        <v>0</v>
      </c>
      <c r="D1263" s="23">
        <v>0</v>
      </c>
      <c r="E1263" s="23">
        <v>0</v>
      </c>
    </row>
    <row r="1264" spans="1:5" ht="12" customHeight="1" x14ac:dyDescent="0.2">
      <c r="A1264" s="204">
        <v>37215</v>
      </c>
      <c r="B1264" s="205" t="s">
        <v>78</v>
      </c>
      <c r="C1264" s="23">
        <v>0</v>
      </c>
      <c r="D1264" s="23">
        <v>0</v>
      </c>
      <c r="E1264" s="23">
        <v>0</v>
      </c>
    </row>
    <row r="1265" spans="1:5" ht="12" customHeight="1" x14ac:dyDescent="0.2">
      <c r="A1265" s="204">
        <v>37216</v>
      </c>
      <c r="B1265" s="205" t="s">
        <v>78</v>
      </c>
      <c r="C1265" s="23">
        <v>0</v>
      </c>
      <c r="D1265" s="23">
        <v>0</v>
      </c>
      <c r="E1265" s="23">
        <v>0</v>
      </c>
    </row>
    <row r="1266" spans="1:5" ht="12" customHeight="1" x14ac:dyDescent="0.2">
      <c r="A1266" s="204">
        <v>37217</v>
      </c>
      <c r="B1266" s="205" t="s">
        <v>78</v>
      </c>
      <c r="C1266" s="23">
        <v>0</v>
      </c>
      <c r="D1266" s="23">
        <v>0</v>
      </c>
      <c r="E1266" s="23">
        <v>0</v>
      </c>
    </row>
    <row r="1267" spans="1:5" ht="12" customHeight="1" x14ac:dyDescent="0.2">
      <c r="A1267" s="204">
        <v>37218</v>
      </c>
      <c r="B1267" s="205" t="s">
        <v>78</v>
      </c>
      <c r="C1267" s="23">
        <v>0</v>
      </c>
      <c r="D1267" s="23">
        <v>0</v>
      </c>
      <c r="E1267" s="23">
        <v>0</v>
      </c>
    </row>
    <row r="1268" spans="1:5" ht="12" customHeight="1" x14ac:dyDescent="0.2">
      <c r="A1268" s="204">
        <v>37221</v>
      </c>
      <c r="B1268" s="205" t="s">
        <v>78</v>
      </c>
      <c r="C1268" s="23">
        <v>0</v>
      </c>
      <c r="D1268" s="23">
        <v>0</v>
      </c>
      <c r="E1268" s="23">
        <v>0</v>
      </c>
    </row>
    <row r="1269" spans="1:5" ht="12" customHeight="1" x14ac:dyDescent="0.2">
      <c r="A1269" s="204">
        <v>37222</v>
      </c>
      <c r="B1269" s="205" t="s">
        <v>78</v>
      </c>
      <c r="C1269" s="23">
        <v>0</v>
      </c>
      <c r="D1269" s="23">
        <v>0</v>
      </c>
      <c r="E1269" s="23">
        <v>0</v>
      </c>
    </row>
    <row r="1270" spans="1:5" ht="12" customHeight="1" x14ac:dyDescent="0.2">
      <c r="A1270" s="204">
        <v>37223</v>
      </c>
      <c r="B1270" s="205" t="s">
        <v>78</v>
      </c>
      <c r="C1270" s="23">
        <v>0</v>
      </c>
      <c r="D1270" s="23">
        <v>0</v>
      </c>
      <c r="E1270" s="23">
        <v>0</v>
      </c>
    </row>
    <row r="1271" spans="1:5" ht="12" customHeight="1" x14ac:dyDescent="0.2">
      <c r="A1271" s="204">
        <v>37224</v>
      </c>
      <c r="B1271" s="205" t="s">
        <v>78</v>
      </c>
      <c r="C1271" s="23">
        <v>0</v>
      </c>
      <c r="D1271" s="23">
        <v>0</v>
      </c>
      <c r="E1271" s="23">
        <v>0</v>
      </c>
    </row>
    <row r="1272" spans="1:5" ht="12" customHeight="1" x14ac:dyDescent="0.2">
      <c r="A1272" s="204">
        <v>37225</v>
      </c>
      <c r="B1272" s="205" t="s">
        <v>78</v>
      </c>
      <c r="C1272" s="23">
        <v>0</v>
      </c>
      <c r="D1272" s="23">
        <v>0</v>
      </c>
      <c r="E1272" s="23">
        <v>0</v>
      </c>
    </row>
    <row r="1273" spans="1:5" ht="12" customHeight="1" x14ac:dyDescent="0.2">
      <c r="A1273" s="204">
        <v>37228</v>
      </c>
      <c r="B1273" s="205" t="s">
        <v>78</v>
      </c>
      <c r="C1273" s="23">
        <v>0</v>
      </c>
      <c r="D1273" s="23">
        <v>0</v>
      </c>
      <c r="E1273" s="23">
        <v>0</v>
      </c>
    </row>
    <row r="1274" spans="1:5" ht="12" customHeight="1" x14ac:dyDescent="0.2">
      <c r="A1274" s="204">
        <v>37229</v>
      </c>
      <c r="B1274" s="205" t="s">
        <v>78</v>
      </c>
      <c r="C1274" s="23">
        <v>0</v>
      </c>
      <c r="D1274" s="23">
        <v>0</v>
      </c>
      <c r="E1274" s="23">
        <v>0</v>
      </c>
    </row>
    <row r="1275" spans="1:5" ht="12" customHeight="1" x14ac:dyDescent="0.2">
      <c r="A1275" s="204">
        <v>37230</v>
      </c>
      <c r="B1275" s="205" t="s">
        <v>78</v>
      </c>
      <c r="C1275" s="23">
        <v>0</v>
      </c>
      <c r="D1275" s="23">
        <v>0</v>
      </c>
      <c r="E1275" s="23">
        <v>0</v>
      </c>
    </row>
    <row r="1276" spans="1:5" ht="12" customHeight="1" x14ac:dyDescent="0.2">
      <c r="A1276" s="204">
        <v>37231</v>
      </c>
      <c r="B1276" s="205" t="s">
        <v>78</v>
      </c>
      <c r="C1276" s="23">
        <v>0</v>
      </c>
      <c r="D1276" s="23">
        <v>0</v>
      </c>
      <c r="E1276" s="23">
        <v>0</v>
      </c>
    </row>
    <row r="1277" spans="1:5" ht="12" customHeight="1" x14ac:dyDescent="0.2">
      <c r="A1277" s="204">
        <v>37232</v>
      </c>
      <c r="B1277" s="205" t="s">
        <v>78</v>
      </c>
      <c r="C1277" s="23">
        <v>0</v>
      </c>
      <c r="D1277" s="23">
        <v>0</v>
      </c>
      <c r="E1277" s="23">
        <v>0</v>
      </c>
    </row>
    <row r="1278" spans="1:5" ht="12" customHeight="1" x14ac:dyDescent="0.2">
      <c r="A1278" s="204">
        <v>37235</v>
      </c>
      <c r="B1278" s="205" t="s">
        <v>78</v>
      </c>
      <c r="C1278" s="23">
        <v>0</v>
      </c>
      <c r="D1278" s="23">
        <v>0</v>
      </c>
      <c r="E1278" s="23">
        <v>0</v>
      </c>
    </row>
    <row r="1279" spans="1:5" ht="12" customHeight="1" x14ac:dyDescent="0.2">
      <c r="A1279" s="204">
        <v>37236</v>
      </c>
      <c r="B1279" s="205" t="s">
        <v>78</v>
      </c>
      <c r="C1279" s="23">
        <v>0</v>
      </c>
      <c r="D1279" s="23">
        <v>0</v>
      </c>
      <c r="E1279" s="23">
        <v>0</v>
      </c>
    </row>
    <row r="1280" spans="1:5" ht="12" customHeight="1" x14ac:dyDescent="0.2">
      <c r="A1280" s="204">
        <v>37237</v>
      </c>
      <c r="B1280" s="205" t="s">
        <v>78</v>
      </c>
      <c r="C1280" s="23">
        <v>0</v>
      </c>
      <c r="D1280" s="23">
        <v>0</v>
      </c>
      <c r="E1280" s="23">
        <v>0</v>
      </c>
    </row>
    <row r="1281" spans="1:5" ht="12" customHeight="1" x14ac:dyDescent="0.2">
      <c r="A1281" s="204">
        <v>37238</v>
      </c>
      <c r="B1281" s="205" t="s">
        <v>78</v>
      </c>
      <c r="C1281" s="23">
        <v>0</v>
      </c>
      <c r="D1281" s="23">
        <v>0</v>
      </c>
      <c r="E1281" s="23">
        <v>0</v>
      </c>
    </row>
    <row r="1282" spans="1:5" ht="12" customHeight="1" x14ac:dyDescent="0.2">
      <c r="A1282" s="204">
        <v>36977</v>
      </c>
      <c r="B1282" s="205" t="s">
        <v>79</v>
      </c>
      <c r="C1282" s="23">
        <v>0</v>
      </c>
      <c r="D1282" s="23">
        <v>0</v>
      </c>
      <c r="E1282" s="23">
        <v>0</v>
      </c>
    </row>
    <row r="1283" spans="1:5" ht="12" customHeight="1" x14ac:dyDescent="0.2">
      <c r="A1283" s="204">
        <v>36978</v>
      </c>
      <c r="B1283" s="205" t="s">
        <v>79</v>
      </c>
      <c r="C1283" s="23">
        <v>0</v>
      </c>
      <c r="D1283" s="23">
        <v>0</v>
      </c>
      <c r="E1283" s="23">
        <v>0</v>
      </c>
    </row>
    <row r="1284" spans="1:5" ht="12" customHeight="1" x14ac:dyDescent="0.2">
      <c r="A1284" s="204">
        <v>36979</v>
      </c>
      <c r="B1284" s="205" t="s">
        <v>79</v>
      </c>
      <c r="C1284" s="23">
        <v>0</v>
      </c>
      <c r="D1284" s="23">
        <v>0</v>
      </c>
      <c r="E1284" s="23">
        <v>0</v>
      </c>
    </row>
    <row r="1285" spans="1:5" ht="12" customHeight="1" x14ac:dyDescent="0.2">
      <c r="A1285" s="204">
        <v>36980</v>
      </c>
      <c r="B1285" s="205" t="s">
        <v>79</v>
      </c>
      <c r="C1285" s="23">
        <v>0</v>
      </c>
      <c r="D1285" s="23">
        <v>0</v>
      </c>
      <c r="E1285" s="23">
        <v>0</v>
      </c>
    </row>
    <row r="1286" spans="1:5" ht="12" customHeight="1" x14ac:dyDescent="0.2">
      <c r="A1286" s="204">
        <v>36981</v>
      </c>
      <c r="B1286" s="205" t="s">
        <v>79</v>
      </c>
      <c r="C1286" s="23">
        <v>0</v>
      </c>
      <c r="D1286" s="23">
        <v>0</v>
      </c>
      <c r="E1286" s="23">
        <v>0</v>
      </c>
    </row>
    <row r="1287" spans="1:5" ht="12" customHeight="1" x14ac:dyDescent="0.2">
      <c r="A1287" s="204">
        <v>36983</v>
      </c>
      <c r="B1287" s="205" t="s">
        <v>79</v>
      </c>
      <c r="C1287" s="23">
        <v>0</v>
      </c>
      <c r="D1287" s="23">
        <v>0</v>
      </c>
      <c r="E1287" s="23">
        <v>0</v>
      </c>
    </row>
    <row r="1288" spans="1:5" ht="12" customHeight="1" x14ac:dyDescent="0.2">
      <c r="A1288" s="204">
        <v>36984</v>
      </c>
      <c r="B1288" s="205" t="s">
        <v>79</v>
      </c>
      <c r="C1288" s="23">
        <v>0</v>
      </c>
      <c r="D1288" s="23">
        <v>0</v>
      </c>
      <c r="E1288" s="23">
        <v>0</v>
      </c>
    </row>
    <row r="1289" spans="1:5" ht="12" customHeight="1" x14ac:dyDescent="0.2">
      <c r="A1289" s="204">
        <v>36985</v>
      </c>
      <c r="B1289" s="205" t="s">
        <v>79</v>
      </c>
      <c r="C1289" s="23">
        <v>0</v>
      </c>
      <c r="D1289" s="23">
        <v>0</v>
      </c>
      <c r="E1289" s="23">
        <v>0</v>
      </c>
    </row>
    <row r="1290" spans="1:5" ht="12" customHeight="1" x14ac:dyDescent="0.2">
      <c r="A1290" s="204">
        <v>36986</v>
      </c>
      <c r="B1290" s="205" t="s">
        <v>79</v>
      </c>
      <c r="C1290" s="23">
        <v>0</v>
      </c>
      <c r="D1290" s="23">
        <v>0</v>
      </c>
      <c r="E1290" s="23">
        <v>0</v>
      </c>
    </row>
    <row r="1291" spans="1:5" ht="12" customHeight="1" x14ac:dyDescent="0.2">
      <c r="A1291" s="204">
        <v>36987</v>
      </c>
      <c r="B1291" s="205" t="s">
        <v>79</v>
      </c>
      <c r="C1291" s="23">
        <v>0</v>
      </c>
      <c r="D1291" s="23">
        <v>0</v>
      </c>
      <c r="E1291" s="23">
        <v>0</v>
      </c>
    </row>
    <row r="1292" spans="1:5" ht="12" customHeight="1" x14ac:dyDescent="0.2">
      <c r="A1292" s="204">
        <v>36990</v>
      </c>
      <c r="B1292" s="205" t="s">
        <v>79</v>
      </c>
      <c r="C1292" s="23">
        <v>0</v>
      </c>
      <c r="D1292" s="23">
        <v>0</v>
      </c>
      <c r="E1292" s="23">
        <v>0</v>
      </c>
    </row>
    <row r="1293" spans="1:5" ht="12" customHeight="1" x14ac:dyDescent="0.2">
      <c r="A1293" s="204">
        <v>36991</v>
      </c>
      <c r="B1293" s="205" t="s">
        <v>79</v>
      </c>
      <c r="C1293" s="23">
        <v>0</v>
      </c>
      <c r="D1293" s="23">
        <v>0</v>
      </c>
      <c r="E1293" s="23">
        <v>0</v>
      </c>
    </row>
    <row r="1294" spans="1:5" ht="12" customHeight="1" x14ac:dyDescent="0.2">
      <c r="A1294" s="204">
        <v>36992</v>
      </c>
      <c r="B1294" s="205" t="s">
        <v>79</v>
      </c>
      <c r="C1294" s="23">
        <v>0</v>
      </c>
      <c r="D1294" s="23">
        <v>0</v>
      </c>
      <c r="E1294" s="23">
        <v>0</v>
      </c>
    </row>
    <row r="1295" spans="1:5" ht="12" customHeight="1" x14ac:dyDescent="0.2">
      <c r="A1295" s="204">
        <v>36993</v>
      </c>
      <c r="B1295" s="205" t="s">
        <v>79</v>
      </c>
      <c r="C1295" s="23">
        <v>0</v>
      </c>
      <c r="D1295" s="23">
        <v>0</v>
      </c>
      <c r="E1295" s="23">
        <v>0</v>
      </c>
    </row>
    <row r="1296" spans="1:5" ht="12" customHeight="1" x14ac:dyDescent="0.2">
      <c r="A1296" s="204">
        <v>36997</v>
      </c>
      <c r="B1296" s="205" t="s">
        <v>79</v>
      </c>
      <c r="C1296" s="23">
        <v>0</v>
      </c>
      <c r="D1296" s="23">
        <v>0</v>
      </c>
      <c r="E1296" s="23">
        <v>0</v>
      </c>
    </row>
    <row r="1297" spans="1:5" ht="12" customHeight="1" x14ac:dyDescent="0.2">
      <c r="A1297" s="204">
        <v>36998</v>
      </c>
      <c r="B1297" s="205" t="s">
        <v>79</v>
      </c>
      <c r="C1297" s="23">
        <v>0</v>
      </c>
      <c r="D1297" s="23">
        <v>0</v>
      </c>
      <c r="E1297" s="23">
        <v>0</v>
      </c>
    </row>
    <row r="1298" spans="1:5" ht="12" customHeight="1" x14ac:dyDescent="0.2">
      <c r="A1298" s="204">
        <v>36999</v>
      </c>
      <c r="B1298" s="205" t="s">
        <v>79</v>
      </c>
      <c r="C1298" s="23">
        <v>0</v>
      </c>
      <c r="D1298" s="23">
        <v>0</v>
      </c>
      <c r="E1298" s="23">
        <v>0</v>
      </c>
    </row>
    <row r="1299" spans="1:5" ht="12" customHeight="1" x14ac:dyDescent="0.2">
      <c r="A1299" s="204">
        <v>37000</v>
      </c>
      <c r="B1299" s="205" t="s">
        <v>79</v>
      </c>
      <c r="C1299" s="23">
        <v>0</v>
      </c>
      <c r="D1299" s="23">
        <v>0</v>
      </c>
      <c r="E1299" s="23">
        <v>0</v>
      </c>
    </row>
    <row r="1300" spans="1:5" ht="12" customHeight="1" x14ac:dyDescent="0.2">
      <c r="A1300" s="204">
        <v>37001</v>
      </c>
      <c r="B1300" s="205" t="s">
        <v>79</v>
      </c>
      <c r="C1300" s="23">
        <v>0</v>
      </c>
      <c r="D1300" s="23">
        <v>0</v>
      </c>
      <c r="E1300" s="23">
        <v>0</v>
      </c>
    </row>
    <row r="1301" spans="1:5" ht="12" customHeight="1" x14ac:dyDescent="0.2">
      <c r="A1301" s="204">
        <v>37004</v>
      </c>
      <c r="B1301" s="205" t="s">
        <v>79</v>
      </c>
      <c r="C1301" s="23">
        <v>0</v>
      </c>
      <c r="D1301" s="23">
        <v>0</v>
      </c>
      <c r="E1301" s="23">
        <v>0</v>
      </c>
    </row>
    <row r="1302" spans="1:5" ht="12" customHeight="1" x14ac:dyDescent="0.2">
      <c r="A1302" s="204">
        <v>37005</v>
      </c>
      <c r="B1302" s="205" t="s">
        <v>79</v>
      </c>
      <c r="C1302" s="23">
        <v>0</v>
      </c>
      <c r="D1302" s="23">
        <v>0</v>
      </c>
      <c r="E1302" s="23">
        <v>0</v>
      </c>
    </row>
    <row r="1303" spans="1:5" ht="12" customHeight="1" x14ac:dyDescent="0.2">
      <c r="A1303" s="204">
        <v>37006</v>
      </c>
      <c r="B1303" s="205" t="s">
        <v>79</v>
      </c>
      <c r="C1303" s="23">
        <v>0</v>
      </c>
      <c r="D1303" s="23">
        <v>0</v>
      </c>
      <c r="E1303" s="23">
        <v>0</v>
      </c>
    </row>
    <row r="1304" spans="1:5" ht="12" customHeight="1" x14ac:dyDescent="0.2">
      <c r="A1304" s="204">
        <v>37007</v>
      </c>
      <c r="B1304" s="205" t="s">
        <v>79</v>
      </c>
      <c r="C1304" s="23">
        <v>0</v>
      </c>
      <c r="D1304" s="23">
        <v>0</v>
      </c>
      <c r="E1304" s="23">
        <v>0</v>
      </c>
    </row>
    <row r="1305" spans="1:5" ht="12" customHeight="1" x14ac:dyDescent="0.2">
      <c r="A1305" s="204">
        <v>37008</v>
      </c>
      <c r="B1305" s="205" t="s">
        <v>79</v>
      </c>
      <c r="C1305" s="23">
        <v>0</v>
      </c>
      <c r="D1305" s="23">
        <v>0</v>
      </c>
      <c r="E1305" s="23">
        <v>0</v>
      </c>
    </row>
    <row r="1306" spans="1:5" ht="12" customHeight="1" x14ac:dyDescent="0.2">
      <c r="A1306" s="204">
        <v>37011</v>
      </c>
      <c r="B1306" s="205" t="s">
        <v>79</v>
      </c>
      <c r="C1306" s="23">
        <v>0</v>
      </c>
      <c r="D1306" s="23">
        <v>0</v>
      </c>
      <c r="E1306" s="23">
        <v>0</v>
      </c>
    </row>
    <row r="1307" spans="1:5" ht="12" customHeight="1" x14ac:dyDescent="0.2">
      <c r="A1307" s="204">
        <v>37012</v>
      </c>
      <c r="B1307" s="205" t="s">
        <v>79</v>
      </c>
      <c r="C1307" s="23">
        <v>0</v>
      </c>
      <c r="D1307" s="23">
        <v>0</v>
      </c>
      <c r="E1307" s="23">
        <v>0</v>
      </c>
    </row>
    <row r="1308" spans="1:5" ht="12" customHeight="1" x14ac:dyDescent="0.2">
      <c r="A1308" s="204">
        <v>37013</v>
      </c>
      <c r="B1308" s="205" t="s">
        <v>79</v>
      </c>
      <c r="C1308" s="23">
        <v>0</v>
      </c>
      <c r="D1308" s="23">
        <v>0</v>
      </c>
      <c r="E1308" s="23">
        <v>0</v>
      </c>
    </row>
    <row r="1309" spans="1:5" ht="12" customHeight="1" x14ac:dyDescent="0.2">
      <c r="A1309" s="204">
        <v>37014</v>
      </c>
      <c r="B1309" s="205" t="s">
        <v>79</v>
      </c>
      <c r="C1309" s="23">
        <v>0</v>
      </c>
      <c r="D1309" s="23">
        <v>0</v>
      </c>
      <c r="E1309" s="23">
        <v>0</v>
      </c>
    </row>
    <row r="1310" spans="1:5" ht="12" customHeight="1" x14ac:dyDescent="0.2">
      <c r="A1310" s="204">
        <v>37015</v>
      </c>
      <c r="B1310" s="205" t="s">
        <v>79</v>
      </c>
      <c r="C1310" s="23">
        <v>0</v>
      </c>
      <c r="D1310" s="23">
        <v>0</v>
      </c>
      <c r="E1310" s="23">
        <v>0</v>
      </c>
    </row>
    <row r="1311" spans="1:5" ht="12" customHeight="1" x14ac:dyDescent="0.2">
      <c r="A1311" s="204">
        <v>37018</v>
      </c>
      <c r="B1311" s="205" t="s">
        <v>79</v>
      </c>
      <c r="C1311" s="23">
        <v>0</v>
      </c>
      <c r="D1311" s="23">
        <v>0</v>
      </c>
      <c r="E1311" s="23">
        <v>0</v>
      </c>
    </row>
    <row r="1312" spans="1:5" ht="12" customHeight="1" x14ac:dyDescent="0.2">
      <c r="A1312" s="204">
        <v>37019</v>
      </c>
      <c r="B1312" s="205" t="s">
        <v>79</v>
      </c>
      <c r="C1312" s="23">
        <v>0</v>
      </c>
      <c r="D1312" s="23">
        <v>0</v>
      </c>
      <c r="E1312" s="23">
        <v>0</v>
      </c>
    </row>
    <row r="1313" spans="1:5" ht="12" customHeight="1" x14ac:dyDescent="0.2">
      <c r="A1313" s="204">
        <v>37020</v>
      </c>
      <c r="B1313" s="205" t="s">
        <v>79</v>
      </c>
      <c r="C1313" s="23">
        <v>0</v>
      </c>
      <c r="D1313" s="23">
        <v>0</v>
      </c>
      <c r="E1313" s="23">
        <v>0</v>
      </c>
    </row>
    <row r="1314" spans="1:5" ht="12" customHeight="1" x14ac:dyDescent="0.2">
      <c r="A1314" s="204">
        <v>37021</v>
      </c>
      <c r="B1314" s="205" t="s">
        <v>79</v>
      </c>
      <c r="C1314" s="23">
        <v>0</v>
      </c>
      <c r="D1314" s="23">
        <v>0</v>
      </c>
      <c r="E1314" s="23">
        <v>0</v>
      </c>
    </row>
    <row r="1315" spans="1:5" ht="12" customHeight="1" x14ac:dyDescent="0.2">
      <c r="A1315" s="204">
        <v>37022</v>
      </c>
      <c r="B1315" s="205" t="s">
        <v>79</v>
      </c>
      <c r="C1315" s="23">
        <v>0</v>
      </c>
      <c r="D1315" s="23">
        <v>0</v>
      </c>
      <c r="E1315" s="23">
        <v>0</v>
      </c>
    </row>
    <row r="1316" spans="1:5" ht="12" customHeight="1" x14ac:dyDescent="0.2">
      <c r="A1316" s="204">
        <v>37025</v>
      </c>
      <c r="B1316" s="205" t="s">
        <v>79</v>
      </c>
      <c r="C1316" s="23">
        <v>0</v>
      </c>
      <c r="D1316" s="23">
        <v>0</v>
      </c>
      <c r="E1316" s="23">
        <v>0</v>
      </c>
    </row>
    <row r="1317" spans="1:5" ht="12" customHeight="1" x14ac:dyDescent="0.2">
      <c r="A1317" s="204">
        <v>37026</v>
      </c>
      <c r="B1317" s="205" t="s">
        <v>79</v>
      </c>
      <c r="C1317" s="23">
        <v>0</v>
      </c>
      <c r="D1317" s="23">
        <v>0</v>
      </c>
      <c r="E1317" s="23">
        <v>0</v>
      </c>
    </row>
    <row r="1318" spans="1:5" ht="12" customHeight="1" x14ac:dyDescent="0.2">
      <c r="A1318" s="204">
        <v>37027</v>
      </c>
      <c r="B1318" s="205" t="s">
        <v>79</v>
      </c>
      <c r="C1318" s="23">
        <v>0</v>
      </c>
      <c r="D1318" s="23">
        <v>0</v>
      </c>
      <c r="E1318" s="23">
        <v>0</v>
      </c>
    </row>
    <row r="1319" spans="1:5" ht="12" customHeight="1" x14ac:dyDescent="0.2">
      <c r="A1319" s="204">
        <v>37028</v>
      </c>
      <c r="B1319" s="205" t="s">
        <v>79</v>
      </c>
      <c r="C1319" s="23">
        <v>0</v>
      </c>
      <c r="D1319" s="23">
        <v>0</v>
      </c>
      <c r="E1319" s="23">
        <v>0</v>
      </c>
    </row>
    <row r="1320" spans="1:5" ht="12" customHeight="1" x14ac:dyDescent="0.2">
      <c r="A1320" s="204">
        <v>37029</v>
      </c>
      <c r="B1320" s="205" t="s">
        <v>79</v>
      </c>
      <c r="C1320" s="23">
        <v>0</v>
      </c>
      <c r="D1320" s="23">
        <v>0</v>
      </c>
      <c r="E1320" s="23">
        <v>0</v>
      </c>
    </row>
    <row r="1321" spans="1:5" ht="12" customHeight="1" x14ac:dyDescent="0.2">
      <c r="A1321" s="204">
        <v>37032</v>
      </c>
      <c r="B1321" s="205" t="s">
        <v>79</v>
      </c>
      <c r="C1321" s="23">
        <v>0</v>
      </c>
      <c r="D1321" s="23">
        <v>0</v>
      </c>
      <c r="E1321" s="23">
        <v>0</v>
      </c>
    </row>
    <row r="1322" spans="1:5" ht="12" customHeight="1" x14ac:dyDescent="0.2">
      <c r="A1322" s="204">
        <v>37033</v>
      </c>
      <c r="B1322" s="205" t="s">
        <v>79</v>
      </c>
      <c r="C1322" s="23">
        <v>0</v>
      </c>
      <c r="D1322" s="23">
        <v>0</v>
      </c>
      <c r="E1322" s="23">
        <v>0</v>
      </c>
    </row>
    <row r="1323" spans="1:5" ht="12" customHeight="1" x14ac:dyDescent="0.2">
      <c r="A1323" s="204">
        <v>37034</v>
      </c>
      <c r="B1323" s="205" t="s">
        <v>79</v>
      </c>
      <c r="C1323" s="23">
        <v>0</v>
      </c>
      <c r="D1323" s="23">
        <v>0</v>
      </c>
      <c r="E1323" s="23">
        <v>0</v>
      </c>
    </row>
    <row r="1324" spans="1:5" ht="12" customHeight="1" x14ac:dyDescent="0.2">
      <c r="A1324" s="204">
        <v>37035</v>
      </c>
      <c r="B1324" s="205" t="s">
        <v>79</v>
      </c>
      <c r="C1324" s="23">
        <v>0</v>
      </c>
      <c r="D1324" s="23">
        <v>0</v>
      </c>
      <c r="E1324" s="23">
        <v>0</v>
      </c>
    </row>
    <row r="1325" spans="1:5" ht="12" customHeight="1" x14ac:dyDescent="0.2">
      <c r="A1325" s="204">
        <v>37036</v>
      </c>
      <c r="B1325" s="205" t="s">
        <v>79</v>
      </c>
      <c r="C1325" s="23">
        <v>0</v>
      </c>
      <c r="D1325" s="23">
        <v>0</v>
      </c>
      <c r="E1325" s="23">
        <v>0</v>
      </c>
    </row>
    <row r="1326" spans="1:5" ht="12" customHeight="1" x14ac:dyDescent="0.2">
      <c r="A1326" s="204">
        <v>37039</v>
      </c>
      <c r="B1326" s="205" t="s">
        <v>79</v>
      </c>
      <c r="C1326" s="23">
        <v>0</v>
      </c>
      <c r="D1326" s="23">
        <v>0</v>
      </c>
      <c r="E1326" s="23">
        <v>0</v>
      </c>
    </row>
    <row r="1327" spans="1:5" ht="12" customHeight="1" x14ac:dyDescent="0.2">
      <c r="A1327" s="204">
        <v>37040</v>
      </c>
      <c r="B1327" s="205" t="s">
        <v>79</v>
      </c>
      <c r="C1327" s="23">
        <v>0</v>
      </c>
      <c r="D1327" s="23">
        <v>0</v>
      </c>
      <c r="E1327" s="23">
        <v>0</v>
      </c>
    </row>
    <row r="1328" spans="1:5" ht="12" customHeight="1" x14ac:dyDescent="0.2">
      <c r="A1328" s="204">
        <v>37041</v>
      </c>
      <c r="B1328" s="205" t="s">
        <v>79</v>
      </c>
      <c r="C1328" s="23">
        <v>0</v>
      </c>
      <c r="D1328" s="23">
        <v>0</v>
      </c>
      <c r="E1328" s="23">
        <v>0</v>
      </c>
    </row>
    <row r="1329" spans="1:5" ht="12" customHeight="1" x14ac:dyDescent="0.2">
      <c r="A1329" s="204">
        <v>37042</v>
      </c>
      <c r="B1329" s="205" t="s">
        <v>79</v>
      </c>
      <c r="C1329" s="23">
        <v>0</v>
      </c>
      <c r="D1329" s="23">
        <v>0</v>
      </c>
      <c r="E1329" s="23">
        <v>0</v>
      </c>
    </row>
    <row r="1330" spans="1:5" ht="12" customHeight="1" x14ac:dyDescent="0.2">
      <c r="A1330" s="204">
        <v>37043</v>
      </c>
      <c r="B1330" s="205" t="s">
        <v>79</v>
      </c>
      <c r="C1330" s="23">
        <v>0</v>
      </c>
      <c r="D1330" s="23">
        <v>0</v>
      </c>
      <c r="E1330" s="23">
        <v>0</v>
      </c>
    </row>
    <row r="1331" spans="1:5" ht="12" customHeight="1" x14ac:dyDescent="0.2">
      <c r="A1331" s="204">
        <v>37046</v>
      </c>
      <c r="B1331" s="205" t="s">
        <v>79</v>
      </c>
      <c r="C1331" s="23">
        <v>0</v>
      </c>
      <c r="D1331" s="23">
        <v>0</v>
      </c>
      <c r="E1331" s="23">
        <v>0</v>
      </c>
    </row>
    <row r="1332" spans="1:5" ht="12" customHeight="1" x14ac:dyDescent="0.2">
      <c r="A1332" s="204">
        <v>37047</v>
      </c>
      <c r="B1332" s="205" t="s">
        <v>79</v>
      </c>
      <c r="C1332" s="23">
        <v>0</v>
      </c>
      <c r="D1332" s="23">
        <v>0</v>
      </c>
      <c r="E1332" s="23">
        <v>0</v>
      </c>
    </row>
    <row r="1333" spans="1:5" ht="12" customHeight="1" x14ac:dyDescent="0.2">
      <c r="A1333" s="204">
        <v>37048</v>
      </c>
      <c r="B1333" s="205" t="s">
        <v>79</v>
      </c>
      <c r="C1333" s="23">
        <v>0</v>
      </c>
      <c r="D1333" s="23">
        <v>0</v>
      </c>
      <c r="E1333" s="23">
        <v>0</v>
      </c>
    </row>
    <row r="1334" spans="1:5" ht="12" customHeight="1" x14ac:dyDescent="0.2">
      <c r="A1334" s="204">
        <v>37049</v>
      </c>
      <c r="B1334" s="205" t="s">
        <v>79</v>
      </c>
      <c r="C1334" s="23">
        <v>0</v>
      </c>
      <c r="D1334" s="23">
        <v>0</v>
      </c>
      <c r="E1334" s="23">
        <v>0</v>
      </c>
    </row>
    <row r="1335" spans="1:5" ht="12" customHeight="1" x14ac:dyDescent="0.2">
      <c r="A1335" s="204">
        <v>37050</v>
      </c>
      <c r="B1335" s="205" t="s">
        <v>79</v>
      </c>
      <c r="C1335" s="23">
        <v>0</v>
      </c>
      <c r="D1335" s="23">
        <v>0</v>
      </c>
      <c r="E1335" s="23">
        <v>0</v>
      </c>
    </row>
    <row r="1336" spans="1:5" ht="12" customHeight="1" x14ac:dyDescent="0.2">
      <c r="A1336" s="204">
        <v>37053</v>
      </c>
      <c r="B1336" s="205" t="s">
        <v>79</v>
      </c>
      <c r="C1336" s="23">
        <v>0</v>
      </c>
      <c r="D1336" s="23">
        <v>0</v>
      </c>
      <c r="E1336" s="23">
        <v>0</v>
      </c>
    </row>
    <row r="1337" spans="1:5" ht="12" customHeight="1" x14ac:dyDescent="0.2">
      <c r="A1337" s="204">
        <v>37054</v>
      </c>
      <c r="B1337" s="205" t="s">
        <v>79</v>
      </c>
      <c r="C1337" s="23">
        <v>0</v>
      </c>
      <c r="D1337" s="23">
        <v>0</v>
      </c>
      <c r="E1337" s="23">
        <v>0</v>
      </c>
    </row>
    <row r="1338" spans="1:5" ht="12" customHeight="1" x14ac:dyDescent="0.2">
      <c r="A1338" s="204">
        <v>37055</v>
      </c>
      <c r="B1338" s="205" t="s">
        <v>79</v>
      </c>
      <c r="C1338" s="23">
        <v>0</v>
      </c>
      <c r="D1338" s="23">
        <v>0</v>
      </c>
      <c r="E1338" s="23">
        <v>0</v>
      </c>
    </row>
    <row r="1339" spans="1:5" ht="12" customHeight="1" x14ac:dyDescent="0.2">
      <c r="A1339" s="204">
        <v>37056</v>
      </c>
      <c r="B1339" s="205" t="s">
        <v>79</v>
      </c>
      <c r="C1339" s="23">
        <v>0</v>
      </c>
      <c r="D1339" s="23">
        <v>0</v>
      </c>
      <c r="E1339" s="23">
        <v>3194873.3993052398</v>
      </c>
    </row>
    <row r="1340" spans="1:5" ht="12" customHeight="1" x14ac:dyDescent="0.2">
      <c r="A1340" s="204">
        <v>37057</v>
      </c>
      <c r="B1340" s="205" t="s">
        <v>79</v>
      </c>
      <c r="C1340" s="23">
        <v>0</v>
      </c>
      <c r="D1340" s="23">
        <v>0</v>
      </c>
      <c r="E1340" s="23">
        <v>0</v>
      </c>
    </row>
    <row r="1341" spans="1:5" ht="12" customHeight="1" x14ac:dyDescent="0.2">
      <c r="A1341" s="204">
        <v>37060</v>
      </c>
      <c r="B1341" s="205" t="s">
        <v>79</v>
      </c>
      <c r="C1341" s="23">
        <v>0</v>
      </c>
      <c r="D1341" s="23">
        <v>0</v>
      </c>
      <c r="E1341" s="23">
        <v>3381790.9920818401</v>
      </c>
    </row>
    <row r="1342" spans="1:5" ht="12" customHeight="1" x14ac:dyDescent="0.2">
      <c r="A1342" s="204">
        <v>37061</v>
      </c>
      <c r="B1342" s="205" t="s">
        <v>79</v>
      </c>
      <c r="C1342" s="23">
        <v>0</v>
      </c>
      <c r="D1342" s="23">
        <v>0</v>
      </c>
      <c r="E1342" s="23">
        <v>3593659.0728815701</v>
      </c>
    </row>
    <row r="1343" spans="1:5" ht="12" customHeight="1" x14ac:dyDescent="0.2">
      <c r="A1343" s="204">
        <v>37062</v>
      </c>
      <c r="B1343" s="205" t="s">
        <v>79</v>
      </c>
      <c r="C1343" s="23">
        <v>0</v>
      </c>
      <c r="D1343" s="23">
        <v>0</v>
      </c>
      <c r="E1343" s="23">
        <v>3685171.3602405498</v>
      </c>
    </row>
    <row r="1344" spans="1:5" ht="12" customHeight="1" x14ac:dyDescent="0.2">
      <c r="A1344" s="204">
        <v>37063</v>
      </c>
      <c r="B1344" s="205" t="s">
        <v>79</v>
      </c>
      <c r="C1344" s="23">
        <v>0</v>
      </c>
      <c r="D1344" s="23">
        <v>0</v>
      </c>
      <c r="E1344" s="23">
        <v>3656848.4692138298</v>
      </c>
    </row>
    <row r="1345" spans="1:5" ht="12" customHeight="1" x14ac:dyDescent="0.2">
      <c r="A1345" s="204">
        <v>37064</v>
      </c>
      <c r="B1345" s="205" t="s">
        <v>79</v>
      </c>
      <c r="C1345" s="23">
        <v>0</v>
      </c>
      <c r="D1345" s="23">
        <v>0</v>
      </c>
      <c r="E1345" s="23">
        <v>3718123.4180833297</v>
      </c>
    </row>
    <row r="1346" spans="1:5" ht="12" customHeight="1" x14ac:dyDescent="0.2">
      <c r="A1346" s="204">
        <v>37067</v>
      </c>
      <c r="B1346" s="205" t="s">
        <v>79</v>
      </c>
      <c r="C1346" s="23">
        <v>0</v>
      </c>
      <c r="D1346" s="23">
        <v>0</v>
      </c>
      <c r="E1346" s="23">
        <v>3966604.2405154798</v>
      </c>
    </row>
    <row r="1347" spans="1:5" ht="12" customHeight="1" x14ac:dyDescent="0.2">
      <c r="A1347" s="204">
        <v>37068</v>
      </c>
      <c r="B1347" s="205" t="s">
        <v>79</v>
      </c>
      <c r="C1347" s="23">
        <v>0</v>
      </c>
      <c r="D1347" s="23">
        <v>0</v>
      </c>
      <c r="E1347" s="23">
        <v>4640146.3564597098</v>
      </c>
    </row>
    <row r="1348" spans="1:5" ht="12" customHeight="1" x14ac:dyDescent="0.2">
      <c r="A1348" s="204">
        <v>37069</v>
      </c>
      <c r="B1348" s="205" t="s">
        <v>79</v>
      </c>
      <c r="C1348" s="23">
        <v>0</v>
      </c>
      <c r="D1348" s="23">
        <v>0</v>
      </c>
      <c r="E1348" s="23">
        <v>4685690.1848655203</v>
      </c>
    </row>
    <row r="1349" spans="1:5" ht="12" customHeight="1" x14ac:dyDescent="0.2">
      <c r="A1349" s="204">
        <v>37070</v>
      </c>
      <c r="B1349" s="205" t="s">
        <v>79</v>
      </c>
      <c r="C1349" s="23">
        <v>0</v>
      </c>
      <c r="D1349" s="23">
        <v>0</v>
      </c>
      <c r="E1349" s="23">
        <v>4727754.2580303196</v>
      </c>
    </row>
    <row r="1350" spans="1:5" ht="12" customHeight="1" x14ac:dyDescent="0.2">
      <c r="A1350" s="204">
        <v>37071</v>
      </c>
      <c r="B1350" s="205" t="s">
        <v>79</v>
      </c>
      <c r="C1350" s="23">
        <v>0</v>
      </c>
      <c r="D1350" s="23">
        <v>0</v>
      </c>
      <c r="E1350" s="23">
        <v>4846918.9300385397</v>
      </c>
    </row>
    <row r="1351" spans="1:5" ht="12" customHeight="1" x14ac:dyDescent="0.2">
      <c r="A1351" s="204">
        <v>37074</v>
      </c>
      <c r="B1351" s="205" t="s">
        <v>79</v>
      </c>
      <c r="C1351" s="23">
        <v>0</v>
      </c>
      <c r="D1351" s="23">
        <v>0</v>
      </c>
      <c r="E1351" s="23">
        <v>0</v>
      </c>
    </row>
    <row r="1352" spans="1:5" ht="12" customHeight="1" x14ac:dyDescent="0.2">
      <c r="A1352" s="204">
        <v>37075</v>
      </c>
      <c r="B1352" s="205" t="s">
        <v>79</v>
      </c>
      <c r="C1352" s="23">
        <v>0</v>
      </c>
      <c r="D1352" s="23">
        <v>0</v>
      </c>
      <c r="E1352" s="23">
        <v>0</v>
      </c>
    </row>
    <row r="1353" spans="1:5" ht="12" customHeight="1" x14ac:dyDescent="0.2">
      <c r="A1353" s="204">
        <v>37076</v>
      </c>
      <c r="B1353" s="205" t="s">
        <v>79</v>
      </c>
      <c r="C1353" s="23">
        <v>0</v>
      </c>
      <c r="D1353" s="23">
        <v>0</v>
      </c>
      <c r="E1353" s="23">
        <v>0</v>
      </c>
    </row>
    <row r="1354" spans="1:5" ht="12" customHeight="1" x14ac:dyDescent="0.2">
      <c r="A1354" s="204">
        <v>37077</v>
      </c>
      <c r="B1354" s="205" t="s">
        <v>79</v>
      </c>
      <c r="C1354" s="23">
        <v>0</v>
      </c>
      <c r="D1354" s="23">
        <v>0</v>
      </c>
      <c r="E1354" s="23">
        <v>0</v>
      </c>
    </row>
    <row r="1355" spans="1:5" ht="12" customHeight="1" x14ac:dyDescent="0.2">
      <c r="A1355" s="204">
        <v>37078</v>
      </c>
      <c r="B1355" s="205" t="s">
        <v>79</v>
      </c>
      <c r="C1355" s="23">
        <v>0</v>
      </c>
      <c r="D1355" s="23">
        <v>0</v>
      </c>
      <c r="E1355" s="23">
        <v>0</v>
      </c>
    </row>
    <row r="1356" spans="1:5" ht="12" customHeight="1" x14ac:dyDescent="0.2">
      <c r="A1356" s="204">
        <v>37081</v>
      </c>
      <c r="B1356" s="205" t="s">
        <v>79</v>
      </c>
      <c r="C1356" s="23">
        <v>0</v>
      </c>
      <c r="D1356" s="23">
        <v>0</v>
      </c>
      <c r="E1356" s="23">
        <v>0</v>
      </c>
    </row>
    <row r="1357" spans="1:5" ht="12" customHeight="1" x14ac:dyDescent="0.2">
      <c r="A1357" s="204">
        <v>37082</v>
      </c>
      <c r="B1357" s="205" t="s">
        <v>79</v>
      </c>
      <c r="C1357" s="23">
        <v>0</v>
      </c>
      <c r="D1357" s="23">
        <v>0</v>
      </c>
      <c r="E1357" s="23">
        <v>0</v>
      </c>
    </row>
    <row r="1358" spans="1:5" ht="12" customHeight="1" x14ac:dyDescent="0.2">
      <c r="A1358" s="204">
        <v>37083</v>
      </c>
      <c r="B1358" s="205" t="s">
        <v>79</v>
      </c>
      <c r="C1358" s="23">
        <v>0</v>
      </c>
      <c r="D1358" s="23">
        <v>0</v>
      </c>
      <c r="E1358" s="23">
        <v>0</v>
      </c>
    </row>
    <row r="1359" spans="1:5" ht="12" customHeight="1" x14ac:dyDescent="0.2">
      <c r="A1359" s="204">
        <v>37084</v>
      </c>
      <c r="B1359" s="205" t="s">
        <v>79</v>
      </c>
      <c r="C1359" s="23">
        <v>0</v>
      </c>
      <c r="D1359" s="23">
        <v>0</v>
      </c>
      <c r="E1359" s="23">
        <v>0</v>
      </c>
    </row>
    <row r="1360" spans="1:5" ht="12" customHeight="1" x14ac:dyDescent="0.2">
      <c r="A1360" s="204">
        <v>37085</v>
      </c>
      <c r="B1360" s="205" t="s">
        <v>79</v>
      </c>
      <c r="C1360" s="23">
        <v>0</v>
      </c>
      <c r="D1360" s="23">
        <v>0</v>
      </c>
      <c r="E1360" s="23">
        <v>0</v>
      </c>
    </row>
    <row r="1361" spans="1:5" ht="12" customHeight="1" x14ac:dyDescent="0.2">
      <c r="A1361" s="204">
        <v>37088</v>
      </c>
      <c r="B1361" s="205" t="s">
        <v>79</v>
      </c>
      <c r="C1361" s="23">
        <v>0</v>
      </c>
      <c r="D1361" s="23">
        <v>0</v>
      </c>
      <c r="E1361" s="23">
        <v>0</v>
      </c>
    </row>
    <row r="1362" spans="1:5" ht="12" customHeight="1" x14ac:dyDescent="0.2">
      <c r="A1362" s="204">
        <v>37089</v>
      </c>
      <c r="B1362" s="205" t="s">
        <v>79</v>
      </c>
      <c r="C1362" s="23">
        <v>0</v>
      </c>
      <c r="D1362" s="23">
        <v>0</v>
      </c>
      <c r="E1362" s="23">
        <v>0</v>
      </c>
    </row>
    <row r="1363" spans="1:5" ht="12" customHeight="1" x14ac:dyDescent="0.2">
      <c r="A1363" s="204">
        <v>37090</v>
      </c>
      <c r="B1363" s="205" t="s">
        <v>79</v>
      </c>
      <c r="C1363" s="23">
        <v>0</v>
      </c>
      <c r="D1363" s="23">
        <v>0</v>
      </c>
      <c r="E1363" s="23">
        <v>0</v>
      </c>
    </row>
    <row r="1364" spans="1:5" ht="12" customHeight="1" x14ac:dyDescent="0.2">
      <c r="A1364" s="204">
        <v>37091</v>
      </c>
      <c r="B1364" s="205" t="s">
        <v>79</v>
      </c>
      <c r="C1364" s="23">
        <v>0</v>
      </c>
      <c r="D1364" s="23">
        <v>0</v>
      </c>
      <c r="E1364" s="23">
        <v>0</v>
      </c>
    </row>
    <row r="1365" spans="1:5" ht="12" customHeight="1" x14ac:dyDescent="0.2">
      <c r="A1365" s="204">
        <v>37092</v>
      </c>
      <c r="B1365" s="205" t="s">
        <v>79</v>
      </c>
      <c r="C1365" s="23">
        <v>0</v>
      </c>
      <c r="D1365" s="23">
        <v>0</v>
      </c>
      <c r="E1365" s="23">
        <v>0</v>
      </c>
    </row>
    <row r="1366" spans="1:5" ht="12" customHeight="1" x14ac:dyDescent="0.2">
      <c r="A1366" s="204">
        <v>37095</v>
      </c>
      <c r="B1366" s="205" t="s">
        <v>79</v>
      </c>
      <c r="C1366" s="23">
        <v>0</v>
      </c>
      <c r="D1366" s="23">
        <v>0</v>
      </c>
      <c r="E1366" s="23">
        <v>0</v>
      </c>
    </row>
    <row r="1367" spans="1:5" ht="12" customHeight="1" x14ac:dyDescent="0.2">
      <c r="A1367" s="204">
        <v>37096</v>
      </c>
      <c r="B1367" s="205" t="s">
        <v>79</v>
      </c>
      <c r="C1367" s="23">
        <v>0</v>
      </c>
      <c r="D1367" s="23">
        <v>0</v>
      </c>
      <c r="E1367" s="23">
        <v>0</v>
      </c>
    </row>
    <row r="1368" spans="1:5" ht="12" customHeight="1" x14ac:dyDescent="0.2">
      <c r="A1368" s="204">
        <v>37097</v>
      </c>
      <c r="B1368" s="205" t="s">
        <v>79</v>
      </c>
      <c r="C1368" s="23">
        <v>0</v>
      </c>
      <c r="D1368" s="23">
        <v>0</v>
      </c>
      <c r="E1368" s="23">
        <v>0</v>
      </c>
    </row>
    <row r="1369" spans="1:5" ht="12" customHeight="1" x14ac:dyDescent="0.2">
      <c r="A1369" s="204">
        <v>37098</v>
      </c>
      <c r="B1369" s="205" t="s">
        <v>79</v>
      </c>
      <c r="C1369" s="23">
        <v>0</v>
      </c>
      <c r="D1369" s="23">
        <v>0</v>
      </c>
      <c r="E1369" s="23">
        <v>0</v>
      </c>
    </row>
    <row r="1370" spans="1:5" ht="12" customHeight="1" x14ac:dyDescent="0.2">
      <c r="A1370" s="204">
        <v>37099</v>
      </c>
      <c r="B1370" s="205" t="s">
        <v>79</v>
      </c>
      <c r="C1370" s="23">
        <v>0</v>
      </c>
      <c r="D1370" s="23">
        <v>0</v>
      </c>
      <c r="E1370" s="23">
        <v>0</v>
      </c>
    </row>
    <row r="1371" spans="1:5" ht="12" customHeight="1" x14ac:dyDescent="0.2">
      <c r="A1371" s="204">
        <v>37102</v>
      </c>
      <c r="B1371" s="205" t="s">
        <v>79</v>
      </c>
      <c r="C1371" s="23">
        <v>0</v>
      </c>
      <c r="D1371" s="23">
        <v>0</v>
      </c>
      <c r="E1371" s="23">
        <v>0</v>
      </c>
    </row>
    <row r="1372" spans="1:5" ht="12" customHeight="1" x14ac:dyDescent="0.2">
      <c r="A1372" s="204">
        <v>37103</v>
      </c>
      <c r="B1372" s="205" t="s">
        <v>79</v>
      </c>
      <c r="C1372" s="23">
        <v>0</v>
      </c>
      <c r="D1372" s="23">
        <v>0</v>
      </c>
      <c r="E1372" s="23">
        <v>0</v>
      </c>
    </row>
    <row r="1373" spans="1:5" ht="12" customHeight="1" x14ac:dyDescent="0.2">
      <c r="A1373" s="204">
        <v>37104</v>
      </c>
      <c r="B1373" s="205" t="s">
        <v>79</v>
      </c>
      <c r="C1373" s="23">
        <v>0</v>
      </c>
      <c r="D1373" s="23">
        <v>0</v>
      </c>
      <c r="E1373" s="23">
        <v>0</v>
      </c>
    </row>
    <row r="1374" spans="1:5" ht="12" customHeight="1" x14ac:dyDescent="0.2">
      <c r="A1374" s="204">
        <v>37105</v>
      </c>
      <c r="B1374" s="205" t="s">
        <v>79</v>
      </c>
      <c r="C1374" s="23">
        <v>0</v>
      </c>
      <c r="D1374" s="23">
        <v>0</v>
      </c>
      <c r="E1374" s="23">
        <v>0</v>
      </c>
    </row>
    <row r="1375" spans="1:5" ht="12" customHeight="1" x14ac:dyDescent="0.2">
      <c r="A1375" s="204">
        <v>37106</v>
      </c>
      <c r="B1375" s="205" t="s">
        <v>79</v>
      </c>
      <c r="C1375" s="23">
        <v>0</v>
      </c>
      <c r="D1375" s="23">
        <v>0</v>
      </c>
      <c r="E1375" s="23">
        <v>0</v>
      </c>
    </row>
    <row r="1376" spans="1:5" ht="12" customHeight="1" x14ac:dyDescent="0.2">
      <c r="A1376" s="204">
        <v>37109</v>
      </c>
      <c r="B1376" s="205" t="s">
        <v>79</v>
      </c>
      <c r="C1376" s="23">
        <v>0</v>
      </c>
      <c r="D1376" s="23">
        <v>0</v>
      </c>
      <c r="E1376" s="23">
        <v>0</v>
      </c>
    </row>
    <row r="1377" spans="1:5" ht="12" customHeight="1" x14ac:dyDescent="0.2">
      <c r="A1377" s="204">
        <v>37110</v>
      </c>
      <c r="B1377" s="205" t="s">
        <v>79</v>
      </c>
      <c r="C1377" s="23">
        <v>0</v>
      </c>
      <c r="D1377" s="23">
        <v>0</v>
      </c>
      <c r="E1377" s="23">
        <v>0</v>
      </c>
    </row>
    <row r="1378" spans="1:5" ht="12" customHeight="1" x14ac:dyDescent="0.2">
      <c r="A1378" s="204">
        <v>37111</v>
      </c>
      <c r="B1378" s="205" t="s">
        <v>79</v>
      </c>
      <c r="C1378" s="23">
        <v>0</v>
      </c>
      <c r="D1378" s="23">
        <v>0</v>
      </c>
      <c r="E1378" s="23">
        <v>0</v>
      </c>
    </row>
    <row r="1379" spans="1:5" ht="12" customHeight="1" x14ac:dyDescent="0.2">
      <c r="A1379" s="204">
        <v>37112</v>
      </c>
      <c r="B1379" s="205" t="s">
        <v>79</v>
      </c>
      <c r="C1379" s="23">
        <v>0</v>
      </c>
      <c r="D1379" s="23">
        <v>0</v>
      </c>
      <c r="E1379" s="23">
        <v>0</v>
      </c>
    </row>
    <row r="1380" spans="1:5" ht="12" customHeight="1" x14ac:dyDescent="0.2">
      <c r="A1380" s="204">
        <v>37113</v>
      </c>
      <c r="B1380" s="205" t="s">
        <v>79</v>
      </c>
      <c r="C1380" s="23">
        <v>0</v>
      </c>
      <c r="D1380" s="23">
        <v>0</v>
      </c>
      <c r="E1380" s="23">
        <v>0</v>
      </c>
    </row>
    <row r="1381" spans="1:5" ht="12" customHeight="1" x14ac:dyDescent="0.2">
      <c r="A1381" s="204">
        <v>37116</v>
      </c>
      <c r="B1381" s="205" t="s">
        <v>79</v>
      </c>
      <c r="C1381" s="23">
        <v>0</v>
      </c>
      <c r="D1381" s="23">
        <v>0</v>
      </c>
      <c r="E1381" s="23">
        <v>0</v>
      </c>
    </row>
    <row r="1382" spans="1:5" ht="12" customHeight="1" x14ac:dyDescent="0.2">
      <c r="A1382" s="204">
        <v>37117</v>
      </c>
      <c r="B1382" s="205" t="s">
        <v>79</v>
      </c>
      <c r="C1382" s="23">
        <v>0</v>
      </c>
      <c r="D1382" s="23">
        <v>0</v>
      </c>
      <c r="E1382" s="23">
        <v>0</v>
      </c>
    </row>
    <row r="1383" spans="1:5" ht="12" customHeight="1" x14ac:dyDescent="0.2">
      <c r="A1383" s="204">
        <v>37118</v>
      </c>
      <c r="B1383" s="205" t="s">
        <v>79</v>
      </c>
      <c r="C1383" s="23">
        <v>0</v>
      </c>
      <c r="D1383" s="23">
        <v>0</v>
      </c>
      <c r="E1383" s="23">
        <v>0</v>
      </c>
    </row>
    <row r="1384" spans="1:5" ht="12" customHeight="1" x14ac:dyDescent="0.2">
      <c r="A1384" s="204">
        <v>37119</v>
      </c>
      <c r="B1384" s="205" t="s">
        <v>79</v>
      </c>
      <c r="C1384" s="23">
        <v>0</v>
      </c>
      <c r="D1384" s="23">
        <v>0</v>
      </c>
      <c r="E1384" s="23">
        <v>0</v>
      </c>
    </row>
    <row r="1385" spans="1:5" ht="12" customHeight="1" x14ac:dyDescent="0.2">
      <c r="A1385" s="204">
        <v>37120</v>
      </c>
      <c r="B1385" s="205" t="s">
        <v>79</v>
      </c>
      <c r="C1385" s="23">
        <v>0</v>
      </c>
      <c r="D1385" s="23">
        <v>0</v>
      </c>
      <c r="E1385" s="23">
        <v>0</v>
      </c>
    </row>
    <row r="1386" spans="1:5" ht="12" customHeight="1" x14ac:dyDescent="0.2">
      <c r="A1386" s="204">
        <v>37123</v>
      </c>
      <c r="B1386" s="205" t="s">
        <v>79</v>
      </c>
      <c r="C1386" s="23">
        <v>0</v>
      </c>
      <c r="D1386" s="23">
        <v>0</v>
      </c>
      <c r="E1386" s="23">
        <v>0</v>
      </c>
    </row>
    <row r="1387" spans="1:5" ht="12" customHeight="1" x14ac:dyDescent="0.2">
      <c r="A1387" s="204">
        <v>37124</v>
      </c>
      <c r="B1387" s="205" t="s">
        <v>79</v>
      </c>
      <c r="C1387" s="23">
        <v>0</v>
      </c>
      <c r="D1387" s="23">
        <v>0</v>
      </c>
      <c r="E1387" s="23">
        <v>0</v>
      </c>
    </row>
    <row r="1388" spans="1:5" ht="12" customHeight="1" x14ac:dyDescent="0.2">
      <c r="A1388" s="204">
        <v>37125</v>
      </c>
      <c r="B1388" s="205" t="s">
        <v>79</v>
      </c>
      <c r="C1388" s="23">
        <v>0</v>
      </c>
      <c r="D1388" s="23">
        <v>0</v>
      </c>
      <c r="E1388" s="23">
        <v>0</v>
      </c>
    </row>
    <row r="1389" spans="1:5" ht="12" customHeight="1" x14ac:dyDescent="0.2">
      <c r="A1389" s="204">
        <v>37126</v>
      </c>
      <c r="B1389" s="205" t="s">
        <v>79</v>
      </c>
      <c r="C1389" s="23">
        <v>0</v>
      </c>
      <c r="D1389" s="23">
        <v>0</v>
      </c>
      <c r="E1389" s="23">
        <v>0</v>
      </c>
    </row>
    <row r="1390" spans="1:5" ht="12" customHeight="1" x14ac:dyDescent="0.2">
      <c r="A1390" s="204">
        <v>37127</v>
      </c>
      <c r="B1390" s="205" t="s">
        <v>79</v>
      </c>
      <c r="C1390" s="23">
        <v>0</v>
      </c>
      <c r="D1390" s="23">
        <v>0</v>
      </c>
      <c r="E1390" s="23">
        <v>0</v>
      </c>
    </row>
    <row r="1391" spans="1:5" ht="12" customHeight="1" x14ac:dyDescent="0.2">
      <c r="A1391" s="204">
        <v>37130</v>
      </c>
      <c r="B1391" s="205" t="s">
        <v>79</v>
      </c>
      <c r="C1391" s="23">
        <v>0</v>
      </c>
      <c r="D1391" s="23">
        <v>0</v>
      </c>
      <c r="E1391" s="23">
        <v>0</v>
      </c>
    </row>
    <row r="1392" spans="1:5" ht="12" customHeight="1" x14ac:dyDescent="0.2">
      <c r="A1392" s="204">
        <v>37131</v>
      </c>
      <c r="B1392" s="205" t="s">
        <v>79</v>
      </c>
      <c r="C1392" s="23">
        <v>0</v>
      </c>
      <c r="D1392" s="23">
        <v>0</v>
      </c>
      <c r="E1392" s="23">
        <v>0</v>
      </c>
    </row>
    <row r="1393" spans="1:5" ht="12" customHeight="1" x14ac:dyDescent="0.2">
      <c r="A1393" s="204">
        <v>37132</v>
      </c>
      <c r="B1393" s="205" t="s">
        <v>79</v>
      </c>
      <c r="C1393" s="23">
        <v>0</v>
      </c>
      <c r="D1393" s="23">
        <v>0</v>
      </c>
      <c r="E1393" s="23">
        <v>0</v>
      </c>
    </row>
    <row r="1394" spans="1:5" ht="12" customHeight="1" x14ac:dyDescent="0.2">
      <c r="A1394" s="204">
        <v>37133</v>
      </c>
      <c r="B1394" s="205" t="s">
        <v>79</v>
      </c>
      <c r="C1394" s="23">
        <v>0</v>
      </c>
      <c r="D1394" s="23">
        <v>0</v>
      </c>
      <c r="E1394" s="23">
        <v>0</v>
      </c>
    </row>
    <row r="1395" spans="1:5" ht="12" customHeight="1" x14ac:dyDescent="0.2">
      <c r="A1395" s="204">
        <v>37134</v>
      </c>
      <c r="B1395" s="205" t="s">
        <v>79</v>
      </c>
      <c r="C1395" s="23">
        <v>0</v>
      </c>
      <c r="D1395" s="23">
        <v>0</v>
      </c>
      <c r="E1395" s="23">
        <v>0</v>
      </c>
    </row>
    <row r="1396" spans="1:5" ht="12" customHeight="1" x14ac:dyDescent="0.2">
      <c r="A1396" s="204">
        <v>37137</v>
      </c>
      <c r="B1396" s="205" t="s">
        <v>79</v>
      </c>
      <c r="C1396" s="23">
        <v>0</v>
      </c>
      <c r="D1396" s="23">
        <v>0</v>
      </c>
      <c r="E1396" s="23">
        <v>0</v>
      </c>
    </row>
    <row r="1397" spans="1:5" ht="12" customHeight="1" x14ac:dyDescent="0.2">
      <c r="A1397" s="204">
        <v>37138</v>
      </c>
      <c r="B1397" s="205" t="s">
        <v>79</v>
      </c>
      <c r="C1397" s="23">
        <v>0</v>
      </c>
      <c r="D1397" s="23">
        <v>0</v>
      </c>
      <c r="E1397" s="23">
        <v>0</v>
      </c>
    </row>
    <row r="1398" spans="1:5" ht="12" customHeight="1" x14ac:dyDescent="0.2">
      <c r="A1398" s="204">
        <v>37139</v>
      </c>
      <c r="B1398" s="205" t="s">
        <v>79</v>
      </c>
      <c r="C1398" s="23">
        <v>0</v>
      </c>
      <c r="D1398" s="23">
        <v>0</v>
      </c>
      <c r="E1398" s="23">
        <v>0</v>
      </c>
    </row>
    <row r="1399" spans="1:5" ht="12" customHeight="1" x14ac:dyDescent="0.2">
      <c r="A1399" s="204">
        <v>37140</v>
      </c>
      <c r="B1399" s="205" t="s">
        <v>79</v>
      </c>
      <c r="C1399" s="23">
        <v>0</v>
      </c>
      <c r="D1399" s="23">
        <v>0</v>
      </c>
      <c r="E1399" s="23">
        <v>0</v>
      </c>
    </row>
    <row r="1400" spans="1:5" ht="12" customHeight="1" x14ac:dyDescent="0.2">
      <c r="A1400" s="204">
        <v>37141</v>
      </c>
      <c r="B1400" s="205" t="s">
        <v>79</v>
      </c>
      <c r="C1400" s="23">
        <v>0</v>
      </c>
      <c r="D1400" s="23">
        <v>0</v>
      </c>
      <c r="E1400" s="23">
        <v>0</v>
      </c>
    </row>
    <row r="1401" spans="1:5" ht="12" customHeight="1" x14ac:dyDescent="0.2">
      <c r="A1401" s="204">
        <v>37144</v>
      </c>
      <c r="B1401" s="205" t="s">
        <v>79</v>
      </c>
      <c r="C1401" s="23">
        <v>0</v>
      </c>
      <c r="D1401" s="23">
        <v>0</v>
      </c>
      <c r="E1401" s="23">
        <v>0</v>
      </c>
    </row>
    <row r="1402" spans="1:5" ht="12" customHeight="1" x14ac:dyDescent="0.2">
      <c r="A1402" s="204">
        <v>37145</v>
      </c>
      <c r="B1402" s="205" t="s">
        <v>79</v>
      </c>
      <c r="C1402" s="23">
        <v>0</v>
      </c>
      <c r="D1402" s="23">
        <v>0</v>
      </c>
      <c r="E1402" s="23">
        <v>0</v>
      </c>
    </row>
    <row r="1403" spans="1:5" ht="12" customHeight="1" x14ac:dyDescent="0.2">
      <c r="A1403" s="204">
        <v>37146</v>
      </c>
      <c r="B1403" s="205" t="s">
        <v>79</v>
      </c>
      <c r="C1403" s="23">
        <v>0</v>
      </c>
      <c r="D1403" s="23">
        <v>0</v>
      </c>
      <c r="E1403" s="23">
        <v>0</v>
      </c>
    </row>
    <row r="1404" spans="1:5" ht="12" customHeight="1" x14ac:dyDescent="0.2">
      <c r="A1404" s="204">
        <v>37147</v>
      </c>
      <c r="B1404" s="205" t="s">
        <v>79</v>
      </c>
      <c r="C1404" s="23">
        <v>0</v>
      </c>
      <c r="D1404" s="23">
        <v>0</v>
      </c>
      <c r="E1404" s="23">
        <v>0</v>
      </c>
    </row>
    <row r="1405" spans="1:5" ht="12" customHeight="1" x14ac:dyDescent="0.2">
      <c r="A1405" s="204">
        <v>37148</v>
      </c>
      <c r="B1405" s="205" t="s">
        <v>79</v>
      </c>
      <c r="C1405" s="23">
        <v>0</v>
      </c>
      <c r="D1405" s="23">
        <v>0</v>
      </c>
      <c r="E1405" s="23">
        <v>0</v>
      </c>
    </row>
    <row r="1406" spans="1:5" ht="12" customHeight="1" x14ac:dyDescent="0.2">
      <c r="A1406" s="204">
        <v>37151</v>
      </c>
      <c r="B1406" s="205" t="s">
        <v>79</v>
      </c>
      <c r="C1406" s="23">
        <v>0</v>
      </c>
      <c r="D1406" s="23">
        <v>0</v>
      </c>
      <c r="E1406" s="23">
        <v>0</v>
      </c>
    </row>
    <row r="1407" spans="1:5" ht="12" customHeight="1" x14ac:dyDescent="0.2">
      <c r="A1407" s="204">
        <v>37152</v>
      </c>
      <c r="B1407" s="205" t="s">
        <v>79</v>
      </c>
      <c r="C1407" s="23">
        <v>0</v>
      </c>
      <c r="D1407" s="23">
        <v>0</v>
      </c>
      <c r="E1407" s="23">
        <v>0</v>
      </c>
    </row>
    <row r="1408" spans="1:5" ht="12" customHeight="1" x14ac:dyDescent="0.2">
      <c r="A1408" s="204">
        <v>37153</v>
      </c>
      <c r="B1408" s="205" t="s">
        <v>79</v>
      </c>
      <c r="C1408" s="23">
        <v>0</v>
      </c>
      <c r="D1408" s="23">
        <v>0</v>
      </c>
      <c r="E1408" s="23">
        <v>0</v>
      </c>
    </row>
    <row r="1409" spans="1:5" ht="12" customHeight="1" x14ac:dyDescent="0.2">
      <c r="A1409" s="204">
        <v>37154</v>
      </c>
      <c r="B1409" s="205" t="s">
        <v>79</v>
      </c>
      <c r="C1409" s="23">
        <v>0</v>
      </c>
      <c r="D1409" s="23">
        <v>0</v>
      </c>
      <c r="E1409" s="23">
        <v>0</v>
      </c>
    </row>
    <row r="1410" spans="1:5" ht="12" customHeight="1" x14ac:dyDescent="0.2">
      <c r="A1410" s="204">
        <v>37155</v>
      </c>
      <c r="B1410" s="205" t="s">
        <v>79</v>
      </c>
      <c r="C1410" s="23">
        <v>0</v>
      </c>
      <c r="D1410" s="23">
        <v>0</v>
      </c>
      <c r="E1410" s="23">
        <v>0</v>
      </c>
    </row>
    <row r="1411" spans="1:5" ht="12" customHeight="1" x14ac:dyDescent="0.2">
      <c r="A1411" s="204">
        <v>37158</v>
      </c>
      <c r="B1411" s="205" t="s">
        <v>79</v>
      </c>
      <c r="C1411" s="23">
        <v>0</v>
      </c>
      <c r="D1411" s="23">
        <v>0</v>
      </c>
      <c r="E1411" s="23">
        <v>0</v>
      </c>
    </row>
    <row r="1412" spans="1:5" ht="12" customHeight="1" x14ac:dyDescent="0.2">
      <c r="A1412" s="204">
        <v>37159</v>
      </c>
      <c r="B1412" s="205" t="s">
        <v>79</v>
      </c>
      <c r="C1412" s="23">
        <v>0</v>
      </c>
      <c r="D1412" s="23">
        <v>0</v>
      </c>
      <c r="E1412" s="23">
        <v>0</v>
      </c>
    </row>
    <row r="1413" spans="1:5" ht="12" customHeight="1" x14ac:dyDescent="0.2">
      <c r="A1413" s="204">
        <v>37160</v>
      </c>
      <c r="B1413" s="205" t="s">
        <v>79</v>
      </c>
      <c r="C1413" s="23">
        <v>0</v>
      </c>
      <c r="D1413" s="23">
        <v>0</v>
      </c>
      <c r="E1413" s="23">
        <v>0</v>
      </c>
    </row>
    <row r="1414" spans="1:5" ht="12" customHeight="1" x14ac:dyDescent="0.2">
      <c r="A1414" s="204">
        <v>37161</v>
      </c>
      <c r="B1414" s="205" t="s">
        <v>79</v>
      </c>
      <c r="C1414" s="23">
        <v>0</v>
      </c>
      <c r="D1414" s="23">
        <v>0</v>
      </c>
      <c r="E1414" s="23">
        <v>0</v>
      </c>
    </row>
    <row r="1415" spans="1:5" ht="12" customHeight="1" x14ac:dyDescent="0.2">
      <c r="A1415" s="204">
        <v>37162</v>
      </c>
      <c r="B1415" s="205" t="s">
        <v>79</v>
      </c>
      <c r="C1415" s="23">
        <v>0</v>
      </c>
      <c r="D1415" s="23">
        <v>0</v>
      </c>
      <c r="E1415" s="23">
        <v>0</v>
      </c>
    </row>
    <row r="1416" spans="1:5" ht="12" customHeight="1" x14ac:dyDescent="0.2">
      <c r="A1416" s="204">
        <v>37165</v>
      </c>
      <c r="B1416" s="205" t="s">
        <v>79</v>
      </c>
      <c r="C1416" s="23">
        <v>0</v>
      </c>
      <c r="D1416" s="23">
        <v>0</v>
      </c>
      <c r="E1416" s="23">
        <v>0</v>
      </c>
    </row>
    <row r="1417" spans="1:5" ht="12" customHeight="1" x14ac:dyDescent="0.2">
      <c r="A1417" s="204">
        <v>37166</v>
      </c>
      <c r="B1417" s="205" t="s">
        <v>79</v>
      </c>
      <c r="C1417" s="23">
        <v>0</v>
      </c>
      <c r="D1417" s="23">
        <v>0</v>
      </c>
      <c r="E1417" s="23">
        <v>3382.3819791462702</v>
      </c>
    </row>
    <row r="1418" spans="1:5" ht="12" customHeight="1" x14ac:dyDescent="0.2">
      <c r="A1418" s="204">
        <v>37167</v>
      </c>
      <c r="B1418" s="205" t="s">
        <v>79</v>
      </c>
      <c r="C1418" s="23">
        <v>0</v>
      </c>
      <c r="D1418" s="23">
        <v>0</v>
      </c>
      <c r="E1418" s="23">
        <v>-698.16784417635108</v>
      </c>
    </row>
    <row r="1419" spans="1:5" ht="12" customHeight="1" x14ac:dyDescent="0.2">
      <c r="A1419" s="204">
        <v>37168</v>
      </c>
      <c r="B1419" s="205" t="s">
        <v>79</v>
      </c>
      <c r="C1419" s="23">
        <v>0</v>
      </c>
      <c r="D1419" s="23">
        <v>0</v>
      </c>
      <c r="E1419" s="23">
        <v>-2528.5281982455499</v>
      </c>
    </row>
    <row r="1420" spans="1:5" ht="12" customHeight="1" x14ac:dyDescent="0.2">
      <c r="A1420" s="204">
        <v>37169</v>
      </c>
      <c r="B1420" s="205" t="s">
        <v>79</v>
      </c>
      <c r="C1420" s="23">
        <v>0</v>
      </c>
      <c r="D1420" s="23">
        <v>0</v>
      </c>
      <c r="E1420" s="23">
        <v>11604.8711214553</v>
      </c>
    </row>
    <row r="1421" spans="1:5" ht="12" customHeight="1" x14ac:dyDescent="0.2">
      <c r="A1421" s="204">
        <v>37172</v>
      </c>
      <c r="B1421" s="205" t="s">
        <v>79</v>
      </c>
      <c r="C1421" s="23">
        <v>0</v>
      </c>
      <c r="D1421" s="23">
        <v>0</v>
      </c>
      <c r="E1421" s="23">
        <v>-13000.5297408274</v>
      </c>
    </row>
    <row r="1422" spans="1:5" ht="12" customHeight="1" x14ac:dyDescent="0.2">
      <c r="A1422" s="204">
        <v>37173</v>
      </c>
      <c r="B1422" s="205" t="s">
        <v>79</v>
      </c>
      <c r="C1422" s="23">
        <v>0</v>
      </c>
      <c r="D1422" s="23">
        <v>0</v>
      </c>
      <c r="E1422" s="23">
        <v>3137.5551305526601</v>
      </c>
    </row>
    <row r="1423" spans="1:5" ht="12" customHeight="1" x14ac:dyDescent="0.2">
      <c r="A1423" s="204">
        <v>37174</v>
      </c>
      <c r="B1423" s="205" t="s">
        <v>79</v>
      </c>
      <c r="C1423" s="23">
        <v>0</v>
      </c>
      <c r="D1423" s="23">
        <v>0</v>
      </c>
      <c r="E1423" s="23">
        <v>-1572.4413718007902</v>
      </c>
    </row>
    <row r="1424" spans="1:5" ht="12" customHeight="1" x14ac:dyDescent="0.2">
      <c r="A1424" s="204">
        <v>37175</v>
      </c>
      <c r="B1424" s="205" t="s">
        <v>79</v>
      </c>
      <c r="C1424" s="23">
        <v>0</v>
      </c>
      <c r="D1424" s="23">
        <v>0</v>
      </c>
      <c r="E1424" s="23">
        <v>-152.32248961337601</v>
      </c>
    </row>
    <row r="1425" spans="1:5" ht="12" customHeight="1" x14ac:dyDescent="0.2">
      <c r="A1425" s="204">
        <v>37176</v>
      </c>
      <c r="B1425" s="205" t="s">
        <v>79</v>
      </c>
      <c r="C1425" s="23">
        <v>0</v>
      </c>
      <c r="D1425" s="23">
        <v>0</v>
      </c>
      <c r="E1425" s="23">
        <v>-53.635061502922298</v>
      </c>
    </row>
    <row r="1426" spans="1:5" ht="12" customHeight="1" x14ac:dyDescent="0.2">
      <c r="A1426" s="204">
        <v>37179</v>
      </c>
      <c r="B1426" s="205" t="s">
        <v>79</v>
      </c>
      <c r="C1426" s="23">
        <v>0</v>
      </c>
      <c r="D1426" s="23">
        <v>0</v>
      </c>
      <c r="E1426" s="23">
        <v>-1642.6697287462603</v>
      </c>
    </row>
    <row r="1427" spans="1:5" ht="12" customHeight="1" x14ac:dyDescent="0.2">
      <c r="A1427" s="204">
        <v>37180</v>
      </c>
      <c r="B1427" s="205" t="s">
        <v>79</v>
      </c>
      <c r="C1427" s="23">
        <v>0</v>
      </c>
      <c r="D1427" s="23">
        <v>0</v>
      </c>
      <c r="E1427" s="23">
        <v>-1831.9042130100402</v>
      </c>
    </row>
    <row r="1428" spans="1:5" ht="12" customHeight="1" x14ac:dyDescent="0.2">
      <c r="A1428" s="204">
        <v>37181</v>
      </c>
      <c r="B1428" s="205" t="s">
        <v>79</v>
      </c>
      <c r="C1428" s="23">
        <v>0</v>
      </c>
      <c r="D1428" s="23">
        <v>0</v>
      </c>
      <c r="E1428" s="23">
        <v>-3422.9070072931599</v>
      </c>
    </row>
    <row r="1429" spans="1:5" ht="12" customHeight="1" x14ac:dyDescent="0.2">
      <c r="A1429" s="204">
        <v>37182</v>
      </c>
      <c r="B1429" s="205" t="s">
        <v>79</v>
      </c>
      <c r="C1429" s="23">
        <v>0</v>
      </c>
      <c r="D1429" s="23">
        <v>0</v>
      </c>
      <c r="E1429" s="23">
        <v>3099.6527314074301</v>
      </c>
    </row>
    <row r="1430" spans="1:5" ht="12" customHeight="1" x14ac:dyDescent="0.2">
      <c r="A1430" s="204">
        <v>37183</v>
      </c>
      <c r="B1430" s="205" t="s">
        <v>79</v>
      </c>
      <c r="C1430" s="23">
        <v>0</v>
      </c>
      <c r="D1430" s="23">
        <v>0</v>
      </c>
      <c r="E1430" s="23">
        <v>-20.6500838302163</v>
      </c>
    </row>
    <row r="1431" spans="1:5" ht="12" customHeight="1" x14ac:dyDescent="0.2">
      <c r="A1431" s="204">
        <v>37186</v>
      </c>
      <c r="B1431" s="205" t="s">
        <v>79</v>
      </c>
      <c r="C1431" s="23">
        <v>0</v>
      </c>
      <c r="D1431" s="23">
        <v>0</v>
      </c>
      <c r="E1431" s="23">
        <v>-1672.4709518476</v>
      </c>
    </row>
    <row r="1432" spans="1:5" ht="12" customHeight="1" x14ac:dyDescent="0.2">
      <c r="A1432" s="204">
        <v>37187</v>
      </c>
      <c r="B1432" s="205" t="s">
        <v>79</v>
      </c>
      <c r="C1432" s="23">
        <v>0</v>
      </c>
      <c r="D1432" s="23">
        <v>0</v>
      </c>
      <c r="E1432" s="23">
        <v>-1610.0319345515602</v>
      </c>
    </row>
    <row r="1433" spans="1:5" ht="12" customHeight="1" x14ac:dyDescent="0.2">
      <c r="A1433" s="204">
        <v>37188</v>
      </c>
      <c r="B1433" s="205" t="s">
        <v>79</v>
      </c>
      <c r="C1433" s="23">
        <v>0</v>
      </c>
      <c r="D1433" s="23">
        <v>0</v>
      </c>
      <c r="E1433" s="23">
        <v>1274.54979817812</v>
      </c>
    </row>
    <row r="1434" spans="1:5" ht="12" customHeight="1" x14ac:dyDescent="0.2">
      <c r="A1434" s="204">
        <v>37189</v>
      </c>
      <c r="B1434" s="205" t="s">
        <v>79</v>
      </c>
      <c r="C1434" s="23">
        <v>0</v>
      </c>
      <c r="D1434" s="23">
        <v>0</v>
      </c>
      <c r="E1434" s="23">
        <v>-17.082480802520902</v>
      </c>
    </row>
    <row r="1435" spans="1:5" ht="12" customHeight="1" x14ac:dyDescent="0.2">
      <c r="A1435" s="204">
        <v>37190</v>
      </c>
      <c r="B1435" s="205" t="s">
        <v>79</v>
      </c>
      <c r="C1435" s="23">
        <v>0</v>
      </c>
      <c r="D1435" s="23">
        <v>0</v>
      </c>
      <c r="E1435" s="23">
        <v>1441.3934599326301</v>
      </c>
    </row>
    <row r="1436" spans="1:5" ht="12" customHeight="1" x14ac:dyDescent="0.2">
      <c r="A1436" s="204">
        <v>37193</v>
      </c>
      <c r="B1436" s="205" t="s">
        <v>79</v>
      </c>
      <c r="C1436" s="23">
        <v>0</v>
      </c>
      <c r="D1436" s="23">
        <v>0</v>
      </c>
      <c r="E1436" s="23">
        <v>-1603.74440727978</v>
      </c>
    </row>
    <row r="1437" spans="1:5" ht="12" customHeight="1" x14ac:dyDescent="0.2">
      <c r="A1437" s="204">
        <v>37194</v>
      </c>
      <c r="B1437" s="205" t="s">
        <v>79</v>
      </c>
      <c r="C1437" s="23">
        <v>0</v>
      </c>
      <c r="D1437" s="23">
        <v>0</v>
      </c>
      <c r="E1437" s="23">
        <v>2914.30892144481</v>
      </c>
    </row>
    <row r="1438" spans="1:5" ht="12" customHeight="1" x14ac:dyDescent="0.2">
      <c r="A1438" s="204">
        <v>37195</v>
      </c>
      <c r="B1438" s="205" t="s">
        <v>79</v>
      </c>
      <c r="C1438" s="23">
        <v>0</v>
      </c>
      <c r="D1438" s="23">
        <v>0</v>
      </c>
      <c r="E1438" s="23">
        <v>-1134.39902774652</v>
      </c>
    </row>
    <row r="1439" spans="1:5" ht="12" customHeight="1" x14ac:dyDescent="0.2">
      <c r="A1439" s="204">
        <v>37196</v>
      </c>
      <c r="B1439" s="205" t="s">
        <v>79</v>
      </c>
      <c r="C1439" s="23">
        <v>0</v>
      </c>
      <c r="D1439" s="23">
        <v>0</v>
      </c>
      <c r="E1439" s="23">
        <v>0</v>
      </c>
    </row>
    <row r="1440" spans="1:5" ht="12" customHeight="1" x14ac:dyDescent="0.2">
      <c r="A1440" s="204">
        <v>37197</v>
      </c>
      <c r="B1440" s="205" t="s">
        <v>79</v>
      </c>
      <c r="C1440" s="23">
        <v>0</v>
      </c>
      <c r="D1440" s="23">
        <v>0</v>
      </c>
      <c r="E1440" s="23">
        <v>0</v>
      </c>
    </row>
    <row r="1441" spans="1:5" ht="12" customHeight="1" x14ac:dyDescent="0.2">
      <c r="A1441" s="204">
        <v>37200</v>
      </c>
      <c r="B1441" s="205" t="s">
        <v>79</v>
      </c>
      <c r="C1441" s="23">
        <v>0</v>
      </c>
      <c r="D1441" s="23">
        <v>0</v>
      </c>
      <c r="E1441" s="23">
        <v>0</v>
      </c>
    </row>
    <row r="1442" spans="1:5" ht="12" customHeight="1" x14ac:dyDescent="0.2">
      <c r="A1442" s="204">
        <v>37201</v>
      </c>
      <c r="B1442" s="205" t="s">
        <v>79</v>
      </c>
      <c r="C1442" s="23">
        <v>0</v>
      </c>
      <c r="D1442" s="23">
        <v>0</v>
      </c>
      <c r="E1442" s="23">
        <v>0</v>
      </c>
    </row>
    <row r="1443" spans="1:5" ht="12" customHeight="1" x14ac:dyDescent="0.2">
      <c r="A1443" s="204">
        <v>37202</v>
      </c>
      <c r="B1443" s="205" t="s">
        <v>79</v>
      </c>
      <c r="C1443" s="23">
        <v>0</v>
      </c>
      <c r="D1443" s="23">
        <v>0</v>
      </c>
      <c r="E1443" s="23">
        <v>0</v>
      </c>
    </row>
    <row r="1444" spans="1:5" ht="12" customHeight="1" x14ac:dyDescent="0.2">
      <c r="A1444" s="204">
        <v>37203</v>
      </c>
      <c r="B1444" s="205" t="s">
        <v>79</v>
      </c>
      <c r="C1444" s="23">
        <v>0</v>
      </c>
      <c r="D1444" s="23">
        <v>0</v>
      </c>
      <c r="E1444" s="23">
        <v>0</v>
      </c>
    </row>
    <row r="1445" spans="1:5" ht="12" customHeight="1" x14ac:dyDescent="0.2">
      <c r="A1445" s="204">
        <v>37204</v>
      </c>
      <c r="B1445" s="205" t="s">
        <v>79</v>
      </c>
      <c r="C1445" s="23">
        <v>0</v>
      </c>
      <c r="D1445" s="23">
        <v>0</v>
      </c>
      <c r="E1445" s="23">
        <v>0</v>
      </c>
    </row>
    <row r="1446" spans="1:5" ht="12" customHeight="1" x14ac:dyDescent="0.2">
      <c r="A1446" s="204">
        <v>37207</v>
      </c>
      <c r="B1446" s="205" t="s">
        <v>79</v>
      </c>
      <c r="C1446" s="23">
        <v>0</v>
      </c>
      <c r="D1446" s="23">
        <v>0</v>
      </c>
      <c r="E1446" s="23">
        <v>0</v>
      </c>
    </row>
    <row r="1447" spans="1:5" ht="12" customHeight="1" x14ac:dyDescent="0.2">
      <c r="A1447" s="204">
        <v>37208</v>
      </c>
      <c r="B1447" s="205" t="s">
        <v>79</v>
      </c>
      <c r="C1447" s="23">
        <v>0</v>
      </c>
      <c r="D1447" s="23">
        <v>0</v>
      </c>
      <c r="E1447" s="23">
        <v>0</v>
      </c>
    </row>
    <row r="1448" spans="1:5" ht="12" customHeight="1" x14ac:dyDescent="0.2">
      <c r="A1448" s="204">
        <v>37209</v>
      </c>
      <c r="B1448" s="205" t="s">
        <v>79</v>
      </c>
      <c r="C1448" s="23">
        <v>0</v>
      </c>
      <c r="D1448" s="23">
        <v>0</v>
      </c>
      <c r="E1448" s="23">
        <v>0</v>
      </c>
    </row>
    <row r="1449" spans="1:5" ht="12" customHeight="1" x14ac:dyDescent="0.2">
      <c r="A1449" s="204">
        <v>37210</v>
      </c>
      <c r="B1449" s="205" t="s">
        <v>79</v>
      </c>
      <c r="C1449" s="23">
        <v>0</v>
      </c>
      <c r="D1449" s="23">
        <v>0</v>
      </c>
      <c r="E1449" s="23">
        <v>0</v>
      </c>
    </row>
    <row r="1450" spans="1:5" ht="12" customHeight="1" x14ac:dyDescent="0.2">
      <c r="A1450" s="204">
        <v>37211</v>
      </c>
      <c r="B1450" s="205" t="s">
        <v>79</v>
      </c>
      <c r="C1450" s="23">
        <v>0</v>
      </c>
      <c r="D1450" s="23">
        <v>0</v>
      </c>
      <c r="E1450" s="23">
        <v>0</v>
      </c>
    </row>
    <row r="1451" spans="1:5" ht="12" customHeight="1" x14ac:dyDescent="0.2">
      <c r="A1451" s="204">
        <v>37214</v>
      </c>
      <c r="B1451" s="205" t="s">
        <v>79</v>
      </c>
      <c r="C1451" s="23">
        <v>0</v>
      </c>
      <c r="D1451" s="23">
        <v>0</v>
      </c>
      <c r="E1451" s="23">
        <v>0</v>
      </c>
    </row>
    <row r="1452" spans="1:5" ht="12" customHeight="1" x14ac:dyDescent="0.2">
      <c r="A1452" s="204">
        <v>37215</v>
      </c>
      <c r="B1452" s="205" t="s">
        <v>79</v>
      </c>
      <c r="C1452" s="23">
        <v>0</v>
      </c>
      <c r="D1452" s="23">
        <v>0</v>
      </c>
      <c r="E1452" s="23">
        <v>0</v>
      </c>
    </row>
    <row r="1453" spans="1:5" ht="12" customHeight="1" x14ac:dyDescent="0.2">
      <c r="A1453" s="204">
        <v>37216</v>
      </c>
      <c r="B1453" s="205" t="s">
        <v>79</v>
      </c>
      <c r="C1453" s="23">
        <v>0</v>
      </c>
      <c r="D1453" s="23">
        <v>0</v>
      </c>
      <c r="E1453" s="23">
        <v>0</v>
      </c>
    </row>
    <row r="1454" spans="1:5" ht="12" customHeight="1" x14ac:dyDescent="0.2">
      <c r="A1454" s="204">
        <v>37217</v>
      </c>
      <c r="B1454" s="205" t="s">
        <v>79</v>
      </c>
      <c r="C1454" s="23">
        <v>0</v>
      </c>
      <c r="D1454" s="23">
        <v>0</v>
      </c>
      <c r="E1454" s="23">
        <v>0</v>
      </c>
    </row>
    <row r="1455" spans="1:5" ht="12" customHeight="1" x14ac:dyDescent="0.2">
      <c r="A1455" s="204">
        <v>37218</v>
      </c>
      <c r="B1455" s="205" t="s">
        <v>79</v>
      </c>
      <c r="C1455" s="23">
        <v>0</v>
      </c>
      <c r="D1455" s="23">
        <v>0</v>
      </c>
      <c r="E1455" s="23">
        <v>0</v>
      </c>
    </row>
    <row r="1456" spans="1:5" ht="12" customHeight="1" x14ac:dyDescent="0.2">
      <c r="A1456" s="204">
        <v>37221</v>
      </c>
      <c r="B1456" s="205" t="s">
        <v>79</v>
      </c>
      <c r="C1456" s="23">
        <v>0</v>
      </c>
      <c r="D1456" s="23">
        <v>0</v>
      </c>
      <c r="E1456" s="23">
        <v>0</v>
      </c>
    </row>
    <row r="1457" spans="1:5" ht="12" customHeight="1" x14ac:dyDescent="0.2">
      <c r="A1457" s="204">
        <v>37222</v>
      </c>
      <c r="B1457" s="205" t="s">
        <v>79</v>
      </c>
      <c r="C1457" s="23">
        <v>0</v>
      </c>
      <c r="D1457" s="23">
        <v>0</v>
      </c>
      <c r="E1457" s="23">
        <v>0</v>
      </c>
    </row>
    <row r="1458" spans="1:5" ht="12" customHeight="1" x14ac:dyDescent="0.2">
      <c r="A1458" s="204">
        <v>37223</v>
      </c>
      <c r="B1458" s="205" t="s">
        <v>79</v>
      </c>
      <c r="C1458" s="23">
        <v>0</v>
      </c>
      <c r="D1458" s="23">
        <v>0</v>
      </c>
      <c r="E1458" s="23">
        <v>0</v>
      </c>
    </row>
    <row r="1459" spans="1:5" ht="12" customHeight="1" x14ac:dyDescent="0.2">
      <c r="A1459" s="204">
        <v>37224</v>
      </c>
      <c r="B1459" s="205" t="s">
        <v>79</v>
      </c>
      <c r="C1459" s="23">
        <v>0</v>
      </c>
      <c r="D1459" s="23">
        <v>0</v>
      </c>
      <c r="E1459" s="23">
        <v>0</v>
      </c>
    </row>
    <row r="1460" spans="1:5" ht="12" customHeight="1" x14ac:dyDescent="0.2">
      <c r="A1460" s="204">
        <v>37225</v>
      </c>
      <c r="B1460" s="205" t="s">
        <v>79</v>
      </c>
      <c r="C1460" s="23">
        <v>0</v>
      </c>
      <c r="D1460" s="23">
        <v>0</v>
      </c>
      <c r="E1460" s="23">
        <v>0</v>
      </c>
    </row>
    <row r="1461" spans="1:5" ht="12" customHeight="1" x14ac:dyDescent="0.2">
      <c r="A1461" s="204">
        <v>37228</v>
      </c>
      <c r="B1461" s="205" t="s">
        <v>79</v>
      </c>
      <c r="C1461" s="23">
        <v>0</v>
      </c>
      <c r="D1461" s="23">
        <v>0</v>
      </c>
      <c r="E1461" s="23">
        <v>0</v>
      </c>
    </row>
    <row r="1462" spans="1:5" ht="12" customHeight="1" x14ac:dyDescent="0.2">
      <c r="A1462" s="204">
        <v>37229</v>
      </c>
      <c r="B1462" s="205" t="s">
        <v>79</v>
      </c>
      <c r="C1462" s="23">
        <v>0</v>
      </c>
      <c r="D1462" s="23">
        <v>0</v>
      </c>
      <c r="E1462" s="23">
        <v>0</v>
      </c>
    </row>
    <row r="1463" spans="1:5" ht="12" customHeight="1" x14ac:dyDescent="0.2">
      <c r="A1463" s="204">
        <v>37230</v>
      </c>
      <c r="B1463" s="205" t="s">
        <v>79</v>
      </c>
      <c r="C1463" s="23">
        <v>0</v>
      </c>
      <c r="D1463" s="23">
        <v>0</v>
      </c>
      <c r="E1463" s="23">
        <v>0</v>
      </c>
    </row>
    <row r="1464" spans="1:5" ht="12" customHeight="1" x14ac:dyDescent="0.2">
      <c r="A1464" s="204">
        <v>37231</v>
      </c>
      <c r="B1464" s="205" t="s">
        <v>79</v>
      </c>
      <c r="C1464" s="23">
        <v>0</v>
      </c>
      <c r="D1464" s="23">
        <v>0</v>
      </c>
      <c r="E1464" s="23">
        <v>0</v>
      </c>
    </row>
    <row r="1465" spans="1:5" ht="12" customHeight="1" x14ac:dyDescent="0.2">
      <c r="A1465" s="204">
        <v>37232</v>
      </c>
      <c r="B1465" s="205" t="s">
        <v>79</v>
      </c>
      <c r="C1465" s="23">
        <v>0</v>
      </c>
      <c r="D1465" s="23">
        <v>0</v>
      </c>
      <c r="E1465" s="23">
        <v>0</v>
      </c>
    </row>
    <row r="1466" spans="1:5" ht="12" customHeight="1" x14ac:dyDescent="0.2">
      <c r="A1466" s="204">
        <v>37235</v>
      </c>
      <c r="B1466" s="205" t="s">
        <v>79</v>
      </c>
      <c r="C1466" s="23">
        <v>0</v>
      </c>
      <c r="D1466" s="23">
        <v>0</v>
      </c>
      <c r="E1466" s="23">
        <v>0</v>
      </c>
    </row>
    <row r="1467" spans="1:5" ht="12" customHeight="1" x14ac:dyDescent="0.2">
      <c r="A1467" s="204">
        <v>37236</v>
      </c>
      <c r="B1467" s="205" t="s">
        <v>79</v>
      </c>
      <c r="C1467" s="23">
        <v>0</v>
      </c>
      <c r="D1467" s="23">
        <v>0</v>
      </c>
      <c r="E1467" s="23">
        <v>0</v>
      </c>
    </row>
    <row r="1468" spans="1:5" ht="12" customHeight="1" x14ac:dyDescent="0.2">
      <c r="A1468" s="204">
        <v>37237</v>
      </c>
      <c r="B1468" s="205" t="s">
        <v>79</v>
      </c>
      <c r="C1468" s="23">
        <v>0</v>
      </c>
      <c r="D1468" s="23">
        <v>0</v>
      </c>
      <c r="E1468" s="23">
        <v>0</v>
      </c>
    </row>
    <row r="1469" spans="1:5" ht="12" customHeight="1" x14ac:dyDescent="0.2">
      <c r="A1469" s="204">
        <v>37238</v>
      </c>
      <c r="B1469" s="205" t="s">
        <v>79</v>
      </c>
      <c r="C1469" s="23">
        <v>0</v>
      </c>
      <c r="D1469" s="23">
        <v>0</v>
      </c>
      <c r="E1469" s="23">
        <v>0</v>
      </c>
    </row>
    <row r="1470" spans="1:5" ht="12" customHeight="1" x14ac:dyDescent="0.2">
      <c r="A1470" s="204">
        <v>36893</v>
      </c>
      <c r="B1470" s="205" t="s">
        <v>76</v>
      </c>
      <c r="C1470" s="23">
        <v>-23333495.378255799</v>
      </c>
      <c r="D1470" s="23">
        <v>-32996667.738271601</v>
      </c>
      <c r="E1470" s="23">
        <v>392307132.85838503</v>
      </c>
    </row>
    <row r="1471" spans="1:5" ht="12" customHeight="1" x14ac:dyDescent="0.2">
      <c r="A1471" s="204">
        <v>36894</v>
      </c>
      <c r="B1471" s="205" t="s">
        <v>76</v>
      </c>
      <c r="C1471" s="23">
        <v>-22206034.705896597</v>
      </c>
      <c r="D1471" s="23">
        <v>-7752829.7961204499</v>
      </c>
      <c r="E1471" s="23">
        <v>400419592.87531</v>
      </c>
    </row>
    <row r="1472" spans="1:5" ht="12" customHeight="1" x14ac:dyDescent="0.2">
      <c r="A1472" s="204">
        <v>36895</v>
      </c>
      <c r="B1472" s="205" t="s">
        <v>76</v>
      </c>
      <c r="C1472" s="23">
        <v>-21794167.073571298</v>
      </c>
      <c r="D1472" s="23">
        <v>796931.34149868507</v>
      </c>
      <c r="E1472" s="23">
        <v>395875514.96208799</v>
      </c>
    </row>
    <row r="1473" spans="1:5" ht="12" customHeight="1" x14ac:dyDescent="0.2">
      <c r="A1473" s="204">
        <v>36896</v>
      </c>
      <c r="B1473" s="205" t="s">
        <v>76</v>
      </c>
      <c r="C1473" s="23">
        <v>-20968405.7432632</v>
      </c>
      <c r="D1473" s="23">
        <v>10906589.351842102</v>
      </c>
      <c r="E1473" s="23">
        <v>406776392.36929399</v>
      </c>
    </row>
    <row r="1474" spans="1:5" ht="12" customHeight="1" x14ac:dyDescent="0.2">
      <c r="A1474" s="204">
        <v>36899</v>
      </c>
      <c r="B1474" s="205" t="s">
        <v>76</v>
      </c>
      <c r="C1474" s="23">
        <v>-32021767.526532002</v>
      </c>
      <c r="D1474" s="23">
        <v>4400935.3897824204</v>
      </c>
      <c r="E1474" s="23">
        <v>417989205.098261</v>
      </c>
    </row>
    <row r="1475" spans="1:5" ht="12" customHeight="1" x14ac:dyDescent="0.2">
      <c r="A1475" s="204">
        <v>36900</v>
      </c>
      <c r="B1475" s="205" t="s">
        <v>76</v>
      </c>
      <c r="C1475" s="23">
        <v>-25975835.213114601</v>
      </c>
      <c r="D1475" s="23">
        <v>1563389.5182944301</v>
      </c>
      <c r="E1475" s="23">
        <v>441394860.833893</v>
      </c>
    </row>
    <row r="1476" spans="1:5" ht="12" customHeight="1" x14ac:dyDescent="0.2">
      <c r="A1476" s="204">
        <v>36901</v>
      </c>
      <c r="B1476" s="205" t="s">
        <v>76</v>
      </c>
      <c r="C1476" s="23">
        <v>-29270543.756624501</v>
      </c>
      <c r="D1476" s="23">
        <v>405088119.79113102</v>
      </c>
      <c r="E1476" s="23">
        <v>749058058.21529996</v>
      </c>
    </row>
    <row r="1477" spans="1:5" ht="12" customHeight="1" x14ac:dyDescent="0.2">
      <c r="A1477" s="204">
        <v>36902</v>
      </c>
      <c r="B1477" s="205" t="s">
        <v>76</v>
      </c>
      <c r="C1477" s="23">
        <v>-31892121.709068298</v>
      </c>
      <c r="D1477" s="23">
        <v>279387732.73303699</v>
      </c>
      <c r="E1477" s="23">
        <v>1028703742.31195</v>
      </c>
    </row>
    <row r="1478" spans="1:5" ht="12" customHeight="1" x14ac:dyDescent="0.2">
      <c r="A1478" s="204">
        <v>36903</v>
      </c>
      <c r="B1478" s="205" t="s">
        <v>76</v>
      </c>
      <c r="C1478" s="23">
        <v>-37894637.392749101</v>
      </c>
      <c r="D1478" s="23">
        <v>-12211557.451911699</v>
      </c>
      <c r="E1478" s="23">
        <v>1017974905.13728</v>
      </c>
    </row>
    <row r="1479" spans="1:5" ht="12" customHeight="1" x14ac:dyDescent="0.2">
      <c r="A1479" s="204">
        <v>36906</v>
      </c>
      <c r="B1479" s="205" t="s">
        <v>76</v>
      </c>
      <c r="C1479" s="23">
        <v>0</v>
      </c>
      <c r="D1479" s="23">
        <v>0</v>
      </c>
      <c r="E1479" s="23">
        <v>0</v>
      </c>
    </row>
    <row r="1480" spans="1:5" ht="12" customHeight="1" x14ac:dyDescent="0.2">
      <c r="A1480" s="204">
        <v>36907</v>
      </c>
      <c r="B1480" s="205" t="s">
        <v>76</v>
      </c>
      <c r="C1480" s="23">
        <v>-38208841.600486301</v>
      </c>
      <c r="D1480" s="23">
        <v>-59831.277211653702</v>
      </c>
      <c r="E1480" s="23">
        <v>1023939010.79926</v>
      </c>
    </row>
    <row r="1481" spans="1:5" ht="12" customHeight="1" x14ac:dyDescent="0.2">
      <c r="A1481" s="204">
        <v>36908</v>
      </c>
      <c r="B1481" s="205" t="s">
        <v>76</v>
      </c>
      <c r="C1481" s="23">
        <v>-9578458.1690216195</v>
      </c>
      <c r="D1481" s="23">
        <v>8986054.1588846389</v>
      </c>
      <c r="E1481" s="23">
        <v>444780543.97289801</v>
      </c>
    </row>
    <row r="1482" spans="1:5" ht="12" customHeight="1" x14ac:dyDescent="0.2">
      <c r="A1482" s="204">
        <v>36909</v>
      </c>
      <c r="B1482" s="205" t="s">
        <v>76</v>
      </c>
      <c r="C1482" s="23">
        <v>-16417875.787576299</v>
      </c>
      <c r="D1482" s="23">
        <v>23892192.904046401</v>
      </c>
      <c r="E1482" s="23">
        <v>481651545.54338902</v>
      </c>
    </row>
    <row r="1483" spans="1:5" ht="12" customHeight="1" x14ac:dyDescent="0.2">
      <c r="A1483" s="204">
        <v>36910</v>
      </c>
      <c r="B1483" s="205" t="s">
        <v>76</v>
      </c>
      <c r="C1483" s="23">
        <v>-16186394.8457781</v>
      </c>
      <c r="D1483" s="23">
        <v>4410373.0902696699</v>
      </c>
      <c r="E1483" s="23">
        <v>483100114.86691904</v>
      </c>
    </row>
    <row r="1484" spans="1:5" ht="12" customHeight="1" x14ac:dyDescent="0.2">
      <c r="A1484" s="204">
        <v>36913</v>
      </c>
      <c r="B1484" s="205" t="s">
        <v>76</v>
      </c>
      <c r="C1484" s="23">
        <v>-15281010.9318016</v>
      </c>
      <c r="D1484" s="23">
        <v>33235375.354978401</v>
      </c>
      <c r="E1484" s="23">
        <v>514964418.84157699</v>
      </c>
    </row>
    <row r="1485" spans="1:5" ht="12" customHeight="1" x14ac:dyDescent="0.2">
      <c r="A1485" s="204">
        <v>36914</v>
      </c>
      <c r="B1485" s="205" t="s">
        <v>76</v>
      </c>
      <c r="C1485" s="23">
        <v>-10110083.876493301</v>
      </c>
      <c r="D1485" s="23">
        <v>22484073.774018399</v>
      </c>
      <c r="E1485" s="23">
        <v>554256333.21923304</v>
      </c>
    </row>
    <row r="1486" spans="1:5" ht="12" customHeight="1" x14ac:dyDescent="0.2">
      <c r="A1486" s="204">
        <v>36915</v>
      </c>
      <c r="B1486" s="205" t="s">
        <v>76</v>
      </c>
      <c r="C1486" s="23">
        <v>-8154323.78839448</v>
      </c>
      <c r="D1486" s="23">
        <v>4854661.6737589398</v>
      </c>
      <c r="E1486" s="23">
        <v>562560580.022089</v>
      </c>
    </row>
    <row r="1487" spans="1:5" ht="12" customHeight="1" x14ac:dyDescent="0.2">
      <c r="A1487" s="204">
        <v>36916</v>
      </c>
      <c r="B1487" s="205" t="s">
        <v>76</v>
      </c>
      <c r="C1487" s="23">
        <v>-6948837.1505380003</v>
      </c>
      <c r="D1487" s="23">
        <v>-7260880.8013967499</v>
      </c>
      <c r="E1487" s="23">
        <v>559949554.94537199</v>
      </c>
    </row>
    <row r="1488" spans="1:5" ht="12" customHeight="1" x14ac:dyDescent="0.2">
      <c r="A1488" s="204">
        <v>36917</v>
      </c>
      <c r="B1488" s="205" t="s">
        <v>76</v>
      </c>
      <c r="C1488" s="23">
        <v>-8570237.4771452788</v>
      </c>
      <c r="D1488" s="23">
        <v>8709773.6328756493</v>
      </c>
      <c r="E1488" s="23">
        <v>570862404.01441598</v>
      </c>
    </row>
    <row r="1489" spans="1:5" ht="12" customHeight="1" x14ac:dyDescent="0.2">
      <c r="A1489" s="204">
        <v>36920</v>
      </c>
      <c r="B1489" s="205" t="s">
        <v>76</v>
      </c>
      <c r="C1489" s="23">
        <v>-8020616.0532580903</v>
      </c>
      <c r="D1489" s="23">
        <v>17466331.856569503</v>
      </c>
      <c r="E1489" s="23">
        <v>604188717.12102902</v>
      </c>
    </row>
    <row r="1490" spans="1:5" ht="12" customHeight="1" x14ac:dyDescent="0.2">
      <c r="A1490" s="204">
        <v>36921</v>
      </c>
      <c r="B1490" s="205" t="s">
        <v>76</v>
      </c>
      <c r="C1490" s="23">
        <v>-12344995.381143</v>
      </c>
      <c r="D1490" s="23">
        <v>2491280.0533125899</v>
      </c>
      <c r="E1490" s="23">
        <v>612985660.50203204</v>
      </c>
    </row>
    <row r="1491" spans="1:5" ht="12" customHeight="1" x14ac:dyDescent="0.2">
      <c r="A1491" s="204">
        <v>36922</v>
      </c>
      <c r="B1491" s="205" t="s">
        <v>76</v>
      </c>
      <c r="C1491" s="23">
        <v>-15596433.611005699</v>
      </c>
      <c r="D1491" s="23">
        <v>17289798.5188885</v>
      </c>
      <c r="E1491" s="23">
        <v>645683386.13715994</v>
      </c>
    </row>
    <row r="1492" spans="1:5" ht="12" customHeight="1" x14ac:dyDescent="0.2">
      <c r="A1492" s="204">
        <v>36923</v>
      </c>
      <c r="B1492" s="205" t="s">
        <v>76</v>
      </c>
      <c r="C1492" s="23">
        <v>-18337286.1126296</v>
      </c>
      <c r="D1492" s="23">
        <v>11287391.9954766</v>
      </c>
      <c r="E1492" s="23">
        <v>661720231.50248098</v>
      </c>
    </row>
    <row r="1493" spans="1:5" ht="12" customHeight="1" x14ac:dyDescent="0.2">
      <c r="A1493" s="204">
        <v>36924</v>
      </c>
      <c r="B1493" s="205" t="s">
        <v>76</v>
      </c>
      <c r="C1493" s="23">
        <v>-17824922.3997995</v>
      </c>
      <c r="D1493" s="23">
        <v>-13765325.477788299</v>
      </c>
      <c r="E1493" s="23">
        <v>656235557.28952801</v>
      </c>
    </row>
    <row r="1494" spans="1:5" ht="12" customHeight="1" x14ac:dyDescent="0.2">
      <c r="A1494" s="204">
        <v>36927</v>
      </c>
      <c r="B1494" s="205" t="s">
        <v>76</v>
      </c>
      <c r="C1494" s="23">
        <v>-21075572.702067599</v>
      </c>
      <c r="D1494" s="23">
        <v>-8724835.2864933889</v>
      </c>
      <c r="E1494" s="23">
        <v>640479562.5298419</v>
      </c>
    </row>
    <row r="1495" spans="1:5" ht="12" customHeight="1" x14ac:dyDescent="0.2">
      <c r="A1495" s="204">
        <v>36928</v>
      </c>
      <c r="B1495" s="205" t="s">
        <v>76</v>
      </c>
      <c r="C1495" s="23">
        <v>-26023225.950431701</v>
      </c>
      <c r="D1495" s="23">
        <v>-7202161.82241299</v>
      </c>
      <c r="E1495" s="23">
        <v>650079621.26970899</v>
      </c>
    </row>
    <row r="1496" spans="1:5" ht="12" customHeight="1" x14ac:dyDescent="0.2">
      <c r="A1496" s="204">
        <v>36929</v>
      </c>
      <c r="B1496" s="205" t="s">
        <v>76</v>
      </c>
      <c r="C1496" s="23">
        <v>-20571381.640657302</v>
      </c>
      <c r="D1496" s="23">
        <v>-51134330.149300404</v>
      </c>
      <c r="E1496" s="23">
        <v>597829400.174932</v>
      </c>
    </row>
    <row r="1497" spans="1:5" ht="12" customHeight="1" x14ac:dyDescent="0.2">
      <c r="A1497" s="204">
        <v>36930</v>
      </c>
      <c r="B1497" s="205" t="s">
        <v>76</v>
      </c>
      <c r="C1497" s="23">
        <v>-17154849.537271902</v>
      </c>
      <c r="D1497" s="23">
        <v>9310747.6572181098</v>
      </c>
      <c r="E1497" s="23">
        <v>622584435.78840101</v>
      </c>
    </row>
    <row r="1498" spans="1:5" ht="12" customHeight="1" x14ac:dyDescent="0.2">
      <c r="A1498" s="204">
        <v>36931</v>
      </c>
      <c r="B1498" s="205" t="s">
        <v>76</v>
      </c>
      <c r="C1498" s="23">
        <v>-23981349.7725817</v>
      </c>
      <c r="D1498" s="23">
        <v>-2045562.7176532</v>
      </c>
      <c r="E1498" s="23">
        <v>631490646.20664799</v>
      </c>
    </row>
    <row r="1499" spans="1:5" ht="12" customHeight="1" x14ac:dyDescent="0.2">
      <c r="A1499" s="204">
        <v>36934</v>
      </c>
      <c r="B1499" s="205" t="s">
        <v>76</v>
      </c>
      <c r="C1499" s="23">
        <v>-28089206.6866014</v>
      </c>
      <c r="D1499" s="23">
        <v>3543457.9335476598</v>
      </c>
      <c r="E1499" s="23">
        <v>653230675.3230319</v>
      </c>
    </row>
    <row r="1500" spans="1:5" ht="12" customHeight="1" x14ac:dyDescent="0.2">
      <c r="A1500" s="204">
        <v>36935</v>
      </c>
      <c r="B1500" s="205" t="s">
        <v>76</v>
      </c>
      <c r="C1500" s="23">
        <v>-26390576.917855699</v>
      </c>
      <c r="D1500" s="23">
        <v>6945813.8836286804</v>
      </c>
      <c r="E1500" s="23">
        <v>668444992.69858694</v>
      </c>
    </row>
    <row r="1501" spans="1:5" ht="12" customHeight="1" x14ac:dyDescent="0.2">
      <c r="A1501" s="204">
        <v>36936</v>
      </c>
      <c r="B1501" s="205" t="s">
        <v>76</v>
      </c>
      <c r="C1501" s="23">
        <v>-24242432.552521899</v>
      </c>
      <c r="D1501" s="23">
        <v>13386072.079931701</v>
      </c>
      <c r="E1501" s="23">
        <v>668097523.23616397</v>
      </c>
    </row>
    <row r="1502" spans="1:5" ht="12" customHeight="1" x14ac:dyDescent="0.2">
      <c r="A1502" s="204">
        <v>36937</v>
      </c>
      <c r="B1502" s="205" t="s">
        <v>76</v>
      </c>
      <c r="C1502" s="23">
        <v>-21945822.354565799</v>
      </c>
      <c r="D1502" s="23">
        <v>-6498068.6739432504</v>
      </c>
      <c r="E1502" s="23">
        <v>664576926.351753</v>
      </c>
    </row>
    <row r="1503" spans="1:5" ht="12" customHeight="1" x14ac:dyDescent="0.2">
      <c r="A1503" s="204">
        <v>36938</v>
      </c>
      <c r="B1503" s="205" t="s">
        <v>76</v>
      </c>
      <c r="C1503" s="23">
        <v>-27447241.3182914</v>
      </c>
      <c r="D1503" s="23">
        <v>3814137.9596977499</v>
      </c>
      <c r="E1503" s="23">
        <v>670070630.03168595</v>
      </c>
    </row>
    <row r="1504" spans="1:5" ht="12" customHeight="1" x14ac:dyDescent="0.2">
      <c r="A1504" s="204">
        <v>36941</v>
      </c>
      <c r="B1504" s="205" t="s">
        <v>76</v>
      </c>
      <c r="C1504" s="23">
        <v>0</v>
      </c>
      <c r="D1504" s="23">
        <v>0</v>
      </c>
      <c r="E1504" s="23">
        <v>0</v>
      </c>
    </row>
    <row r="1505" spans="1:5" ht="12" customHeight="1" x14ac:dyDescent="0.2">
      <c r="A1505" s="204">
        <v>36942</v>
      </c>
      <c r="B1505" s="205" t="s">
        <v>76</v>
      </c>
      <c r="C1505" s="23">
        <v>-25541642.574078102</v>
      </c>
      <c r="D1505" s="23">
        <v>-15890015.1696909</v>
      </c>
      <c r="E1505" s="23">
        <v>648302506.82365298</v>
      </c>
    </row>
    <row r="1506" spans="1:5" ht="12" customHeight="1" x14ac:dyDescent="0.2">
      <c r="A1506" s="204">
        <v>36943</v>
      </c>
      <c r="B1506" s="205" t="s">
        <v>76</v>
      </c>
      <c r="C1506" s="23">
        <v>-24170461.549578402</v>
      </c>
      <c r="D1506" s="23">
        <v>3732760.45619115</v>
      </c>
      <c r="E1506" s="23">
        <v>650091064.11638403</v>
      </c>
    </row>
    <row r="1507" spans="1:5" ht="12" customHeight="1" x14ac:dyDescent="0.2">
      <c r="A1507" s="204">
        <v>36944</v>
      </c>
      <c r="B1507" s="205" t="s">
        <v>76</v>
      </c>
      <c r="C1507" s="23">
        <v>-26226414.482588898</v>
      </c>
      <c r="D1507" s="23">
        <v>-8977406.3742479291</v>
      </c>
      <c r="E1507" s="23">
        <v>638560025.2322849</v>
      </c>
    </row>
    <row r="1508" spans="1:5" ht="12" customHeight="1" x14ac:dyDescent="0.2">
      <c r="A1508" s="204">
        <v>36945</v>
      </c>
      <c r="B1508" s="205" t="s">
        <v>76</v>
      </c>
      <c r="C1508" s="23">
        <v>-23856795.608291201</v>
      </c>
      <c r="D1508" s="23">
        <v>-283749.68876457203</v>
      </c>
      <c r="E1508" s="23">
        <v>642219194.76567197</v>
      </c>
    </row>
    <row r="1509" spans="1:5" ht="12" customHeight="1" x14ac:dyDescent="0.2">
      <c r="A1509" s="204">
        <v>36948</v>
      </c>
      <c r="B1509" s="205" t="s">
        <v>76</v>
      </c>
      <c r="C1509" s="23">
        <v>-21405730.248679198</v>
      </c>
      <c r="D1509" s="23">
        <v>-7359646.2477120804</v>
      </c>
      <c r="E1509" s="23">
        <v>642083653.28028798</v>
      </c>
    </row>
    <row r="1510" spans="1:5" ht="12" customHeight="1" x14ac:dyDescent="0.2">
      <c r="A1510" s="204">
        <v>36949</v>
      </c>
      <c r="B1510" s="205" t="s">
        <v>76</v>
      </c>
      <c r="C1510" s="23">
        <v>-20710402.429824401</v>
      </c>
      <c r="D1510" s="23">
        <v>485818.64671012602</v>
      </c>
      <c r="E1510" s="23">
        <v>634575145.30174696</v>
      </c>
    </row>
    <row r="1511" spans="1:5" ht="12" customHeight="1" x14ac:dyDescent="0.2">
      <c r="A1511" s="204">
        <v>36950</v>
      </c>
      <c r="B1511" s="205" t="s">
        <v>76</v>
      </c>
      <c r="C1511" s="23">
        <v>-24969085.541423701</v>
      </c>
      <c r="D1511" s="23">
        <v>1340733.5378996101</v>
      </c>
      <c r="E1511" s="23">
        <v>641554573.03614902</v>
      </c>
    </row>
    <row r="1512" spans="1:5" ht="12" customHeight="1" x14ac:dyDescent="0.2">
      <c r="A1512" s="204">
        <v>36951</v>
      </c>
      <c r="B1512" s="205" t="s">
        <v>76</v>
      </c>
      <c r="C1512" s="23">
        <v>-28265546.149998698</v>
      </c>
      <c r="D1512" s="23">
        <v>23410280.689847901</v>
      </c>
      <c r="E1512" s="23">
        <v>701714394.53711402</v>
      </c>
    </row>
    <row r="1513" spans="1:5" ht="12" customHeight="1" x14ac:dyDescent="0.2">
      <c r="A1513" s="204">
        <v>36952</v>
      </c>
      <c r="B1513" s="205" t="s">
        <v>76</v>
      </c>
      <c r="C1513" s="23">
        <v>-26334603.332022801</v>
      </c>
      <c r="D1513" s="23">
        <v>3612586.5811070297</v>
      </c>
      <c r="E1513" s="23">
        <v>705304811.86648893</v>
      </c>
    </row>
    <row r="1514" spans="1:5" ht="12" customHeight="1" x14ac:dyDescent="0.2">
      <c r="A1514" s="204">
        <v>36955</v>
      </c>
      <c r="B1514" s="205" t="s">
        <v>76</v>
      </c>
      <c r="C1514" s="23">
        <v>-24256020.9517534</v>
      </c>
      <c r="D1514" s="23">
        <v>34990373.918124199</v>
      </c>
      <c r="E1514" s="23">
        <v>741656086.64185202</v>
      </c>
    </row>
    <row r="1515" spans="1:5" ht="12" customHeight="1" x14ac:dyDescent="0.2">
      <c r="A1515" s="204">
        <v>36956</v>
      </c>
      <c r="B1515" s="205" t="s">
        <v>76</v>
      </c>
      <c r="C1515" s="23">
        <v>-21699809.290547099</v>
      </c>
      <c r="D1515" s="23">
        <v>-3455364.81037805</v>
      </c>
      <c r="E1515" s="23">
        <v>744674123.41622603</v>
      </c>
    </row>
    <row r="1516" spans="1:5" ht="12" customHeight="1" x14ac:dyDescent="0.2">
      <c r="A1516" s="204">
        <v>36957</v>
      </c>
      <c r="B1516" s="205" t="s">
        <v>76</v>
      </c>
      <c r="C1516" s="23">
        <v>-26398094.965525802</v>
      </c>
      <c r="D1516" s="23">
        <v>-536779.56116197002</v>
      </c>
      <c r="E1516" s="23">
        <v>742850176.0970999</v>
      </c>
    </row>
    <row r="1517" spans="1:5" ht="12" customHeight="1" x14ac:dyDescent="0.2">
      <c r="A1517" s="204">
        <v>36958</v>
      </c>
      <c r="B1517" s="205" t="s">
        <v>76</v>
      </c>
      <c r="C1517" s="23">
        <v>-23012915.013023701</v>
      </c>
      <c r="D1517" s="23">
        <v>-5812885.8727123896</v>
      </c>
      <c r="E1517" s="23">
        <v>746439749.11766994</v>
      </c>
    </row>
    <row r="1518" spans="1:5" ht="12" customHeight="1" x14ac:dyDescent="0.2">
      <c r="A1518" s="204">
        <v>36959</v>
      </c>
      <c r="B1518" s="205" t="s">
        <v>76</v>
      </c>
      <c r="C1518" s="23">
        <v>-24011672.0045943</v>
      </c>
      <c r="D1518" s="23">
        <v>3254421.5550873699</v>
      </c>
      <c r="E1518" s="23">
        <v>747635681.54427397</v>
      </c>
    </row>
    <row r="1519" spans="1:5" ht="12" customHeight="1" x14ac:dyDescent="0.2">
      <c r="A1519" s="204">
        <v>36962</v>
      </c>
      <c r="B1519" s="205" t="s">
        <v>76</v>
      </c>
      <c r="C1519" s="23">
        <v>-24849719.170138601</v>
      </c>
      <c r="D1519" s="23">
        <v>-16816169.3013772</v>
      </c>
      <c r="E1519" s="23">
        <v>732937913.966483</v>
      </c>
    </row>
    <row r="1520" spans="1:5" ht="12" customHeight="1" x14ac:dyDescent="0.2">
      <c r="A1520" s="204">
        <v>36963</v>
      </c>
      <c r="B1520" s="205" t="s">
        <v>76</v>
      </c>
      <c r="C1520" s="23">
        <v>-27077509.152806699</v>
      </c>
      <c r="D1520" s="23">
        <v>-11563780.4306555</v>
      </c>
      <c r="E1520" s="23">
        <v>721434972.09572697</v>
      </c>
    </row>
    <row r="1521" spans="1:5" ht="12" customHeight="1" x14ac:dyDescent="0.2">
      <c r="A1521" s="204">
        <v>36964</v>
      </c>
      <c r="B1521" s="205" t="s">
        <v>76</v>
      </c>
      <c r="C1521" s="23">
        <v>-25356991.8101101</v>
      </c>
      <c r="D1521" s="23">
        <v>-9986795.4312589392</v>
      </c>
      <c r="E1521" s="23">
        <v>716239452.67680001</v>
      </c>
    </row>
    <row r="1522" spans="1:5" ht="12" customHeight="1" x14ac:dyDescent="0.2">
      <c r="A1522" s="204">
        <v>36965</v>
      </c>
      <c r="B1522" s="205" t="s">
        <v>76</v>
      </c>
      <c r="C1522" s="23">
        <v>-29403437.304424401</v>
      </c>
      <c r="D1522" s="23">
        <v>12724144.5095251</v>
      </c>
      <c r="E1522" s="23">
        <v>732166901.03127193</v>
      </c>
    </row>
    <row r="1523" spans="1:5" ht="12" customHeight="1" x14ac:dyDescent="0.2">
      <c r="A1523" s="204">
        <v>36966</v>
      </c>
      <c r="B1523" s="205" t="s">
        <v>76</v>
      </c>
      <c r="C1523" s="23">
        <v>-24705346.428812601</v>
      </c>
      <c r="D1523" s="23">
        <v>2726529.730186</v>
      </c>
      <c r="E1523" s="23">
        <v>755449832.46298599</v>
      </c>
    </row>
    <row r="1524" spans="1:5" ht="12" customHeight="1" x14ac:dyDescent="0.2">
      <c r="A1524" s="204">
        <v>36969</v>
      </c>
      <c r="B1524" s="205" t="s">
        <v>76</v>
      </c>
      <c r="C1524" s="23">
        <v>-22146885.0596251</v>
      </c>
      <c r="D1524" s="23">
        <v>19959767.7399358</v>
      </c>
      <c r="E1524" s="23">
        <v>774866822.14496601</v>
      </c>
    </row>
    <row r="1525" spans="1:5" ht="12" customHeight="1" x14ac:dyDescent="0.2">
      <c r="A1525" s="204">
        <v>36970</v>
      </c>
      <c r="B1525" s="205" t="s">
        <v>76</v>
      </c>
      <c r="C1525" s="23">
        <v>-25739247.438223001</v>
      </c>
      <c r="D1525" s="23">
        <v>-13163685.270026201</v>
      </c>
      <c r="E1525" s="23">
        <v>772186045.56746805</v>
      </c>
    </row>
    <row r="1526" spans="1:5" ht="12" customHeight="1" x14ac:dyDescent="0.2">
      <c r="A1526" s="204">
        <v>36971</v>
      </c>
      <c r="B1526" s="205" t="s">
        <v>76</v>
      </c>
      <c r="C1526" s="23">
        <v>-26645912.524268497</v>
      </c>
      <c r="D1526" s="23">
        <v>235793.433867374</v>
      </c>
      <c r="E1526" s="23">
        <v>777509627.81574202</v>
      </c>
    </row>
    <row r="1527" spans="1:5" ht="12" customHeight="1" x14ac:dyDescent="0.2">
      <c r="A1527" s="204">
        <v>36972</v>
      </c>
      <c r="B1527" s="205" t="s">
        <v>76</v>
      </c>
      <c r="C1527" s="23">
        <v>-21767627.1119381</v>
      </c>
      <c r="D1527" s="23">
        <v>3786382.7992285802</v>
      </c>
      <c r="E1527" s="23">
        <v>782324046.17057502</v>
      </c>
    </row>
    <row r="1528" spans="1:5" ht="12" customHeight="1" x14ac:dyDescent="0.2">
      <c r="A1528" s="204">
        <v>36973</v>
      </c>
      <c r="B1528" s="205" t="s">
        <v>76</v>
      </c>
      <c r="C1528" s="23">
        <v>-19457040.197921801</v>
      </c>
      <c r="D1528" s="23">
        <v>1484941.5145852901</v>
      </c>
      <c r="E1528" s="23">
        <v>786074978.07711399</v>
      </c>
    </row>
    <row r="1529" spans="1:5" ht="12" customHeight="1" x14ac:dyDescent="0.2">
      <c r="A1529" s="204">
        <v>36976</v>
      </c>
      <c r="B1529" s="205" t="s">
        <v>76</v>
      </c>
      <c r="C1529" s="23">
        <v>-22011986.504542097</v>
      </c>
      <c r="D1529" s="23">
        <v>-8402988.0568405688</v>
      </c>
      <c r="E1529" s="23">
        <v>787119601.31768095</v>
      </c>
    </row>
    <row r="1530" spans="1:5" ht="12" customHeight="1" x14ac:dyDescent="0.2">
      <c r="A1530" s="204">
        <v>36977</v>
      </c>
      <c r="B1530" s="205" t="s">
        <v>76</v>
      </c>
      <c r="C1530" s="23">
        <v>-20266924.010750398</v>
      </c>
      <c r="D1530" s="23">
        <v>11958341.451134801</v>
      </c>
      <c r="E1530" s="23">
        <v>802978450.105497</v>
      </c>
    </row>
    <row r="1531" spans="1:5" ht="12" customHeight="1" x14ac:dyDescent="0.2">
      <c r="A1531" s="204">
        <v>36978</v>
      </c>
      <c r="B1531" s="205" t="s">
        <v>76</v>
      </c>
      <c r="C1531" s="23">
        <v>-20014366.999364901</v>
      </c>
      <c r="D1531" s="23">
        <v>-6976062.3882416803</v>
      </c>
      <c r="E1531" s="23">
        <v>804164227.92471194</v>
      </c>
    </row>
    <row r="1532" spans="1:5" ht="12" customHeight="1" x14ac:dyDescent="0.2">
      <c r="A1532" s="204">
        <v>36979</v>
      </c>
      <c r="B1532" s="205" t="s">
        <v>76</v>
      </c>
      <c r="C1532" s="23">
        <v>-20556886.336446397</v>
      </c>
      <c r="D1532" s="23">
        <v>-3250388.8377264501</v>
      </c>
      <c r="E1532" s="23">
        <v>802051894.49342</v>
      </c>
    </row>
    <row r="1533" spans="1:5" ht="12" customHeight="1" x14ac:dyDescent="0.2">
      <c r="A1533" s="204">
        <v>36980</v>
      </c>
      <c r="B1533" s="205" t="s">
        <v>76</v>
      </c>
      <c r="C1533" s="23">
        <v>-22487742.619593401</v>
      </c>
      <c r="D1533" s="23">
        <v>-1866865.8117509601</v>
      </c>
      <c r="E1533" s="23">
        <v>823152304.7422049</v>
      </c>
    </row>
    <row r="1534" spans="1:5" ht="12" customHeight="1" x14ac:dyDescent="0.2">
      <c r="A1534" s="204">
        <v>36981</v>
      </c>
      <c r="B1534" s="205" t="s">
        <v>76</v>
      </c>
      <c r="C1534" s="23">
        <v>0</v>
      </c>
      <c r="D1534" s="23">
        <v>0</v>
      </c>
      <c r="E1534" s="23">
        <v>0</v>
      </c>
    </row>
    <row r="1535" spans="1:5" ht="12" customHeight="1" x14ac:dyDescent="0.2">
      <c r="A1535" s="204">
        <v>36983</v>
      </c>
      <c r="B1535" s="205" t="s">
        <v>76</v>
      </c>
      <c r="C1535" s="23">
        <v>-23330884.545235801</v>
      </c>
      <c r="D1535" s="23">
        <v>2400183.3296943298</v>
      </c>
      <c r="E1535" s="23">
        <v>823631135.59047103</v>
      </c>
    </row>
    <row r="1536" spans="1:5" ht="12" customHeight="1" x14ac:dyDescent="0.2">
      <c r="A1536" s="204">
        <v>36984</v>
      </c>
      <c r="B1536" s="205" t="s">
        <v>76</v>
      </c>
      <c r="C1536" s="23">
        <v>-24031689.7243037</v>
      </c>
      <c r="D1536" s="23">
        <v>9000869.1507406402</v>
      </c>
      <c r="E1536" s="23">
        <v>850771708.01318705</v>
      </c>
    </row>
    <row r="1537" spans="1:5" ht="12" customHeight="1" x14ac:dyDescent="0.2">
      <c r="A1537" s="204">
        <v>36985</v>
      </c>
      <c r="B1537" s="205" t="s">
        <v>76</v>
      </c>
      <c r="C1537" s="23">
        <v>-22853302.996137898</v>
      </c>
      <c r="D1537" s="23">
        <v>-96812.819772476098</v>
      </c>
      <c r="E1537" s="23">
        <v>838659263.5766809</v>
      </c>
    </row>
    <row r="1538" spans="1:5" ht="12" customHeight="1" x14ac:dyDescent="0.2">
      <c r="A1538" s="204">
        <v>36986</v>
      </c>
      <c r="B1538" s="205" t="s">
        <v>76</v>
      </c>
      <c r="C1538" s="23">
        <v>-23989093.5495786</v>
      </c>
      <c r="D1538" s="23">
        <v>689071.41087243706</v>
      </c>
      <c r="E1538" s="23">
        <v>837636266.92432797</v>
      </c>
    </row>
    <row r="1539" spans="1:5" ht="12" customHeight="1" x14ac:dyDescent="0.2">
      <c r="A1539" s="204">
        <v>36987</v>
      </c>
      <c r="B1539" s="205" t="s">
        <v>76</v>
      </c>
      <c r="C1539" s="23">
        <v>-23639078.827865798</v>
      </c>
      <c r="D1539" s="23">
        <v>-168801.10795739602</v>
      </c>
      <c r="E1539" s="23">
        <v>834567872.670717</v>
      </c>
    </row>
    <row r="1540" spans="1:5" ht="12" customHeight="1" x14ac:dyDescent="0.2">
      <c r="A1540" s="204">
        <v>36990</v>
      </c>
      <c r="B1540" s="205" t="s">
        <v>76</v>
      </c>
      <c r="C1540" s="23">
        <v>-22964982.263882298</v>
      </c>
      <c r="D1540" s="23">
        <v>-5828394.3698408399</v>
      </c>
      <c r="E1540" s="23">
        <v>745446910.49160099</v>
      </c>
    </row>
    <row r="1541" spans="1:5" ht="12" customHeight="1" x14ac:dyDescent="0.2">
      <c r="A1541" s="204">
        <v>36991</v>
      </c>
      <c r="B1541" s="205" t="s">
        <v>76</v>
      </c>
      <c r="C1541" s="23">
        <v>-26620969.7199797</v>
      </c>
      <c r="D1541" s="23">
        <v>-10726726.8688257</v>
      </c>
      <c r="E1541" s="23">
        <v>946591995.02319491</v>
      </c>
    </row>
    <row r="1542" spans="1:5" ht="12" customHeight="1" x14ac:dyDescent="0.2">
      <c r="A1542" s="204">
        <v>36992</v>
      </c>
      <c r="B1542" s="205" t="s">
        <v>76</v>
      </c>
      <c r="C1542" s="23">
        <v>-24913156.660722401</v>
      </c>
      <c r="D1542" s="23">
        <v>2120616.0449174098</v>
      </c>
      <c r="E1542" s="23">
        <v>949292171.56586695</v>
      </c>
    </row>
    <row r="1543" spans="1:5" ht="12" customHeight="1" x14ac:dyDescent="0.2">
      <c r="A1543" s="204">
        <v>36993</v>
      </c>
      <c r="B1543" s="205" t="s">
        <v>76</v>
      </c>
      <c r="C1543" s="23">
        <v>-24803717.4441191</v>
      </c>
      <c r="D1543" s="23">
        <v>806343.45960288099</v>
      </c>
      <c r="E1543" s="23">
        <v>920708537.71289301</v>
      </c>
    </row>
    <row r="1544" spans="1:5" ht="12" customHeight="1" x14ac:dyDescent="0.2">
      <c r="A1544" s="204">
        <v>36997</v>
      </c>
      <c r="B1544" s="205" t="s">
        <v>76</v>
      </c>
      <c r="C1544" s="23">
        <v>-23678348.2615298</v>
      </c>
      <c r="D1544" s="23">
        <v>-4678414.6374746095</v>
      </c>
      <c r="E1544" s="23">
        <v>912851736.29548991</v>
      </c>
    </row>
    <row r="1545" spans="1:5" ht="12" customHeight="1" x14ac:dyDescent="0.2">
      <c r="A1545" s="204">
        <v>36998</v>
      </c>
      <c r="B1545" s="205" t="s">
        <v>76</v>
      </c>
      <c r="C1545" s="23">
        <v>-23822232.1793935</v>
      </c>
      <c r="D1545" s="23">
        <v>1079052.94630602</v>
      </c>
      <c r="E1545" s="23">
        <v>912781716.60361302</v>
      </c>
    </row>
    <row r="1546" spans="1:5" ht="12" customHeight="1" x14ac:dyDescent="0.2">
      <c r="A1546" s="204">
        <v>36999</v>
      </c>
      <c r="B1546" s="205" t="s">
        <v>76</v>
      </c>
      <c r="C1546" s="23">
        <v>-26528126.015763398</v>
      </c>
      <c r="D1546" s="23">
        <v>11333783.000681899</v>
      </c>
      <c r="E1546" s="23">
        <v>928005408.76370096</v>
      </c>
    </row>
    <row r="1547" spans="1:5" ht="12" customHeight="1" x14ac:dyDescent="0.2">
      <c r="A1547" s="204">
        <v>37000</v>
      </c>
      <c r="B1547" s="205" t="s">
        <v>76</v>
      </c>
      <c r="C1547" s="23">
        <v>-23496398.383372899</v>
      </c>
      <c r="D1547" s="23">
        <v>-2502868.9125090302</v>
      </c>
      <c r="E1547" s="23">
        <v>921577990.37431097</v>
      </c>
    </row>
    <row r="1548" spans="1:5" ht="12" customHeight="1" x14ac:dyDescent="0.2">
      <c r="A1548" s="204">
        <v>37001</v>
      </c>
      <c r="B1548" s="205" t="s">
        <v>76</v>
      </c>
      <c r="C1548" s="23">
        <v>-23849387.743714903</v>
      </c>
      <c r="D1548" s="23">
        <v>-4601946.4402546706</v>
      </c>
      <c r="E1548" s="23">
        <v>922717069.11206806</v>
      </c>
    </row>
    <row r="1549" spans="1:5" ht="12" customHeight="1" x14ac:dyDescent="0.2">
      <c r="A1549" s="204">
        <v>37004</v>
      </c>
      <c r="B1549" s="205" t="s">
        <v>76</v>
      </c>
      <c r="C1549" s="23">
        <v>-27864407.998759698</v>
      </c>
      <c r="D1549" s="23">
        <v>4139002.7035579099</v>
      </c>
      <c r="E1549" s="23">
        <v>964123149.06522095</v>
      </c>
    </row>
    <row r="1550" spans="1:5" ht="12" customHeight="1" x14ac:dyDescent="0.2">
      <c r="A1550" s="204">
        <v>37005</v>
      </c>
      <c r="B1550" s="205" t="s">
        <v>76</v>
      </c>
      <c r="C1550" s="23">
        <v>-28623416.130493701</v>
      </c>
      <c r="D1550" s="23">
        <v>22577237.912906598</v>
      </c>
      <c r="E1550" s="23">
        <v>989835423.0158509</v>
      </c>
    </row>
    <row r="1551" spans="1:5" ht="12" customHeight="1" x14ac:dyDescent="0.2">
      <c r="A1551" s="204">
        <v>37006</v>
      </c>
      <c r="B1551" s="205" t="s">
        <v>76</v>
      </c>
      <c r="C1551" s="23">
        <v>-30401214.429787099</v>
      </c>
      <c r="D1551" s="23">
        <v>3488393.4092310299</v>
      </c>
      <c r="E1551" s="23">
        <v>985779579.78212202</v>
      </c>
    </row>
    <row r="1552" spans="1:5" ht="12" customHeight="1" x14ac:dyDescent="0.2">
      <c r="A1552" s="204">
        <v>37007</v>
      </c>
      <c r="B1552" s="205" t="s">
        <v>76</v>
      </c>
      <c r="C1552" s="23">
        <v>-30309885.350341998</v>
      </c>
      <c r="D1552" s="23">
        <v>5959291.0721167</v>
      </c>
      <c r="E1552" s="23">
        <v>1000298030.5411201</v>
      </c>
    </row>
    <row r="1553" spans="1:5" ht="12" customHeight="1" x14ac:dyDescent="0.2">
      <c r="A1553" s="204">
        <v>37008</v>
      </c>
      <c r="B1553" s="205" t="s">
        <v>76</v>
      </c>
      <c r="C1553" s="23">
        <v>-32009479.8194554</v>
      </c>
      <c r="D1553" s="23">
        <v>7629884.8294449504</v>
      </c>
      <c r="E1553" s="23">
        <v>1007854780.65948</v>
      </c>
    </row>
    <row r="1554" spans="1:5" ht="12" customHeight="1" x14ac:dyDescent="0.2">
      <c r="A1554" s="204">
        <v>37011</v>
      </c>
      <c r="B1554" s="205" t="s">
        <v>76</v>
      </c>
      <c r="C1554" s="23">
        <v>-29579857.3479481</v>
      </c>
      <c r="D1554" s="23">
        <v>-489433.54604089807</v>
      </c>
      <c r="E1554" s="23">
        <v>1023630877.79523</v>
      </c>
    </row>
    <row r="1555" spans="1:5" ht="12" customHeight="1" x14ac:dyDescent="0.2">
      <c r="A1555" s="204">
        <v>37012</v>
      </c>
      <c r="B1555" s="205" t="s">
        <v>76</v>
      </c>
      <c r="C1555" s="23">
        <v>-26683222.164805401</v>
      </c>
      <c r="D1555" s="23">
        <v>-12134529.3324847</v>
      </c>
      <c r="E1555" s="23">
        <v>1013368830.71589</v>
      </c>
    </row>
    <row r="1556" spans="1:5" ht="12" customHeight="1" x14ac:dyDescent="0.2">
      <c r="A1556" s="204">
        <v>37013</v>
      </c>
      <c r="B1556" s="205" t="s">
        <v>76</v>
      </c>
      <c r="C1556" s="23">
        <v>-34123623.792368598</v>
      </c>
      <c r="D1556" s="23">
        <v>8189327.5473060105</v>
      </c>
      <c r="E1556" s="23">
        <v>1022875969.3532001</v>
      </c>
    </row>
    <row r="1557" spans="1:5" ht="12" customHeight="1" x14ac:dyDescent="0.2">
      <c r="A1557" s="204">
        <v>37014</v>
      </c>
      <c r="B1557" s="205" t="s">
        <v>76</v>
      </c>
      <c r="C1557" s="23">
        <v>-33544012.171352901</v>
      </c>
      <c r="D1557" s="23">
        <v>-13493628.386744998</v>
      </c>
      <c r="E1557" s="23">
        <v>1011595251.3328501</v>
      </c>
    </row>
    <row r="1558" spans="1:5" ht="12" customHeight="1" x14ac:dyDescent="0.2">
      <c r="A1558" s="204">
        <v>37015</v>
      </c>
      <c r="B1558" s="205" t="s">
        <v>76</v>
      </c>
      <c r="C1558" s="23">
        <v>-32452428.7228771</v>
      </c>
      <c r="D1558" s="23">
        <v>-4666541.0056070304</v>
      </c>
      <c r="E1558" s="23">
        <v>1007642113.54066</v>
      </c>
    </row>
    <row r="1559" spans="1:5" ht="12" customHeight="1" x14ac:dyDescent="0.2">
      <c r="A1559" s="204">
        <v>37018</v>
      </c>
      <c r="B1559" s="205" t="s">
        <v>76</v>
      </c>
      <c r="C1559" s="23">
        <v>-28904292.848444797</v>
      </c>
      <c r="D1559" s="23">
        <v>-1117650.5632237501</v>
      </c>
      <c r="E1559" s="23">
        <v>1002199395.68039</v>
      </c>
    </row>
    <row r="1560" spans="1:5" ht="12" customHeight="1" x14ac:dyDescent="0.2">
      <c r="A1560" s="204">
        <v>37019</v>
      </c>
      <c r="B1560" s="205" t="s">
        <v>76</v>
      </c>
      <c r="C1560" s="23">
        <v>-27750571.065004401</v>
      </c>
      <c r="D1560" s="23">
        <v>-4036166.2219909397</v>
      </c>
      <c r="E1560" s="23">
        <v>996067868.83167493</v>
      </c>
    </row>
    <row r="1561" spans="1:5" ht="12" customHeight="1" x14ac:dyDescent="0.2">
      <c r="A1561" s="204">
        <v>37020</v>
      </c>
      <c r="B1561" s="205" t="s">
        <v>76</v>
      </c>
      <c r="C1561" s="23">
        <v>-28107071.516878098</v>
      </c>
      <c r="D1561" s="23">
        <v>8635537.49399589</v>
      </c>
      <c r="E1561" s="23">
        <v>1001652748.67103</v>
      </c>
    </row>
    <row r="1562" spans="1:5" ht="12" customHeight="1" x14ac:dyDescent="0.2">
      <c r="A1562" s="204">
        <v>37021</v>
      </c>
      <c r="B1562" s="205" t="s">
        <v>76</v>
      </c>
      <c r="C1562" s="23">
        <v>-27636405.793642297</v>
      </c>
      <c r="D1562" s="23">
        <v>-4294976.4785519</v>
      </c>
      <c r="E1562" s="23">
        <v>994923292.11998498</v>
      </c>
    </row>
    <row r="1563" spans="1:5" ht="12" customHeight="1" x14ac:dyDescent="0.2">
      <c r="A1563" s="204">
        <v>37022</v>
      </c>
      <c r="B1563" s="205" t="s">
        <v>76</v>
      </c>
      <c r="C1563" s="23">
        <v>-28784382.421849702</v>
      </c>
      <c r="D1563" s="23">
        <v>3759049.4869751898</v>
      </c>
      <c r="E1563" s="23">
        <v>995137370.26336396</v>
      </c>
    </row>
    <row r="1564" spans="1:5" ht="12" customHeight="1" x14ac:dyDescent="0.2">
      <c r="A1564" s="204">
        <v>37025</v>
      </c>
      <c r="B1564" s="205" t="s">
        <v>76</v>
      </c>
      <c r="C1564" s="23">
        <v>-24486226.068206601</v>
      </c>
      <c r="D1564" s="23">
        <v>2214108.33175665</v>
      </c>
      <c r="E1564" s="23">
        <v>1002311597.61799</v>
      </c>
    </row>
    <row r="1565" spans="1:5" ht="12" customHeight="1" x14ac:dyDescent="0.2">
      <c r="A1565" s="204">
        <v>37026</v>
      </c>
      <c r="B1565" s="205" t="s">
        <v>76</v>
      </c>
      <c r="C1565" s="23">
        <v>-24646475.211309999</v>
      </c>
      <c r="D1565" s="23">
        <v>6199371.6252669897</v>
      </c>
      <c r="E1565" s="23">
        <v>1007482328.02581</v>
      </c>
    </row>
    <row r="1566" spans="1:5" ht="12" customHeight="1" x14ac:dyDescent="0.2">
      <c r="A1566" s="204">
        <v>37027</v>
      </c>
      <c r="B1566" s="205" t="s">
        <v>76</v>
      </c>
      <c r="C1566" s="23">
        <v>-22627310.402304702</v>
      </c>
      <c r="D1566" s="23">
        <v>5082891.2551054396</v>
      </c>
      <c r="E1566" s="23">
        <v>1009740241.8883901</v>
      </c>
    </row>
    <row r="1567" spans="1:5" ht="12" customHeight="1" x14ac:dyDescent="0.2">
      <c r="A1567" s="204">
        <v>37028</v>
      </c>
      <c r="B1567" s="205" t="s">
        <v>76</v>
      </c>
      <c r="C1567" s="23">
        <v>-23655123.944851901</v>
      </c>
      <c r="D1567" s="23">
        <v>-2729700.3878691196</v>
      </c>
      <c r="E1567" s="23">
        <v>990506460.10546291</v>
      </c>
    </row>
    <row r="1568" spans="1:5" ht="12" customHeight="1" x14ac:dyDescent="0.2">
      <c r="A1568" s="204">
        <v>37029</v>
      </c>
      <c r="B1568" s="205" t="s">
        <v>76</v>
      </c>
      <c r="C1568" s="23">
        <v>-23617393.6486766</v>
      </c>
      <c r="D1568" s="23">
        <v>-2194400.2559341299</v>
      </c>
      <c r="E1568" s="23">
        <v>994085022.34269691</v>
      </c>
    </row>
    <row r="1569" spans="1:5" ht="12" customHeight="1" x14ac:dyDescent="0.2">
      <c r="A1569" s="204">
        <v>37032</v>
      </c>
      <c r="B1569" s="205" t="s">
        <v>76</v>
      </c>
      <c r="C1569" s="23">
        <v>-23346246.431439798</v>
      </c>
      <c r="D1569" s="23">
        <v>-7404985.0325674703</v>
      </c>
      <c r="E1569" s="23">
        <v>981936020.90377605</v>
      </c>
    </row>
    <row r="1570" spans="1:5" ht="12" customHeight="1" x14ac:dyDescent="0.2">
      <c r="A1570" s="204">
        <v>37033</v>
      </c>
      <c r="B1570" s="205" t="s">
        <v>76</v>
      </c>
      <c r="C1570" s="23">
        <v>-22980100.1510683</v>
      </c>
      <c r="D1570" s="23">
        <v>709703.30119721999</v>
      </c>
      <c r="E1570" s="23">
        <v>981797034.06829</v>
      </c>
    </row>
    <row r="1571" spans="1:5" ht="12" customHeight="1" x14ac:dyDescent="0.2">
      <c r="A1571" s="204">
        <v>37034</v>
      </c>
      <c r="B1571" s="205" t="s">
        <v>76</v>
      </c>
      <c r="C1571" s="23">
        <v>-23589443.146577198</v>
      </c>
      <c r="D1571" s="23">
        <v>11677554.183738802</v>
      </c>
      <c r="E1571" s="23">
        <v>1001006988.19563</v>
      </c>
    </row>
    <row r="1572" spans="1:5" ht="12" customHeight="1" x14ac:dyDescent="0.2">
      <c r="A1572" s="204">
        <v>37035</v>
      </c>
      <c r="B1572" s="205" t="s">
        <v>76</v>
      </c>
      <c r="C1572" s="23">
        <v>-22606339.7574002</v>
      </c>
      <c r="D1572" s="23">
        <v>-1495813.2323183799</v>
      </c>
      <c r="E1572" s="23">
        <v>1005511600.08702</v>
      </c>
    </row>
    <row r="1573" spans="1:5" ht="12" customHeight="1" x14ac:dyDescent="0.2">
      <c r="A1573" s="204">
        <v>37036</v>
      </c>
      <c r="B1573" s="205" t="s">
        <v>76</v>
      </c>
      <c r="C1573" s="23">
        <v>-22895431.194530398</v>
      </c>
      <c r="D1573" s="23">
        <v>1951369.0013725299</v>
      </c>
      <c r="E1573" s="23">
        <v>1004173431.70365</v>
      </c>
    </row>
    <row r="1574" spans="1:5" ht="12" customHeight="1" x14ac:dyDescent="0.2">
      <c r="A1574" s="204">
        <v>37039</v>
      </c>
      <c r="B1574" s="205" t="s">
        <v>76</v>
      </c>
      <c r="C1574" s="23">
        <v>0</v>
      </c>
      <c r="D1574" s="23">
        <v>0</v>
      </c>
      <c r="E1574" s="23">
        <v>0</v>
      </c>
    </row>
    <row r="1575" spans="1:5" ht="12" customHeight="1" x14ac:dyDescent="0.2">
      <c r="A1575" s="204">
        <v>37040</v>
      </c>
      <c r="B1575" s="205" t="s">
        <v>76</v>
      </c>
      <c r="C1575" s="23">
        <v>-19933806.956260499</v>
      </c>
      <c r="D1575" s="23">
        <v>9267493.4480890296</v>
      </c>
      <c r="E1575" s="23">
        <v>1011322062.74541</v>
      </c>
    </row>
    <row r="1576" spans="1:5" ht="12" customHeight="1" x14ac:dyDescent="0.2">
      <c r="A1576" s="204">
        <v>37041</v>
      </c>
      <c r="B1576" s="205" t="s">
        <v>76</v>
      </c>
      <c r="C1576" s="23">
        <v>-18560476.4937841</v>
      </c>
      <c r="D1576" s="23">
        <v>10710713.6682746</v>
      </c>
      <c r="E1576" s="23">
        <v>1014924170.7588999</v>
      </c>
    </row>
    <row r="1577" spans="1:5" ht="12" customHeight="1" x14ac:dyDescent="0.2">
      <c r="A1577" s="204">
        <v>37042</v>
      </c>
      <c r="B1577" s="205" t="s">
        <v>76</v>
      </c>
      <c r="C1577" s="23">
        <v>-16062303.910248799</v>
      </c>
      <c r="D1577" s="23">
        <v>26152160.667262703</v>
      </c>
      <c r="E1577" s="23">
        <v>1046390451.70743</v>
      </c>
    </row>
    <row r="1578" spans="1:5" ht="12" customHeight="1" x14ac:dyDescent="0.2">
      <c r="A1578" s="204">
        <v>37043</v>
      </c>
      <c r="B1578" s="205" t="s">
        <v>76</v>
      </c>
      <c r="C1578" s="23">
        <v>-16408948.234477</v>
      </c>
      <c r="D1578" s="23">
        <v>-16099476.101488801</v>
      </c>
      <c r="E1578" s="23">
        <v>1026139757.0986301</v>
      </c>
    </row>
    <row r="1579" spans="1:5" ht="12" customHeight="1" x14ac:dyDescent="0.2">
      <c r="A1579" s="204">
        <v>37046</v>
      </c>
      <c r="B1579" s="205" t="s">
        <v>76</v>
      </c>
      <c r="C1579" s="23">
        <v>-19024719.948628098</v>
      </c>
      <c r="D1579" s="23">
        <v>21059067.265211601</v>
      </c>
      <c r="E1579" s="23">
        <v>1045774805.79494</v>
      </c>
    </row>
    <row r="1580" spans="1:5" ht="12" customHeight="1" x14ac:dyDescent="0.2">
      <c r="A1580" s="204">
        <v>37047</v>
      </c>
      <c r="B1580" s="205" t="s">
        <v>76</v>
      </c>
      <c r="C1580" s="23">
        <v>-20728974.644470099</v>
      </c>
      <c r="D1580" s="23">
        <v>4639557.3420758899</v>
      </c>
      <c r="E1580" s="23">
        <v>1057218109.21143</v>
      </c>
    </row>
    <row r="1581" spans="1:5" ht="12" customHeight="1" x14ac:dyDescent="0.2">
      <c r="A1581" s="204">
        <v>37048</v>
      </c>
      <c r="B1581" s="205" t="s">
        <v>76</v>
      </c>
      <c r="C1581" s="23">
        <v>-22526011.856817</v>
      </c>
      <c r="D1581" s="23">
        <v>-1252335.1789665101</v>
      </c>
      <c r="E1581" s="23">
        <v>1060382000.68973</v>
      </c>
    </row>
    <row r="1582" spans="1:5" ht="12" customHeight="1" x14ac:dyDescent="0.2">
      <c r="A1582" s="204">
        <v>37049</v>
      </c>
      <c r="B1582" s="205" t="s">
        <v>76</v>
      </c>
      <c r="C1582" s="23">
        <v>-24637167.4161142</v>
      </c>
      <c r="D1582" s="23">
        <v>-25842493.671771102</v>
      </c>
      <c r="E1582" s="23">
        <v>1035047507.96814</v>
      </c>
    </row>
    <row r="1583" spans="1:5" ht="12" customHeight="1" x14ac:dyDescent="0.2">
      <c r="A1583" s="204">
        <v>37050</v>
      </c>
      <c r="B1583" s="205" t="s">
        <v>76</v>
      </c>
      <c r="C1583" s="23">
        <v>-33332351.1317362</v>
      </c>
      <c r="D1583" s="23">
        <v>-7639291.4859076701</v>
      </c>
      <c r="E1583" s="23">
        <v>1016949572.96082</v>
      </c>
    </row>
    <row r="1584" spans="1:5" ht="12" customHeight="1" x14ac:dyDescent="0.2">
      <c r="A1584" s="204">
        <v>37053</v>
      </c>
      <c r="B1584" s="205" t="s">
        <v>76</v>
      </c>
      <c r="C1584" s="23">
        <v>-35875192.6714276</v>
      </c>
      <c r="D1584" s="23">
        <v>-10151333.135915</v>
      </c>
      <c r="E1584" s="23">
        <v>1023310163.05381</v>
      </c>
    </row>
    <row r="1585" spans="1:5" ht="12" customHeight="1" x14ac:dyDescent="0.2">
      <c r="A1585" s="204">
        <v>37054</v>
      </c>
      <c r="B1585" s="205" t="s">
        <v>76</v>
      </c>
      <c r="C1585" s="23">
        <v>-30967401.6415269</v>
      </c>
      <c r="D1585" s="23">
        <v>-7454602.7317495504</v>
      </c>
      <c r="E1585" s="23">
        <v>1033081484.24421</v>
      </c>
    </row>
    <row r="1586" spans="1:5" ht="12" customHeight="1" x14ac:dyDescent="0.2">
      <c r="A1586" s="204">
        <v>37055</v>
      </c>
      <c r="B1586" s="205" t="s">
        <v>76</v>
      </c>
      <c r="C1586" s="23">
        <v>-27657996.737720899</v>
      </c>
      <c r="D1586" s="23">
        <v>2760154.9086483098</v>
      </c>
      <c r="E1586" s="23">
        <v>1042475406.45261</v>
      </c>
    </row>
    <row r="1587" spans="1:5" ht="12" customHeight="1" x14ac:dyDescent="0.2">
      <c r="A1587" s="204">
        <v>37056</v>
      </c>
      <c r="B1587" s="205" t="s">
        <v>76</v>
      </c>
      <c r="C1587" s="23">
        <v>-23344031.352042001</v>
      </c>
      <c r="D1587" s="23">
        <v>14243474.821711199</v>
      </c>
      <c r="E1587" s="23">
        <v>1061216655.3511599</v>
      </c>
    </row>
    <row r="1588" spans="1:5" ht="12" customHeight="1" x14ac:dyDescent="0.2">
      <c r="A1588" s="204">
        <v>37057</v>
      </c>
      <c r="B1588" s="205" t="s">
        <v>76</v>
      </c>
      <c r="C1588" s="23">
        <v>-21798378.3377719</v>
      </c>
      <c r="D1588" s="23">
        <v>16822322.575094499</v>
      </c>
      <c r="E1588" s="23">
        <v>1078475946.58957</v>
      </c>
    </row>
    <row r="1589" spans="1:5" ht="12" customHeight="1" x14ac:dyDescent="0.2">
      <c r="A1589" s="204">
        <v>37060</v>
      </c>
      <c r="B1589" s="205" t="s">
        <v>76</v>
      </c>
      <c r="C1589" s="23">
        <v>-22179529.861246601</v>
      </c>
      <c r="D1589" s="23">
        <v>9713033.1524390504</v>
      </c>
      <c r="E1589" s="23">
        <v>1088417726.7241201</v>
      </c>
    </row>
    <row r="1590" spans="1:5" ht="12" customHeight="1" x14ac:dyDescent="0.2">
      <c r="A1590" s="204">
        <v>37061</v>
      </c>
      <c r="B1590" s="205" t="s">
        <v>76</v>
      </c>
      <c r="C1590" s="23">
        <v>-17756523.290721599</v>
      </c>
      <c r="D1590" s="23">
        <v>9633103.2993490696</v>
      </c>
      <c r="E1590" s="23">
        <v>1103360161.9782801</v>
      </c>
    </row>
    <row r="1591" spans="1:5" ht="12" customHeight="1" x14ac:dyDescent="0.2">
      <c r="A1591" s="204">
        <v>37062</v>
      </c>
      <c r="B1591" s="205" t="s">
        <v>76</v>
      </c>
      <c r="C1591" s="23">
        <v>-17987111.027259</v>
      </c>
      <c r="D1591" s="23">
        <v>3634778.1605130001</v>
      </c>
      <c r="E1591" s="23">
        <v>1103852690.0977402</v>
      </c>
    </row>
    <row r="1592" spans="1:5" ht="12" customHeight="1" x14ac:dyDescent="0.2">
      <c r="A1592" s="204">
        <v>37063</v>
      </c>
      <c r="B1592" s="205" t="s">
        <v>76</v>
      </c>
      <c r="C1592" s="23">
        <v>-15761880.937671801</v>
      </c>
      <c r="D1592" s="23">
        <v>41314.584461703802</v>
      </c>
      <c r="E1592" s="23">
        <v>1101937769.1670101</v>
      </c>
    </row>
    <row r="1593" spans="1:5" ht="12" customHeight="1" x14ac:dyDescent="0.2">
      <c r="A1593" s="204">
        <v>37064</v>
      </c>
      <c r="B1593" s="205" t="s">
        <v>76</v>
      </c>
      <c r="C1593" s="23">
        <v>-14267993.625679499</v>
      </c>
      <c r="D1593" s="23">
        <v>7459860.5363385798</v>
      </c>
      <c r="E1593" s="23">
        <v>1109022675.22509</v>
      </c>
    </row>
    <row r="1594" spans="1:5" ht="12" customHeight="1" x14ac:dyDescent="0.2">
      <c r="A1594" s="204">
        <v>37067</v>
      </c>
      <c r="B1594" s="205" t="s">
        <v>76</v>
      </c>
      <c r="C1594" s="23">
        <v>-14747687.509807201</v>
      </c>
      <c r="D1594" s="23">
        <v>-7591679.75866275</v>
      </c>
      <c r="E1594" s="23">
        <v>1105950430.0520301</v>
      </c>
    </row>
    <row r="1595" spans="1:5" ht="12" customHeight="1" x14ac:dyDescent="0.2">
      <c r="A1595" s="204">
        <v>37068</v>
      </c>
      <c r="B1595" s="205" t="s">
        <v>76</v>
      </c>
      <c r="C1595" s="23">
        <v>-16709081.749857001</v>
      </c>
      <c r="D1595" s="23">
        <v>-10717821.268083598</v>
      </c>
      <c r="E1595" s="23">
        <v>1094904869.6736598</v>
      </c>
    </row>
    <row r="1596" spans="1:5" ht="12" customHeight="1" x14ac:dyDescent="0.2">
      <c r="A1596" s="204">
        <v>37069</v>
      </c>
      <c r="B1596" s="205" t="s">
        <v>76</v>
      </c>
      <c r="C1596" s="23">
        <v>-18423906.173606399</v>
      </c>
      <c r="D1596" s="23">
        <v>-14809480.728173401</v>
      </c>
      <c r="E1596" s="23">
        <v>1076015040.8090799</v>
      </c>
    </row>
    <row r="1597" spans="1:5" ht="12" customHeight="1" x14ac:dyDescent="0.2">
      <c r="A1597" s="204">
        <v>37070</v>
      </c>
      <c r="B1597" s="205" t="s">
        <v>76</v>
      </c>
      <c r="C1597" s="23">
        <v>-21932822.944885097</v>
      </c>
      <c r="D1597" s="23">
        <v>-5282098.1880588401</v>
      </c>
      <c r="E1597" s="23">
        <v>1059407055.4826601</v>
      </c>
    </row>
    <row r="1598" spans="1:5" ht="12" customHeight="1" x14ac:dyDescent="0.2">
      <c r="A1598" s="204">
        <v>37071</v>
      </c>
      <c r="B1598" s="205" t="s">
        <v>76</v>
      </c>
      <c r="C1598" s="23">
        <v>-23153893.1205144</v>
      </c>
      <c r="D1598" s="23">
        <v>-5724058.7315169796</v>
      </c>
      <c r="E1598" s="23">
        <v>1051042878.3209701</v>
      </c>
    </row>
    <row r="1599" spans="1:5" ht="12" customHeight="1" x14ac:dyDescent="0.2">
      <c r="A1599" s="204">
        <v>37074</v>
      </c>
      <c r="B1599" s="205" t="s">
        <v>76</v>
      </c>
      <c r="C1599" s="23">
        <v>-24793784.694791898</v>
      </c>
      <c r="D1599" s="23">
        <v>-4097090.8061929499</v>
      </c>
      <c r="E1599" s="23">
        <v>1047465881.9291699</v>
      </c>
    </row>
    <row r="1600" spans="1:5" ht="12" customHeight="1" x14ac:dyDescent="0.2">
      <c r="A1600" s="204">
        <v>37075</v>
      </c>
      <c r="B1600" s="205" t="s">
        <v>76</v>
      </c>
      <c r="C1600" s="23">
        <v>-24134482.471450899</v>
      </c>
      <c r="D1600" s="23">
        <v>-247031.86400377803</v>
      </c>
      <c r="E1600" s="23">
        <v>1047220311.39028</v>
      </c>
    </row>
    <row r="1601" spans="1:5" ht="12" customHeight="1" x14ac:dyDescent="0.2">
      <c r="A1601" s="204">
        <v>37076</v>
      </c>
      <c r="B1601" s="205" t="s">
        <v>76</v>
      </c>
      <c r="C1601" s="23">
        <v>0</v>
      </c>
      <c r="D1601" s="23">
        <v>0</v>
      </c>
      <c r="E1601" s="23">
        <v>0</v>
      </c>
    </row>
    <row r="1602" spans="1:5" ht="12" customHeight="1" x14ac:dyDescent="0.2">
      <c r="A1602" s="204">
        <v>37077</v>
      </c>
      <c r="B1602" s="205" t="s">
        <v>76</v>
      </c>
      <c r="C1602" s="23">
        <v>-25256760.891518299</v>
      </c>
      <c r="D1602" s="23">
        <v>1668230.0988247001</v>
      </c>
      <c r="E1602" s="23">
        <v>1044294979.00157</v>
      </c>
    </row>
    <row r="1603" spans="1:5" ht="12" customHeight="1" x14ac:dyDescent="0.2">
      <c r="A1603" s="204">
        <v>37078</v>
      </c>
      <c r="B1603" s="205" t="s">
        <v>76</v>
      </c>
      <c r="C1603" s="23">
        <v>-29222399.924398098</v>
      </c>
      <c r="D1603" s="23">
        <v>-6374694.9884494999</v>
      </c>
      <c r="E1603" s="23">
        <v>1039984770.0944101</v>
      </c>
    </row>
    <row r="1604" spans="1:5" ht="12" customHeight="1" x14ac:dyDescent="0.2">
      <c r="A1604" s="204">
        <v>37081</v>
      </c>
      <c r="B1604" s="205" t="s">
        <v>76</v>
      </c>
      <c r="C1604" s="23">
        <v>-28664060.313681401</v>
      </c>
      <c r="D1604" s="23">
        <v>4355369.2349416902</v>
      </c>
      <c r="E1604" s="23">
        <v>1040145385.74342</v>
      </c>
    </row>
    <row r="1605" spans="1:5" ht="12" customHeight="1" x14ac:dyDescent="0.2">
      <c r="A1605" s="204">
        <v>37082</v>
      </c>
      <c r="B1605" s="205" t="s">
        <v>76</v>
      </c>
      <c r="C1605" s="23">
        <v>-29153521.172308199</v>
      </c>
      <c r="D1605" s="23">
        <v>8319907.6006224696</v>
      </c>
      <c r="E1605" s="23">
        <v>1044850452.3207901</v>
      </c>
    </row>
    <row r="1606" spans="1:5" ht="12" customHeight="1" x14ac:dyDescent="0.2">
      <c r="A1606" s="204">
        <v>37083</v>
      </c>
      <c r="B1606" s="205" t="s">
        <v>76</v>
      </c>
      <c r="C1606" s="23">
        <v>-24570231.953292198</v>
      </c>
      <c r="D1606" s="23">
        <v>20075742.447326399</v>
      </c>
      <c r="E1606" s="23">
        <v>1059590871.43604</v>
      </c>
    </row>
    <row r="1607" spans="1:5" ht="12" customHeight="1" x14ac:dyDescent="0.2">
      <c r="A1607" s="204">
        <v>37084</v>
      </c>
      <c r="B1607" s="205" t="s">
        <v>76</v>
      </c>
      <c r="C1607" s="23">
        <v>-25080359.6070267</v>
      </c>
      <c r="D1607" s="23">
        <v>-1762474.4070672099</v>
      </c>
      <c r="E1607" s="23">
        <v>1054264605.19681</v>
      </c>
    </row>
    <row r="1608" spans="1:5" ht="12" customHeight="1" x14ac:dyDescent="0.2">
      <c r="A1608" s="204">
        <v>37085</v>
      </c>
      <c r="B1608" s="205" t="s">
        <v>76</v>
      </c>
      <c r="C1608" s="23">
        <v>-24439528.043800399</v>
      </c>
      <c r="D1608" s="23">
        <v>12662568.700616101</v>
      </c>
      <c r="E1608" s="23">
        <v>1064053166.2867501</v>
      </c>
    </row>
    <row r="1609" spans="1:5" ht="12" customHeight="1" x14ac:dyDescent="0.2">
      <c r="A1609" s="204">
        <v>37088</v>
      </c>
      <c r="B1609" s="205" t="s">
        <v>76</v>
      </c>
      <c r="C1609" s="23">
        <v>-23054298.599495701</v>
      </c>
      <c r="D1609" s="23">
        <v>9558689.7644507401</v>
      </c>
      <c r="E1609" s="23">
        <v>1079057753.76124</v>
      </c>
    </row>
    <row r="1610" spans="1:5" ht="12" customHeight="1" x14ac:dyDescent="0.2">
      <c r="A1610" s="204">
        <v>37089</v>
      </c>
      <c r="B1610" s="205" t="s">
        <v>76</v>
      </c>
      <c r="C1610" s="23">
        <v>-20193477.706106901</v>
      </c>
      <c r="D1610" s="23">
        <v>26852.5836356082</v>
      </c>
      <c r="E1610" s="23">
        <v>1076329589.39469</v>
      </c>
    </row>
    <row r="1611" spans="1:5" ht="12" customHeight="1" x14ac:dyDescent="0.2">
      <c r="A1611" s="204">
        <v>37090</v>
      </c>
      <c r="B1611" s="205" t="s">
        <v>76</v>
      </c>
      <c r="C1611" s="23">
        <v>-21093945.647500701</v>
      </c>
      <c r="D1611" s="23">
        <v>797172.18100809609</v>
      </c>
      <c r="E1611" s="23">
        <v>1077856067.3504601</v>
      </c>
    </row>
    <row r="1612" spans="1:5" ht="12" customHeight="1" x14ac:dyDescent="0.2">
      <c r="A1612" s="204">
        <v>37091</v>
      </c>
      <c r="B1612" s="205" t="s">
        <v>76</v>
      </c>
      <c r="C1612" s="23">
        <v>-20465466.5461387</v>
      </c>
      <c r="D1612" s="23">
        <v>782147.135215346</v>
      </c>
      <c r="E1612" s="23">
        <v>1076760828.0815098</v>
      </c>
    </row>
    <row r="1613" spans="1:5" ht="12" customHeight="1" x14ac:dyDescent="0.2">
      <c r="A1613" s="204">
        <v>37092</v>
      </c>
      <c r="B1613" s="205" t="s">
        <v>76</v>
      </c>
      <c r="C1613" s="23">
        <v>-21104673.4597877</v>
      </c>
      <c r="D1613" s="23">
        <v>-2742908.6238489798</v>
      </c>
      <c r="E1613" s="23">
        <v>1070411188.90355</v>
      </c>
    </row>
    <row r="1614" spans="1:5" ht="12" customHeight="1" x14ac:dyDescent="0.2">
      <c r="A1614" s="204">
        <v>37095</v>
      </c>
      <c r="B1614" s="205" t="s">
        <v>76</v>
      </c>
      <c r="C1614" s="23">
        <v>-23807030.1663827</v>
      </c>
      <c r="D1614" s="23">
        <v>-367008.67556987499</v>
      </c>
      <c r="E1614" s="23">
        <v>1063294010.07077</v>
      </c>
    </row>
    <row r="1615" spans="1:5" ht="12" customHeight="1" x14ac:dyDescent="0.2">
      <c r="A1615" s="204">
        <v>37096</v>
      </c>
      <c r="B1615" s="205" t="s">
        <v>76</v>
      </c>
      <c r="C1615" s="23">
        <v>-22654399.5104119</v>
      </c>
      <c r="D1615" s="23">
        <v>4817861.8839821899</v>
      </c>
      <c r="E1615" s="23">
        <v>1068733689.9920599</v>
      </c>
    </row>
    <row r="1616" spans="1:5" ht="12" customHeight="1" x14ac:dyDescent="0.2">
      <c r="A1616" s="204">
        <v>37097</v>
      </c>
      <c r="B1616" s="205" t="s">
        <v>76</v>
      </c>
      <c r="C1616" s="23">
        <v>-22437421.007932097</v>
      </c>
      <c r="D1616" s="23">
        <v>-64873.865343893805</v>
      </c>
      <c r="E1616" s="23">
        <v>1064239085.21193</v>
      </c>
    </row>
    <row r="1617" spans="1:5" ht="12" customHeight="1" x14ac:dyDescent="0.2">
      <c r="A1617" s="204">
        <v>37098</v>
      </c>
      <c r="B1617" s="205" t="s">
        <v>76</v>
      </c>
      <c r="C1617" s="23">
        <v>-23585862.7983968</v>
      </c>
      <c r="D1617" s="23">
        <v>-500432.05556544499</v>
      </c>
      <c r="E1617" s="23">
        <v>1063527804.46413</v>
      </c>
    </row>
    <row r="1618" spans="1:5" ht="12" customHeight="1" x14ac:dyDescent="0.2">
      <c r="A1618" s="204">
        <v>37099</v>
      </c>
      <c r="B1618" s="205" t="s">
        <v>76</v>
      </c>
      <c r="C1618" s="23">
        <v>-22292341.7896102</v>
      </c>
      <c r="D1618" s="23">
        <v>1736780.2128939901</v>
      </c>
      <c r="E1618" s="23">
        <v>1064472246.4327699</v>
      </c>
    </row>
    <row r="1619" spans="1:5" ht="12" customHeight="1" x14ac:dyDescent="0.2">
      <c r="A1619" s="204">
        <v>37102</v>
      </c>
      <c r="B1619" s="205" t="s">
        <v>76</v>
      </c>
      <c r="C1619" s="23">
        <v>-20284490.459795497</v>
      </c>
      <c r="D1619" s="23">
        <v>2026042.5093070201</v>
      </c>
      <c r="E1619" s="23">
        <v>1060898979.83957</v>
      </c>
    </row>
    <row r="1620" spans="1:5" ht="12" customHeight="1" x14ac:dyDescent="0.2">
      <c r="A1620" s="204">
        <v>37103</v>
      </c>
      <c r="B1620" s="205" t="s">
        <v>76</v>
      </c>
      <c r="C1620" s="23">
        <v>-22895272.723577499</v>
      </c>
      <c r="D1620" s="23">
        <v>-19040780.236613002</v>
      </c>
      <c r="E1620" s="23">
        <v>1040629013.4399301</v>
      </c>
    </row>
    <row r="1621" spans="1:5" ht="12" customHeight="1" x14ac:dyDescent="0.2">
      <c r="A1621" s="204">
        <v>37104</v>
      </c>
      <c r="B1621" s="205" t="s">
        <v>76</v>
      </c>
      <c r="C1621" s="23">
        <v>-24476679.889981601</v>
      </c>
      <c r="D1621" s="23">
        <v>-3842809.8472868102</v>
      </c>
      <c r="E1621" s="23">
        <v>1040517665.25274</v>
      </c>
    </row>
    <row r="1622" spans="1:5" ht="12" customHeight="1" x14ac:dyDescent="0.2">
      <c r="A1622" s="204">
        <v>37105</v>
      </c>
      <c r="B1622" s="205" t="s">
        <v>76</v>
      </c>
      <c r="C1622" s="23">
        <v>-25359673.044332899</v>
      </c>
      <c r="D1622" s="23">
        <v>-3098278.47912907</v>
      </c>
      <c r="E1622" s="23">
        <v>1033268510.6079</v>
      </c>
    </row>
    <row r="1623" spans="1:5" ht="12" customHeight="1" x14ac:dyDescent="0.2">
      <c r="A1623" s="204">
        <v>37106</v>
      </c>
      <c r="B1623" s="205" t="s">
        <v>76</v>
      </c>
      <c r="C1623" s="23">
        <v>-26105914.044224001</v>
      </c>
      <c r="D1623" s="23">
        <v>-205378.88996014901</v>
      </c>
      <c r="E1623" s="23">
        <v>1030265697.60984</v>
      </c>
    </row>
    <row r="1624" spans="1:5" ht="12" customHeight="1" x14ac:dyDescent="0.2">
      <c r="A1624" s="204">
        <v>37109</v>
      </c>
      <c r="B1624" s="205" t="s">
        <v>76</v>
      </c>
      <c r="C1624" s="23">
        <v>-21779239.695429601</v>
      </c>
      <c r="D1624" s="23">
        <v>3615320.69326175</v>
      </c>
      <c r="E1624" s="23">
        <v>1027599725.35554</v>
      </c>
    </row>
    <row r="1625" spans="1:5" ht="12" customHeight="1" x14ac:dyDescent="0.2">
      <c r="A1625" s="204">
        <v>37110</v>
      </c>
      <c r="B1625" s="205" t="s">
        <v>76</v>
      </c>
      <c r="C1625" s="23">
        <v>-22414692.1510497</v>
      </c>
      <c r="D1625" s="23">
        <v>2633509.7549711899</v>
      </c>
      <c r="E1625" s="23">
        <v>1027896103.09319</v>
      </c>
    </row>
    <row r="1626" spans="1:5" ht="12" customHeight="1" x14ac:dyDescent="0.2">
      <c r="A1626" s="204">
        <v>37111</v>
      </c>
      <c r="B1626" s="205" t="s">
        <v>76</v>
      </c>
      <c r="C1626" s="23">
        <v>-22118803.662547298</v>
      </c>
      <c r="D1626" s="23">
        <v>-1517810.4013483301</v>
      </c>
      <c r="E1626" s="23">
        <v>1026475307.5850401</v>
      </c>
    </row>
    <row r="1627" spans="1:5" ht="12" customHeight="1" x14ac:dyDescent="0.2">
      <c r="A1627" s="204">
        <v>37112</v>
      </c>
      <c r="B1627" s="205" t="s">
        <v>76</v>
      </c>
      <c r="C1627" s="23">
        <v>-22372625.340160903</v>
      </c>
      <c r="D1627" s="23">
        <v>-2292149.4615001199</v>
      </c>
      <c r="E1627" s="23">
        <v>1019502554.9592401</v>
      </c>
    </row>
    <row r="1628" spans="1:5" ht="12" customHeight="1" x14ac:dyDescent="0.2">
      <c r="A1628" s="204">
        <v>37113</v>
      </c>
      <c r="B1628" s="205" t="s">
        <v>76</v>
      </c>
      <c r="C1628" s="23">
        <v>-22819745.939063001</v>
      </c>
      <c r="D1628" s="23">
        <v>-809835.6766815061</v>
      </c>
      <c r="E1628" s="23">
        <v>1015621050.3928601</v>
      </c>
    </row>
    <row r="1629" spans="1:5" ht="12" customHeight="1" x14ac:dyDescent="0.2">
      <c r="A1629" s="204">
        <v>37116</v>
      </c>
      <c r="B1629" s="205" t="s">
        <v>76</v>
      </c>
      <c r="C1629" s="23">
        <v>-20996242.389413599</v>
      </c>
      <c r="D1629" s="23">
        <v>9195305.9195634499</v>
      </c>
      <c r="E1629" s="23">
        <v>1023178776.9169199</v>
      </c>
    </row>
    <row r="1630" spans="1:5" ht="12" customHeight="1" x14ac:dyDescent="0.2">
      <c r="A1630" s="204">
        <v>37117</v>
      </c>
      <c r="B1630" s="205" t="s">
        <v>76</v>
      </c>
      <c r="C1630" s="23">
        <v>-23513798.817982797</v>
      </c>
      <c r="D1630" s="23">
        <v>704180.66238019802</v>
      </c>
      <c r="E1630" s="23">
        <v>1040584733.26288</v>
      </c>
    </row>
    <row r="1631" spans="1:5" ht="12" customHeight="1" x14ac:dyDescent="0.2">
      <c r="A1631" s="204">
        <v>37118</v>
      </c>
      <c r="B1631" s="205" t="s">
        <v>76</v>
      </c>
      <c r="C1631" s="23">
        <v>-25980173.0756483</v>
      </c>
      <c r="D1631" s="23">
        <v>-5560459.5270413198</v>
      </c>
      <c r="E1631" s="23">
        <v>1008579758.16799</v>
      </c>
    </row>
    <row r="1632" spans="1:5" ht="12" customHeight="1" x14ac:dyDescent="0.2">
      <c r="A1632" s="204">
        <v>37119</v>
      </c>
      <c r="B1632" s="205" t="s">
        <v>76</v>
      </c>
      <c r="C1632" s="23">
        <v>-25322393.753001101</v>
      </c>
      <c r="D1632" s="23">
        <v>-7178808.1051557604</v>
      </c>
      <c r="E1632" s="23">
        <v>999191708.65841091</v>
      </c>
    </row>
    <row r="1633" spans="1:5" ht="12" customHeight="1" x14ac:dyDescent="0.2">
      <c r="A1633" s="204">
        <v>37120</v>
      </c>
      <c r="B1633" s="205" t="s">
        <v>76</v>
      </c>
      <c r="C1633" s="23">
        <v>-25801547.7987555</v>
      </c>
      <c r="D1633" s="23">
        <v>-2469558.74821964</v>
      </c>
      <c r="E1633" s="23">
        <v>996179276.83541095</v>
      </c>
    </row>
    <row r="1634" spans="1:5" ht="12" customHeight="1" x14ac:dyDescent="0.2">
      <c r="A1634" s="204">
        <v>37123</v>
      </c>
      <c r="B1634" s="205" t="s">
        <v>76</v>
      </c>
      <c r="C1634" s="23">
        <v>-25112321.3166852</v>
      </c>
      <c r="D1634" s="23">
        <v>-357027.66949671606</v>
      </c>
      <c r="E1634" s="23">
        <v>987127439.49973595</v>
      </c>
    </row>
    <row r="1635" spans="1:5" ht="12" customHeight="1" x14ac:dyDescent="0.2">
      <c r="A1635" s="204">
        <v>37124</v>
      </c>
      <c r="B1635" s="205" t="s">
        <v>76</v>
      </c>
      <c r="C1635" s="23">
        <v>-25193540.957872901</v>
      </c>
      <c r="D1635" s="23">
        <v>10727956.525632</v>
      </c>
      <c r="E1635" s="23">
        <v>995602697.78618097</v>
      </c>
    </row>
    <row r="1636" spans="1:5" ht="12" customHeight="1" x14ac:dyDescent="0.2">
      <c r="A1636" s="204">
        <v>37125</v>
      </c>
      <c r="B1636" s="205" t="s">
        <v>76</v>
      </c>
      <c r="C1636" s="23">
        <v>-23771904.844154701</v>
      </c>
      <c r="D1636" s="23">
        <v>3939290.39221163</v>
      </c>
      <c r="E1636" s="23">
        <v>994936555.449278</v>
      </c>
    </row>
    <row r="1637" spans="1:5" ht="12" customHeight="1" x14ac:dyDescent="0.2">
      <c r="A1637" s="204">
        <v>37126</v>
      </c>
      <c r="B1637" s="205" t="s">
        <v>76</v>
      </c>
      <c r="C1637" s="23">
        <v>-21267607.7408549</v>
      </c>
      <c r="D1637" s="23">
        <v>5645423.0725456299</v>
      </c>
      <c r="E1637" s="23">
        <v>997816662.63542902</v>
      </c>
    </row>
    <row r="1638" spans="1:5" ht="12" customHeight="1" x14ac:dyDescent="0.2">
      <c r="A1638" s="204">
        <v>37127</v>
      </c>
      <c r="B1638" s="205" t="s">
        <v>76</v>
      </c>
      <c r="C1638" s="23">
        <v>-20076188.063165203</v>
      </c>
      <c r="D1638" s="23">
        <v>8072621.6419817004</v>
      </c>
      <c r="E1638" s="23">
        <v>1001505705.79238</v>
      </c>
    </row>
    <row r="1639" spans="1:5" ht="12" customHeight="1" x14ac:dyDescent="0.2">
      <c r="A1639" s="204">
        <v>37130</v>
      </c>
      <c r="B1639" s="205" t="s">
        <v>76</v>
      </c>
      <c r="C1639" s="23">
        <v>-17821655.113328699</v>
      </c>
      <c r="D1639" s="23">
        <v>10381348.134527601</v>
      </c>
      <c r="E1639" s="23">
        <v>1003064878.3480201</v>
      </c>
    </row>
    <row r="1640" spans="1:5" ht="12" customHeight="1" x14ac:dyDescent="0.2">
      <c r="A1640" s="204">
        <v>37131</v>
      </c>
      <c r="B1640" s="205" t="s">
        <v>76</v>
      </c>
      <c r="C1640" s="23">
        <v>-17460012.474011697</v>
      </c>
      <c r="D1640" s="23">
        <v>10193210.400787</v>
      </c>
      <c r="E1640" s="23">
        <v>1012894585.76613</v>
      </c>
    </row>
    <row r="1641" spans="1:5" ht="12" customHeight="1" x14ac:dyDescent="0.2">
      <c r="A1641" s="204">
        <v>37132</v>
      </c>
      <c r="B1641" s="205" t="s">
        <v>76</v>
      </c>
      <c r="C1641" s="23">
        <v>-14184970.008400399</v>
      </c>
      <c r="D1641" s="23">
        <v>16091716.118372001</v>
      </c>
      <c r="E1641" s="23">
        <v>1026157297.17897</v>
      </c>
    </row>
    <row r="1642" spans="1:5" ht="12" customHeight="1" x14ac:dyDescent="0.2">
      <c r="A1642" s="204">
        <v>37133</v>
      </c>
      <c r="B1642" s="205" t="s">
        <v>76</v>
      </c>
      <c r="C1642" s="23">
        <v>-14960960.5069877</v>
      </c>
      <c r="D1642" s="23">
        <v>3270469.2311861599</v>
      </c>
      <c r="E1642" s="23">
        <v>1027089833.59246</v>
      </c>
    </row>
    <row r="1643" spans="1:5" ht="12" customHeight="1" x14ac:dyDescent="0.2">
      <c r="A1643" s="204">
        <v>37134</v>
      </c>
      <c r="B1643" s="205" t="s">
        <v>76</v>
      </c>
      <c r="C1643" s="23">
        <v>-15736074.9530423</v>
      </c>
      <c r="D1643" s="23">
        <v>4078208.9655245598</v>
      </c>
      <c r="E1643" s="23">
        <v>1027616620.7444501</v>
      </c>
    </row>
    <row r="1644" spans="1:5" ht="12" customHeight="1" x14ac:dyDescent="0.2">
      <c r="A1644" s="204">
        <v>37137</v>
      </c>
      <c r="B1644" s="205" t="s">
        <v>76</v>
      </c>
      <c r="C1644" s="23">
        <v>0</v>
      </c>
      <c r="D1644" s="23">
        <v>0</v>
      </c>
      <c r="E1644" s="23">
        <v>0</v>
      </c>
    </row>
    <row r="1645" spans="1:5" ht="12" customHeight="1" x14ac:dyDescent="0.2">
      <c r="A1645" s="204">
        <v>37138</v>
      </c>
      <c r="B1645" s="205" t="s">
        <v>76</v>
      </c>
      <c r="C1645" s="23">
        <v>-15374707.412796499</v>
      </c>
      <c r="D1645" s="23">
        <v>6263088.9587093201</v>
      </c>
      <c r="E1645" s="23">
        <v>1025927887.5243</v>
      </c>
    </row>
    <row r="1646" spans="1:5" ht="12" customHeight="1" x14ac:dyDescent="0.2">
      <c r="A1646" s="204">
        <v>37139</v>
      </c>
      <c r="B1646" s="205" t="s">
        <v>76</v>
      </c>
      <c r="C1646" s="23">
        <v>-18170791.183026999</v>
      </c>
      <c r="D1646" s="23">
        <v>-9187631.0395815596</v>
      </c>
      <c r="E1646" s="23">
        <v>1015996158.1356701</v>
      </c>
    </row>
    <row r="1647" spans="1:5" ht="12" customHeight="1" x14ac:dyDescent="0.2">
      <c r="A1647" s="204">
        <v>37140</v>
      </c>
      <c r="B1647" s="205" t="s">
        <v>76</v>
      </c>
      <c r="C1647" s="23">
        <v>-17738631.783531301</v>
      </c>
      <c r="D1647" s="23">
        <v>-4974581.8965824898</v>
      </c>
      <c r="E1647" s="23">
        <v>1025179211.42178</v>
      </c>
    </row>
    <row r="1648" spans="1:5" ht="12" customHeight="1" x14ac:dyDescent="0.2">
      <c r="A1648" s="204">
        <v>37141</v>
      </c>
      <c r="B1648" s="205" t="s">
        <v>76</v>
      </c>
      <c r="C1648" s="23">
        <v>-17770515.286008798</v>
      </c>
      <c r="D1648" s="23">
        <v>-2358551.1348310099</v>
      </c>
      <c r="E1648" s="23">
        <v>1022849378.7689999</v>
      </c>
    </row>
    <row r="1649" spans="1:5" ht="12" customHeight="1" x14ac:dyDescent="0.2">
      <c r="A1649" s="204">
        <v>37144</v>
      </c>
      <c r="B1649" s="205" t="s">
        <v>76</v>
      </c>
      <c r="C1649" s="23">
        <v>-17646012.955602799</v>
      </c>
      <c r="D1649" s="23">
        <v>2442463.9233216299</v>
      </c>
      <c r="E1649" s="23">
        <v>1021048214.1578</v>
      </c>
    </row>
    <row r="1650" spans="1:5" ht="12" customHeight="1" x14ac:dyDescent="0.2">
      <c r="A1650" s="204">
        <v>37145</v>
      </c>
      <c r="B1650" s="205" t="s">
        <v>76</v>
      </c>
      <c r="C1650" s="23">
        <v>0</v>
      </c>
      <c r="D1650" s="23">
        <v>0</v>
      </c>
      <c r="E1650" s="23">
        <v>0</v>
      </c>
    </row>
    <row r="1651" spans="1:5" ht="12" customHeight="1" x14ac:dyDescent="0.2">
      <c r="A1651" s="204">
        <v>37146</v>
      </c>
      <c r="B1651" s="205" t="s">
        <v>76</v>
      </c>
      <c r="C1651" s="23">
        <v>-17875996.785614599</v>
      </c>
      <c r="D1651" s="23">
        <v>1695607.12506116</v>
      </c>
      <c r="E1651" s="23">
        <v>1021909467.8005699</v>
      </c>
    </row>
    <row r="1652" spans="1:5" ht="12" customHeight="1" x14ac:dyDescent="0.2">
      <c r="A1652" s="204">
        <v>37147</v>
      </c>
      <c r="B1652" s="205" t="s">
        <v>76</v>
      </c>
      <c r="C1652" s="23">
        <v>-19412311.0209838</v>
      </c>
      <c r="D1652" s="23">
        <v>-6154956.9239111403</v>
      </c>
      <c r="E1652" s="23">
        <v>1018242672.5088999</v>
      </c>
    </row>
    <row r="1653" spans="1:5" ht="12" customHeight="1" x14ac:dyDescent="0.2">
      <c r="A1653" s="204">
        <v>37148</v>
      </c>
      <c r="B1653" s="205" t="s">
        <v>76</v>
      </c>
      <c r="C1653" s="23">
        <v>-20083563.723255299</v>
      </c>
      <c r="D1653" s="23">
        <v>-6803558.3490534406</v>
      </c>
      <c r="E1653" s="23">
        <v>1009964244.5981899</v>
      </c>
    </row>
    <row r="1654" spans="1:5" ht="12" customHeight="1" x14ac:dyDescent="0.2">
      <c r="A1654" s="204">
        <v>37151</v>
      </c>
      <c r="B1654" s="205" t="s">
        <v>76</v>
      </c>
      <c r="C1654" s="23">
        <v>-34707441.955816202</v>
      </c>
      <c r="D1654" s="23">
        <v>14095013.705026399</v>
      </c>
      <c r="E1654" s="23">
        <v>1235066401.9764202</v>
      </c>
    </row>
    <row r="1655" spans="1:5" ht="12" customHeight="1" x14ac:dyDescent="0.2">
      <c r="A1655" s="204">
        <v>37152</v>
      </c>
      <c r="B1655" s="205" t="s">
        <v>76</v>
      </c>
      <c r="C1655" s="23">
        <v>-15913238.253662599</v>
      </c>
      <c r="D1655" s="23">
        <v>7722691.0087054502</v>
      </c>
      <c r="E1655" s="23">
        <v>1015199105.78256</v>
      </c>
    </row>
    <row r="1656" spans="1:5" ht="12" customHeight="1" x14ac:dyDescent="0.2">
      <c r="A1656" s="204">
        <v>37153</v>
      </c>
      <c r="B1656" s="205" t="s">
        <v>76</v>
      </c>
      <c r="C1656" s="23">
        <v>-15975235.103346301</v>
      </c>
      <c r="D1656" s="23">
        <v>10810627.070801301</v>
      </c>
      <c r="E1656" s="23">
        <v>1026546154.0504</v>
      </c>
    </row>
    <row r="1657" spans="1:5" ht="12" customHeight="1" x14ac:dyDescent="0.2">
      <c r="A1657" s="204">
        <v>37154</v>
      </c>
      <c r="B1657" s="205" t="s">
        <v>76</v>
      </c>
      <c r="C1657" s="23">
        <v>-15238913.3471136</v>
      </c>
      <c r="D1657" s="23">
        <v>1480693.11677618</v>
      </c>
      <c r="E1657" s="23">
        <v>1028223611.3036001</v>
      </c>
    </row>
    <row r="1658" spans="1:5" ht="12" customHeight="1" x14ac:dyDescent="0.2">
      <c r="A1658" s="204">
        <v>37155</v>
      </c>
      <c r="B1658" s="205" t="s">
        <v>76</v>
      </c>
      <c r="C1658" s="23">
        <v>-16525411.3436152</v>
      </c>
      <c r="D1658" s="23">
        <v>-4897693.1423082901</v>
      </c>
      <c r="E1658" s="23">
        <v>1025558746.13385</v>
      </c>
    </row>
    <row r="1659" spans="1:5" ht="12" customHeight="1" x14ac:dyDescent="0.2">
      <c r="A1659" s="204">
        <v>37158</v>
      </c>
      <c r="B1659" s="205" t="s">
        <v>76</v>
      </c>
      <c r="C1659" s="23">
        <v>-14043229.1903306</v>
      </c>
      <c r="D1659" s="23">
        <v>8861424.7193244807</v>
      </c>
      <c r="E1659" s="23">
        <v>1039982760.46881</v>
      </c>
    </row>
    <row r="1660" spans="1:5" ht="12" customHeight="1" x14ac:dyDescent="0.2">
      <c r="A1660" s="204">
        <v>37159</v>
      </c>
      <c r="B1660" s="205" t="s">
        <v>76</v>
      </c>
      <c r="C1660" s="23">
        <v>-12875367.0280215</v>
      </c>
      <c r="D1660" s="23">
        <v>-3709008.0094661699</v>
      </c>
      <c r="E1660" s="23">
        <v>1029412142.6075699</v>
      </c>
    </row>
    <row r="1661" spans="1:5" ht="12" customHeight="1" x14ac:dyDescent="0.2">
      <c r="A1661" s="204">
        <v>37160</v>
      </c>
      <c r="B1661" s="205" t="s">
        <v>76</v>
      </c>
      <c r="C1661" s="23">
        <v>-12698764.506418498</v>
      </c>
      <c r="D1661" s="23">
        <v>1196992.6683320801</v>
      </c>
      <c r="E1661" s="23">
        <v>1060723394.42304</v>
      </c>
    </row>
    <row r="1662" spans="1:5" ht="12" customHeight="1" x14ac:dyDescent="0.2">
      <c r="A1662" s="204">
        <v>37161</v>
      </c>
      <c r="B1662" s="205" t="s">
        <v>76</v>
      </c>
      <c r="C1662" s="23">
        <v>-12411403.1200152</v>
      </c>
      <c r="D1662" s="23">
        <v>-8046003.8307449603</v>
      </c>
      <c r="E1662" s="23">
        <v>1086581300.8481801</v>
      </c>
    </row>
    <row r="1663" spans="1:5" ht="12" customHeight="1" x14ac:dyDescent="0.2">
      <c r="A1663" s="204">
        <v>37162</v>
      </c>
      <c r="B1663" s="205" t="s">
        <v>76</v>
      </c>
      <c r="C1663" s="23">
        <v>-11635669.9073394</v>
      </c>
      <c r="D1663" s="23">
        <v>-1721760.4878493801</v>
      </c>
      <c r="E1663" s="23">
        <v>1086591171.36601</v>
      </c>
    </row>
    <row r="1664" spans="1:5" ht="12" customHeight="1" x14ac:dyDescent="0.2">
      <c r="A1664" s="204">
        <v>37165</v>
      </c>
      <c r="B1664" s="205" t="s">
        <v>76</v>
      </c>
      <c r="C1664" s="23">
        <v>-9490169.9209086187</v>
      </c>
      <c r="D1664" s="23">
        <v>5382974.1280842805</v>
      </c>
      <c r="E1664" s="23">
        <v>1092234690.24421</v>
      </c>
    </row>
    <row r="1665" spans="1:5" ht="12" customHeight="1" x14ac:dyDescent="0.2">
      <c r="A1665" s="204">
        <v>37166</v>
      </c>
      <c r="B1665" s="205" t="s">
        <v>76</v>
      </c>
      <c r="C1665" s="23">
        <v>-10020544.346111801</v>
      </c>
      <c r="D1665" s="23">
        <v>1998938.98525005</v>
      </c>
      <c r="E1665" s="23">
        <v>1096349929.01882</v>
      </c>
    </row>
    <row r="1666" spans="1:5" ht="12" customHeight="1" x14ac:dyDescent="0.2">
      <c r="A1666" s="204">
        <v>37167</v>
      </c>
      <c r="B1666" s="205" t="s">
        <v>76</v>
      </c>
      <c r="C1666" s="23">
        <v>-11396059.561370298</v>
      </c>
      <c r="D1666" s="23">
        <v>-6233883.5747154802</v>
      </c>
      <c r="E1666" s="23">
        <v>1090845604.5508599</v>
      </c>
    </row>
    <row r="1667" spans="1:5" ht="12" customHeight="1" x14ac:dyDescent="0.2">
      <c r="A1667" s="204">
        <v>37168</v>
      </c>
      <c r="B1667" s="205" t="s">
        <v>76</v>
      </c>
      <c r="C1667" s="23">
        <v>-11383562.896475101</v>
      </c>
      <c r="D1667" s="23">
        <v>-2397116.3288340499</v>
      </c>
      <c r="E1667" s="23">
        <v>1097355946.11974</v>
      </c>
    </row>
    <row r="1668" spans="1:5" ht="12" customHeight="1" x14ac:dyDescent="0.2">
      <c r="A1668" s="204">
        <v>37169</v>
      </c>
      <c r="B1668" s="205" t="s">
        <v>76</v>
      </c>
      <c r="C1668" s="23">
        <v>-11264513.3409374</v>
      </c>
      <c r="D1668" s="23">
        <v>6844982.9457464106</v>
      </c>
      <c r="E1668" s="23">
        <v>1102761068.7114501</v>
      </c>
    </row>
    <row r="1669" spans="1:5" ht="12" customHeight="1" x14ac:dyDescent="0.2">
      <c r="A1669" s="204">
        <v>37172</v>
      </c>
      <c r="B1669" s="205" t="s">
        <v>76</v>
      </c>
      <c r="C1669" s="23">
        <v>-11221322.876488101</v>
      </c>
      <c r="D1669" s="23">
        <v>-215184.343342926</v>
      </c>
      <c r="E1669" s="23">
        <v>1104371877.21381</v>
      </c>
    </row>
    <row r="1670" spans="1:5" ht="12" customHeight="1" x14ac:dyDescent="0.2">
      <c r="A1670" s="204">
        <v>37173</v>
      </c>
      <c r="B1670" s="205" t="s">
        <v>76</v>
      </c>
      <c r="C1670" s="23">
        <v>-11891030.885563901</v>
      </c>
      <c r="D1670" s="23">
        <v>-2893180.1760007101</v>
      </c>
      <c r="E1670" s="23">
        <v>1100091320.4117</v>
      </c>
    </row>
    <row r="1671" spans="1:5" ht="12" customHeight="1" x14ac:dyDescent="0.2">
      <c r="A1671" s="204">
        <v>37174</v>
      </c>
      <c r="B1671" s="205" t="s">
        <v>76</v>
      </c>
      <c r="C1671" s="23">
        <v>-13042245.999051699</v>
      </c>
      <c r="D1671" s="23">
        <v>-2205414.0517606898</v>
      </c>
      <c r="E1671" s="23">
        <v>1097359524.6535501</v>
      </c>
    </row>
    <row r="1672" spans="1:5" ht="12" customHeight="1" x14ac:dyDescent="0.2">
      <c r="A1672" s="204">
        <v>37175</v>
      </c>
      <c r="B1672" s="205" t="s">
        <v>76</v>
      </c>
      <c r="C1672" s="23">
        <v>-13464932.583790701</v>
      </c>
      <c r="D1672" s="23">
        <v>-3900126.7649229299</v>
      </c>
      <c r="E1672" s="23">
        <v>1090499709.19631</v>
      </c>
    </row>
    <row r="1673" spans="1:5" ht="12" customHeight="1" x14ac:dyDescent="0.2">
      <c r="A1673" s="204">
        <v>37176</v>
      </c>
      <c r="B1673" s="205" t="s">
        <v>76</v>
      </c>
      <c r="C1673" s="23">
        <v>-14348177.5942309</v>
      </c>
      <c r="D1673" s="23">
        <v>-1863295.02737335</v>
      </c>
      <c r="E1673" s="23">
        <v>1089918905.63989</v>
      </c>
    </row>
    <row r="1674" spans="1:5" ht="12" customHeight="1" x14ac:dyDescent="0.2">
      <c r="A1674" s="204">
        <v>37179</v>
      </c>
      <c r="B1674" s="205" t="s">
        <v>76</v>
      </c>
      <c r="C1674" s="23">
        <v>-14202339.099660302</v>
      </c>
      <c r="D1674" s="23">
        <v>3650881.0080674901</v>
      </c>
      <c r="E1674" s="23">
        <v>1094935544.2394202</v>
      </c>
    </row>
    <row r="1675" spans="1:5" ht="12" customHeight="1" x14ac:dyDescent="0.2">
      <c r="A1675" s="204">
        <v>37180</v>
      </c>
      <c r="B1675" s="205" t="s">
        <v>76</v>
      </c>
      <c r="C1675" s="23">
        <v>-16203301.2747688</v>
      </c>
      <c r="D1675" s="23">
        <v>-5485639.2880680598</v>
      </c>
      <c r="E1675" s="23">
        <v>1089814592.3189399</v>
      </c>
    </row>
    <row r="1676" spans="1:5" ht="12" customHeight="1" x14ac:dyDescent="0.2">
      <c r="A1676" s="204">
        <v>37181</v>
      </c>
      <c r="B1676" s="205" t="s">
        <v>76</v>
      </c>
      <c r="C1676" s="23">
        <v>-15925155.848107301</v>
      </c>
      <c r="D1676" s="23">
        <v>-2382161.2388115199</v>
      </c>
      <c r="E1676" s="23">
        <v>1087158489.5859399</v>
      </c>
    </row>
    <row r="1677" spans="1:5" ht="12" customHeight="1" x14ac:dyDescent="0.2">
      <c r="A1677" s="204">
        <v>37182</v>
      </c>
      <c r="B1677" s="205" t="s">
        <v>76</v>
      </c>
      <c r="C1677" s="23">
        <v>-10738286.9997277</v>
      </c>
      <c r="D1677" s="23">
        <v>-296193.29560559499</v>
      </c>
      <c r="E1677" s="23">
        <v>1088646637.07531</v>
      </c>
    </row>
    <row r="1678" spans="1:5" ht="12" customHeight="1" x14ac:dyDescent="0.2">
      <c r="A1678" s="204">
        <v>37183</v>
      </c>
      <c r="B1678" s="205" t="s">
        <v>76</v>
      </c>
      <c r="C1678" s="23">
        <v>-10944188.557216099</v>
      </c>
      <c r="D1678" s="23">
        <v>-5206205.7446570406</v>
      </c>
      <c r="E1678" s="23">
        <v>1080086483.6072998</v>
      </c>
    </row>
    <row r="1679" spans="1:5" ht="12" customHeight="1" x14ac:dyDescent="0.2">
      <c r="A1679" s="204">
        <v>37186</v>
      </c>
      <c r="B1679" s="205" t="s">
        <v>76</v>
      </c>
      <c r="C1679" s="23">
        <v>-11563923.3179067</v>
      </c>
      <c r="D1679" s="23">
        <v>-2288073.6674273401</v>
      </c>
      <c r="E1679" s="23">
        <v>1079781384.95084</v>
      </c>
    </row>
    <row r="1680" spans="1:5" ht="12" customHeight="1" x14ac:dyDescent="0.2">
      <c r="A1680" s="204">
        <v>37187</v>
      </c>
      <c r="B1680" s="205" t="s">
        <v>76</v>
      </c>
      <c r="C1680" s="23">
        <v>-11519169.6981526</v>
      </c>
      <c r="D1680" s="23">
        <v>-1793920.4069465501</v>
      </c>
      <c r="E1680" s="23">
        <v>1077876862.97733</v>
      </c>
    </row>
    <row r="1681" spans="1:5" ht="12" customHeight="1" x14ac:dyDescent="0.2">
      <c r="A1681" s="204">
        <v>37188</v>
      </c>
      <c r="B1681" s="205" t="s">
        <v>76</v>
      </c>
      <c r="C1681" s="23">
        <v>-10460496.541669399</v>
      </c>
      <c r="D1681" s="23">
        <v>-7376085.1408478003</v>
      </c>
      <c r="E1681" s="23">
        <v>1071882585.6979699</v>
      </c>
    </row>
    <row r="1682" spans="1:5" ht="12" customHeight="1" x14ac:dyDescent="0.2">
      <c r="A1682" s="204">
        <v>37189</v>
      </c>
      <c r="B1682" s="205" t="s">
        <v>76</v>
      </c>
      <c r="C1682" s="23">
        <v>-8652602.1058621984</v>
      </c>
      <c r="D1682" s="23">
        <v>-1806552.88636785</v>
      </c>
      <c r="E1682" s="23">
        <v>1072607784.94724</v>
      </c>
    </row>
    <row r="1683" spans="1:5" ht="12" customHeight="1" x14ac:dyDescent="0.2">
      <c r="A1683" s="204">
        <v>37190</v>
      </c>
      <c r="B1683" s="205" t="s">
        <v>76</v>
      </c>
      <c r="C1683" s="23">
        <v>-8833365.2243005894</v>
      </c>
      <c r="D1683" s="23">
        <v>-8724798.5521556493</v>
      </c>
      <c r="E1683" s="23">
        <v>1061651018.6192</v>
      </c>
    </row>
    <row r="1684" spans="1:5" ht="12" customHeight="1" x14ac:dyDescent="0.2">
      <c r="A1684" s="204">
        <v>37193</v>
      </c>
      <c r="B1684" s="205" t="s">
        <v>76</v>
      </c>
      <c r="C1684" s="23">
        <v>-9304195.1842516586</v>
      </c>
      <c r="D1684" s="23">
        <v>17829748.584747799</v>
      </c>
      <c r="E1684" s="23">
        <v>1080411376.9632401</v>
      </c>
    </row>
    <row r="1685" spans="1:5" ht="12" customHeight="1" x14ac:dyDescent="0.2">
      <c r="A1685" s="204">
        <v>37194</v>
      </c>
      <c r="B1685" s="205" t="s">
        <v>76</v>
      </c>
      <c r="C1685" s="23">
        <v>-7933664.7061073398</v>
      </c>
      <c r="D1685" s="23">
        <v>6881735.5532939304</v>
      </c>
      <c r="E1685" s="23">
        <v>1089930469.5722501</v>
      </c>
    </row>
    <row r="1686" spans="1:5" ht="12" customHeight="1" x14ac:dyDescent="0.2">
      <c r="A1686" s="204">
        <v>37195</v>
      </c>
      <c r="B1686" s="205" t="s">
        <v>76</v>
      </c>
      <c r="C1686" s="23">
        <v>-7741625.2967435103</v>
      </c>
      <c r="D1686" s="23">
        <v>-2837791.8718408998</v>
      </c>
      <c r="E1686" s="23">
        <v>1098738482.3935001</v>
      </c>
    </row>
    <row r="1687" spans="1:5" ht="12" customHeight="1" x14ac:dyDescent="0.2">
      <c r="A1687" s="204">
        <v>37196</v>
      </c>
      <c r="B1687" s="205" t="s">
        <v>76</v>
      </c>
      <c r="C1687" s="23">
        <v>-7179846.4071111698</v>
      </c>
      <c r="D1687" s="23">
        <v>-696340.02021014306</v>
      </c>
      <c r="E1687" s="23">
        <v>1100963516.8328102</v>
      </c>
    </row>
    <row r="1688" spans="1:5" ht="12" customHeight="1" x14ac:dyDescent="0.2">
      <c r="A1688" s="204">
        <v>37197</v>
      </c>
      <c r="B1688" s="205" t="s">
        <v>76</v>
      </c>
      <c r="C1688" s="23">
        <v>-7065702.00991775</v>
      </c>
      <c r="D1688" s="23">
        <v>2702661.9378474001</v>
      </c>
      <c r="E1688" s="23">
        <v>1101319866.2502301</v>
      </c>
    </row>
    <row r="1689" spans="1:5" ht="12" customHeight="1" x14ac:dyDescent="0.2">
      <c r="A1689" s="204">
        <v>37200</v>
      </c>
      <c r="B1689" s="205" t="s">
        <v>76</v>
      </c>
      <c r="C1689" s="23">
        <v>-7428858.0977540798</v>
      </c>
      <c r="D1689" s="23">
        <v>11698890.397566501</v>
      </c>
      <c r="E1689" s="23">
        <v>1114237027.0220902</v>
      </c>
    </row>
    <row r="1690" spans="1:5" ht="12" customHeight="1" x14ac:dyDescent="0.2">
      <c r="A1690" s="204">
        <v>37201</v>
      </c>
      <c r="B1690" s="205" t="s">
        <v>76</v>
      </c>
      <c r="C1690" s="23">
        <v>-6578869.0103093097</v>
      </c>
      <c r="D1690" s="23">
        <v>-1062234.9597078699</v>
      </c>
      <c r="E1690" s="23">
        <v>1117007808.4565299</v>
      </c>
    </row>
    <row r="1691" spans="1:5" ht="12" customHeight="1" x14ac:dyDescent="0.2">
      <c r="A1691" s="204">
        <v>37202</v>
      </c>
      <c r="B1691" s="205" t="s">
        <v>76</v>
      </c>
      <c r="C1691" s="23">
        <v>-7317612.9066826496</v>
      </c>
      <c r="D1691" s="23">
        <v>-179300.357777417</v>
      </c>
      <c r="E1691" s="23">
        <v>1119771930.0903499</v>
      </c>
    </row>
    <row r="1692" spans="1:5" ht="12" customHeight="1" x14ac:dyDescent="0.2">
      <c r="A1692" s="204">
        <v>37203</v>
      </c>
      <c r="B1692" s="205" t="s">
        <v>76</v>
      </c>
      <c r="C1692" s="23">
        <v>-8177548.9222343601</v>
      </c>
      <c r="D1692" s="23">
        <v>-8144413.0609951997</v>
      </c>
      <c r="E1692" s="23">
        <v>1108531690.5985901</v>
      </c>
    </row>
    <row r="1693" spans="1:5" ht="12" customHeight="1" x14ac:dyDescent="0.2">
      <c r="A1693" s="204">
        <v>37204</v>
      </c>
      <c r="B1693" s="205" t="s">
        <v>76</v>
      </c>
      <c r="C1693" s="23">
        <v>-8226751.5085815899</v>
      </c>
      <c r="D1693" s="23">
        <v>-1606523.0405129001</v>
      </c>
      <c r="E1693" s="23">
        <v>1106231083.37239</v>
      </c>
    </row>
    <row r="1694" spans="1:5" ht="12" customHeight="1" x14ac:dyDescent="0.2">
      <c r="A1694" s="204">
        <v>37207</v>
      </c>
      <c r="B1694" s="205" t="s">
        <v>76</v>
      </c>
      <c r="C1694" s="23">
        <v>-7751279.42956746</v>
      </c>
      <c r="D1694" s="23">
        <v>3692634.8875333299</v>
      </c>
      <c r="E1694" s="23">
        <v>1109983917.1045702</v>
      </c>
    </row>
    <row r="1695" spans="1:5" ht="12" customHeight="1" x14ac:dyDescent="0.2">
      <c r="A1695" s="204">
        <v>37208</v>
      </c>
      <c r="B1695" s="205" t="s">
        <v>76</v>
      </c>
      <c r="C1695" s="23">
        <v>-8117543.1808030503</v>
      </c>
      <c r="D1695" s="23">
        <v>5529416.1163321398</v>
      </c>
      <c r="E1695" s="23">
        <v>1113820602.22718</v>
      </c>
    </row>
    <row r="1696" spans="1:5" ht="12" customHeight="1" x14ac:dyDescent="0.2">
      <c r="A1696" s="204">
        <v>37209</v>
      </c>
      <c r="B1696" s="205" t="s">
        <v>76</v>
      </c>
      <c r="C1696" s="23">
        <v>-8501015.8465786502</v>
      </c>
      <c r="D1696" s="23">
        <v>2371137.8808352398</v>
      </c>
      <c r="E1696" s="23">
        <v>1112232567.9593899</v>
      </c>
    </row>
    <row r="1697" spans="1:5" ht="12" customHeight="1" x14ac:dyDescent="0.2">
      <c r="A1697" s="204">
        <v>37210</v>
      </c>
      <c r="B1697" s="205" t="s">
        <v>76</v>
      </c>
      <c r="C1697" s="23">
        <v>-8247826.4127383707</v>
      </c>
      <c r="D1697" s="23">
        <v>8154824.2579503506</v>
      </c>
      <c r="E1697" s="23">
        <v>1112972793.8648899</v>
      </c>
    </row>
    <row r="1698" spans="1:5" ht="12" customHeight="1" x14ac:dyDescent="0.2">
      <c r="A1698" s="204">
        <v>37211</v>
      </c>
      <c r="B1698" s="205" t="s">
        <v>76</v>
      </c>
      <c r="C1698" s="23">
        <v>-8778392.3984663002</v>
      </c>
      <c r="D1698" s="23">
        <v>4313271.2043054299</v>
      </c>
      <c r="E1698" s="23">
        <v>1113741278.0634701</v>
      </c>
    </row>
    <row r="1699" spans="1:5" ht="12" customHeight="1" x14ac:dyDescent="0.2">
      <c r="A1699" s="204">
        <v>37214</v>
      </c>
      <c r="B1699" s="205" t="s">
        <v>76</v>
      </c>
      <c r="C1699" s="23">
        <v>-9734117.3185996395</v>
      </c>
      <c r="D1699" s="23">
        <v>403347.80768457701</v>
      </c>
      <c r="E1699" s="23">
        <v>1117908052.1478999</v>
      </c>
    </row>
    <row r="1700" spans="1:5" ht="12" customHeight="1" x14ac:dyDescent="0.2">
      <c r="A1700" s="204">
        <v>37215</v>
      </c>
      <c r="B1700" s="205" t="s">
        <v>76</v>
      </c>
      <c r="C1700" s="23">
        <v>-9633776.0419159401</v>
      </c>
      <c r="D1700" s="23">
        <v>-2416067.9597030599</v>
      </c>
      <c r="E1700" s="23">
        <v>1114210602.39658</v>
      </c>
    </row>
    <row r="1701" spans="1:5" ht="12" customHeight="1" x14ac:dyDescent="0.2">
      <c r="A1701" s="204">
        <v>37216</v>
      </c>
      <c r="B1701" s="205" t="s">
        <v>76</v>
      </c>
      <c r="C1701" s="23">
        <v>-9345681.4166240897</v>
      </c>
      <c r="D1701" s="23">
        <v>-71517.575791945608</v>
      </c>
      <c r="E1701" s="23">
        <v>1110246744.77542</v>
      </c>
    </row>
    <row r="1702" spans="1:5" ht="12" customHeight="1" x14ac:dyDescent="0.2">
      <c r="A1702" s="204">
        <v>37217</v>
      </c>
      <c r="B1702" s="205" t="s">
        <v>76</v>
      </c>
      <c r="C1702" s="23">
        <v>-9408515.7877980284</v>
      </c>
      <c r="D1702" s="23">
        <v>-71517.575791945608</v>
      </c>
      <c r="E1702" s="23">
        <v>1110246744.77542</v>
      </c>
    </row>
    <row r="1703" spans="1:5" ht="12" customHeight="1" x14ac:dyDescent="0.2">
      <c r="A1703" s="204">
        <v>37218</v>
      </c>
      <c r="B1703" s="205" t="s">
        <v>76</v>
      </c>
      <c r="C1703" s="23">
        <v>-9404731.32197899</v>
      </c>
      <c r="D1703" s="23">
        <v>-71517.575791945608</v>
      </c>
      <c r="E1703" s="23">
        <v>1110246744.77542</v>
      </c>
    </row>
    <row r="1704" spans="1:5" ht="12" customHeight="1" x14ac:dyDescent="0.2">
      <c r="A1704" s="204">
        <v>37221</v>
      </c>
      <c r="B1704" s="205" t="s">
        <v>76</v>
      </c>
      <c r="C1704" s="23">
        <v>-8890533.0268852599</v>
      </c>
      <c r="D1704" s="23">
        <v>6831181.3149519004</v>
      </c>
      <c r="E1704" s="23">
        <v>1117667094.2666998</v>
      </c>
    </row>
    <row r="1705" spans="1:5" ht="12" customHeight="1" x14ac:dyDescent="0.2">
      <c r="A1705" s="204">
        <v>37222</v>
      </c>
      <c r="B1705" s="205" t="s">
        <v>76</v>
      </c>
      <c r="C1705" s="23">
        <v>-8487826.38285226</v>
      </c>
      <c r="D1705" s="23">
        <v>4697208.5040691998</v>
      </c>
      <c r="E1705" s="23">
        <v>1126096610.7831502</v>
      </c>
    </row>
    <row r="1706" spans="1:5" ht="12" customHeight="1" x14ac:dyDescent="0.2">
      <c r="A1706" s="204">
        <v>37223</v>
      </c>
      <c r="B1706" s="205" t="s">
        <v>76</v>
      </c>
      <c r="C1706" s="23">
        <v>-9222938.3786240593</v>
      </c>
      <c r="D1706" s="23">
        <v>-5559242.5910967896</v>
      </c>
      <c r="E1706" s="23">
        <v>1119652429.4756</v>
      </c>
    </row>
    <row r="1707" spans="1:5" ht="12" customHeight="1" x14ac:dyDescent="0.2">
      <c r="A1707" s="204">
        <v>37224</v>
      </c>
      <c r="B1707" s="205" t="s">
        <v>76</v>
      </c>
      <c r="C1707" s="23">
        <v>-7688075.7289121998</v>
      </c>
      <c r="D1707" s="23">
        <v>13176959.5951827</v>
      </c>
      <c r="E1707" s="23">
        <v>1140643391.44554</v>
      </c>
    </row>
    <row r="1708" spans="1:5" ht="12" customHeight="1" x14ac:dyDescent="0.2">
      <c r="A1708" s="204">
        <v>37225</v>
      </c>
      <c r="B1708" s="205" t="s">
        <v>76</v>
      </c>
      <c r="C1708" s="23">
        <v>-7885592.8455133</v>
      </c>
      <c r="D1708" s="23">
        <v>9807028.4246903397</v>
      </c>
      <c r="E1708" s="23">
        <v>1159849330.4082999</v>
      </c>
    </row>
    <row r="1709" spans="1:5" ht="12" customHeight="1" x14ac:dyDescent="0.2">
      <c r="A1709" s="204">
        <v>37228</v>
      </c>
      <c r="B1709" s="205" t="s">
        <v>76</v>
      </c>
      <c r="C1709" s="23">
        <v>-6297419.6167265503</v>
      </c>
      <c r="D1709" s="23">
        <v>19595987.103135999</v>
      </c>
      <c r="E1709" s="23">
        <v>1078479867.4863901</v>
      </c>
    </row>
    <row r="1710" spans="1:5" ht="12" customHeight="1" x14ac:dyDescent="0.2">
      <c r="A1710" s="204">
        <v>37229</v>
      </c>
      <c r="B1710" s="205" t="s">
        <v>76</v>
      </c>
      <c r="C1710" s="23">
        <v>-6289288.0531303296</v>
      </c>
      <c r="D1710" s="23">
        <v>3804210.9788779099</v>
      </c>
      <c r="E1710" s="23">
        <v>1086216505.31918</v>
      </c>
    </row>
    <row r="1711" spans="1:5" ht="12" customHeight="1" x14ac:dyDescent="0.2">
      <c r="A1711" s="204">
        <v>37230</v>
      </c>
      <c r="B1711" s="205" t="s">
        <v>76</v>
      </c>
      <c r="C1711" s="23">
        <v>-6090544.1025434704</v>
      </c>
      <c r="D1711" s="23">
        <v>7061367.9028581502</v>
      </c>
      <c r="E1711" s="23">
        <v>1085966534.1005599</v>
      </c>
    </row>
    <row r="1712" spans="1:5" ht="12" customHeight="1" x14ac:dyDescent="0.2">
      <c r="A1712" s="204">
        <v>37231</v>
      </c>
      <c r="B1712" s="205" t="s">
        <v>76</v>
      </c>
      <c r="C1712" s="23">
        <v>-6082386.0974722998</v>
      </c>
      <c r="D1712" s="23">
        <v>-835103.827810516</v>
      </c>
      <c r="E1712" s="23">
        <v>1081609287.17063</v>
      </c>
    </row>
    <row r="1713" spans="1:5" ht="12" customHeight="1" x14ac:dyDescent="0.2">
      <c r="A1713" s="204">
        <v>37232</v>
      </c>
      <c r="B1713" s="205" t="s">
        <v>76</v>
      </c>
      <c r="C1713" s="23">
        <v>-6080662.3400619403</v>
      </c>
      <c r="D1713" s="23">
        <v>-31719.984620493298</v>
      </c>
      <c r="E1713" s="23">
        <v>1081445591.94257</v>
      </c>
    </row>
    <row r="1714" spans="1:5" ht="12" customHeight="1" x14ac:dyDescent="0.2">
      <c r="A1714" s="204">
        <v>37235</v>
      </c>
      <c r="B1714" s="205" t="s">
        <v>76</v>
      </c>
      <c r="C1714" s="23">
        <v>-31050005.6046643</v>
      </c>
      <c r="D1714" s="23">
        <v>382366.14768778306</v>
      </c>
      <c r="E1714" s="23">
        <v>1411181402.9951301</v>
      </c>
    </row>
    <row r="1715" spans="1:5" ht="12" customHeight="1" x14ac:dyDescent="0.2">
      <c r="A1715" s="204">
        <v>37236</v>
      </c>
      <c r="B1715" s="205" t="s">
        <v>76</v>
      </c>
      <c r="C1715" s="23">
        <v>-31325023.470306899</v>
      </c>
      <c r="D1715" s="23">
        <v>119069.870416215</v>
      </c>
      <c r="E1715" s="23">
        <v>1421959245.1266801</v>
      </c>
    </row>
    <row r="1716" spans="1:5" ht="12" customHeight="1" x14ac:dyDescent="0.2">
      <c r="A1716" s="204">
        <v>37237</v>
      </c>
      <c r="B1716" s="205" t="s">
        <v>76</v>
      </c>
      <c r="C1716" s="23">
        <v>-29249673.440241199</v>
      </c>
      <c r="D1716" s="23">
        <v>126424.40753314801</v>
      </c>
      <c r="E1716" s="23">
        <v>1396318198.4263799</v>
      </c>
    </row>
    <row r="1717" spans="1:5" ht="12" customHeight="1" x14ac:dyDescent="0.2">
      <c r="A1717" s="204">
        <v>37238</v>
      </c>
      <c r="B1717" s="205" t="s">
        <v>76</v>
      </c>
      <c r="C1717" s="23">
        <v>-29204185.179192401</v>
      </c>
      <c r="D1717" s="23">
        <v>-97883.892923445906</v>
      </c>
      <c r="E1717" s="23">
        <v>1428294348.9637799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00"/>
  <sheetViews>
    <sheetView tabSelected="1" topLeftCell="A4" zoomScale="75" workbookViewId="0">
      <selection activeCell="I7" sqref="I7"/>
    </sheetView>
  </sheetViews>
  <sheetFormatPr defaultRowHeight="12.75" x14ac:dyDescent="0.2"/>
  <cols>
    <col min="1" max="1" width="18" customWidth="1"/>
    <col min="2" max="2" width="14.5703125" style="1" customWidth="1"/>
    <col min="3" max="3" width="13.5703125" style="1" bestFit="1" customWidth="1"/>
    <col min="4" max="4" width="15.42578125" style="1" customWidth="1"/>
    <col min="5" max="5" width="24.85546875" style="1" bestFit="1" customWidth="1"/>
    <col min="6" max="6" width="15.140625" bestFit="1" customWidth="1"/>
    <col min="7" max="7" width="14" bestFit="1" customWidth="1"/>
    <col min="8" max="11" width="14" customWidth="1"/>
    <col min="13" max="13" width="6" customWidth="1"/>
    <col min="14" max="14" width="14.140625" customWidth="1"/>
    <col min="15" max="15" width="15" customWidth="1"/>
    <col min="16" max="16" width="14.28515625" customWidth="1"/>
    <col min="20" max="20" width="1.28515625" customWidth="1"/>
    <col min="27" max="27" width="14.5703125" bestFit="1" customWidth="1"/>
    <col min="28" max="28" width="15" bestFit="1" customWidth="1"/>
    <col min="38" max="38" width="17.7109375" customWidth="1"/>
    <col min="39" max="39" width="15" customWidth="1"/>
    <col min="40" max="40" width="17.85546875" customWidth="1"/>
    <col min="41" max="41" width="14.140625" customWidth="1"/>
  </cols>
  <sheetData>
    <row r="1" spans="1:41" ht="12" customHeight="1" thickBot="1" x14ac:dyDescent="0.25"/>
    <row r="2" spans="1:41" ht="12" customHeight="1" thickBot="1" x14ac:dyDescent="0.25">
      <c r="A2" s="37" t="s">
        <v>36</v>
      </c>
      <c r="B2" s="38"/>
      <c r="C2" s="39"/>
      <c r="E2" s="64" t="s">
        <v>37</v>
      </c>
      <c r="F2" s="65"/>
    </row>
    <row r="3" spans="1:41" ht="12" customHeight="1" thickBot="1" x14ac:dyDescent="0.25">
      <c r="A3" s="45" t="s">
        <v>19</v>
      </c>
      <c r="B3" s="46" t="s">
        <v>20</v>
      </c>
      <c r="C3" s="46" t="s">
        <v>21</v>
      </c>
      <c r="E3" s="45" t="s">
        <v>23</v>
      </c>
      <c r="F3" s="46" t="s">
        <v>26</v>
      </c>
    </row>
    <row r="4" spans="1:41" ht="12" customHeight="1" x14ac:dyDescent="0.2">
      <c r="A4" s="88" t="s">
        <v>35</v>
      </c>
      <c r="B4" s="89"/>
      <c r="C4" s="89"/>
      <c r="E4" s="58" t="s">
        <v>24</v>
      </c>
      <c r="F4" s="59"/>
    </row>
    <row r="5" spans="1:41" ht="12" customHeight="1" x14ac:dyDescent="0.2">
      <c r="A5" s="47" t="s">
        <v>12</v>
      </c>
      <c r="B5" s="43">
        <f>COUNTIF(R19:R249, "var exceeded")</f>
        <v>4</v>
      </c>
      <c r="C5" s="43">
        <f>COUNTIF(Q19:Q192, "var exceeded")</f>
        <v>5</v>
      </c>
      <c r="E5" s="47" t="s">
        <v>12</v>
      </c>
      <c r="F5" s="43">
        <f>COUNTIF(AC19:AC251, "var exceeded")</f>
        <v>6</v>
      </c>
    </row>
    <row r="6" spans="1:41" ht="12" customHeight="1" x14ac:dyDescent="0.2">
      <c r="A6" s="47" t="s">
        <v>13</v>
      </c>
      <c r="B6" s="43">
        <v>231</v>
      </c>
      <c r="C6" s="43">
        <v>231</v>
      </c>
      <c r="E6" s="47" t="s">
        <v>13</v>
      </c>
      <c r="F6" s="43">
        <v>233</v>
      </c>
    </row>
    <row r="7" spans="1:41" ht="12" customHeight="1" thickBot="1" x14ac:dyDescent="0.25">
      <c r="A7" s="48" t="s">
        <v>40</v>
      </c>
      <c r="B7" s="44">
        <f>B5/B6</f>
        <v>1.7316017316017316E-2</v>
      </c>
      <c r="C7" s="44">
        <f>C5/C6</f>
        <v>2.1645021645021644E-2</v>
      </c>
      <c r="E7" s="201" t="s">
        <v>40</v>
      </c>
      <c r="F7" s="211">
        <f>F5/F6</f>
        <v>2.575107296137339E-2</v>
      </c>
    </row>
    <row r="8" spans="1:41" ht="12" customHeight="1" thickBot="1" x14ac:dyDescent="0.25">
      <c r="A8" s="86"/>
      <c r="B8" s="56"/>
      <c r="C8" s="56"/>
      <c r="E8" s="210" t="s">
        <v>86</v>
      </c>
      <c r="F8" s="212"/>
    </row>
    <row r="9" spans="1:41" ht="12" customHeight="1" x14ac:dyDescent="0.2">
      <c r="A9" s="86"/>
      <c r="B9" s="56"/>
      <c r="C9" s="56"/>
      <c r="E9" s="198" t="s">
        <v>12</v>
      </c>
      <c r="F9" s="199">
        <v>4</v>
      </c>
    </row>
    <row r="10" spans="1:41" ht="12" customHeight="1" x14ac:dyDescent="0.2">
      <c r="A10" s="86"/>
      <c r="B10" s="56"/>
      <c r="C10" s="56"/>
      <c r="E10" s="47" t="s">
        <v>13</v>
      </c>
      <c r="F10" s="43">
        <v>55</v>
      </c>
    </row>
    <row r="11" spans="1:41" ht="12" customHeight="1" thickBot="1" x14ac:dyDescent="0.25">
      <c r="A11" s="86"/>
      <c r="B11" s="56"/>
      <c r="C11" s="56"/>
      <c r="E11" s="48" t="s">
        <v>40</v>
      </c>
      <c r="F11" s="91">
        <f>F9/F10</f>
        <v>7.2727272727272724E-2</v>
      </c>
    </row>
    <row r="12" spans="1:41" ht="12" customHeight="1" x14ac:dyDescent="0.2">
      <c r="A12" s="86"/>
      <c r="B12" s="56"/>
      <c r="C12" s="56"/>
      <c r="E12" s="209" t="s">
        <v>87</v>
      </c>
    </row>
    <row r="13" spans="1:41" ht="12" customHeight="1" x14ac:dyDescent="0.2">
      <c r="A13" s="60" t="s">
        <v>72</v>
      </c>
      <c r="B13" s="55"/>
      <c r="C13" s="90"/>
    </row>
    <row r="14" spans="1:41" ht="12" customHeight="1" x14ac:dyDescent="0.2">
      <c r="A14" s="87"/>
      <c r="B14" s="55"/>
      <c r="C14" s="90"/>
    </row>
    <row r="15" spans="1:41" ht="12" customHeight="1" thickBot="1" x14ac:dyDescent="0.25">
      <c r="A15" s="87"/>
      <c r="B15" s="57"/>
      <c r="C15" s="90"/>
    </row>
    <row r="16" spans="1:41" ht="12" customHeight="1" thickBot="1" x14ac:dyDescent="0.25">
      <c r="AL16" s="111" t="s">
        <v>51</v>
      </c>
      <c r="AM16" s="112"/>
      <c r="AN16" s="112"/>
      <c r="AO16" s="113"/>
    </row>
    <row r="17" spans="1:41" ht="12" customHeight="1" thickBot="1" x14ac:dyDescent="0.25">
      <c r="A17" s="76"/>
      <c r="B17" s="77" t="s">
        <v>29</v>
      </c>
      <c r="C17" s="77"/>
      <c r="D17" s="78"/>
      <c r="E17" s="78"/>
      <c r="F17" s="79"/>
      <c r="G17" s="42" t="s">
        <v>18</v>
      </c>
      <c r="H17" s="207"/>
      <c r="I17" s="207"/>
      <c r="J17" s="207"/>
      <c r="K17" s="207"/>
      <c r="Y17" s="67" t="s">
        <v>28</v>
      </c>
      <c r="Z17" s="68"/>
      <c r="AA17" s="68"/>
      <c r="AB17" s="69"/>
      <c r="AL17" s="97" t="s">
        <v>7</v>
      </c>
      <c r="AM17" s="97" t="s">
        <v>8</v>
      </c>
      <c r="AN17" s="97" t="s">
        <v>9</v>
      </c>
      <c r="AO17" s="97" t="s">
        <v>22</v>
      </c>
    </row>
    <row r="18" spans="1:41" ht="12" customHeight="1" thickBot="1" x14ac:dyDescent="0.25">
      <c r="A18" s="74" t="s">
        <v>0</v>
      </c>
      <c r="B18" s="75" t="s">
        <v>1</v>
      </c>
      <c r="C18" s="75" t="s">
        <v>2</v>
      </c>
      <c r="D18" s="75" t="s">
        <v>3</v>
      </c>
      <c r="E18" s="75" t="s">
        <v>4</v>
      </c>
      <c r="F18" s="75" t="s">
        <v>5</v>
      </c>
      <c r="G18" s="41" t="s">
        <v>2</v>
      </c>
      <c r="H18" s="208" t="s">
        <v>81</v>
      </c>
      <c r="I18" s="208" t="s">
        <v>82</v>
      </c>
      <c r="J18" s="208" t="s">
        <v>84</v>
      </c>
      <c r="K18" s="208" t="s">
        <v>83</v>
      </c>
      <c r="N18" s="80" t="s">
        <v>7</v>
      </c>
      <c r="O18" s="80" t="s">
        <v>8</v>
      </c>
      <c r="P18" s="80" t="s">
        <v>9</v>
      </c>
      <c r="Q18" s="84" t="s">
        <v>32</v>
      </c>
      <c r="R18" s="84" t="s">
        <v>32</v>
      </c>
      <c r="T18" s="83" t="s">
        <v>31</v>
      </c>
      <c r="U18" s="92"/>
      <c r="V18" s="93"/>
      <c r="Y18" s="97" t="s">
        <v>7</v>
      </c>
      <c r="Z18" s="97" t="s">
        <v>8</v>
      </c>
      <c r="AA18" s="97" t="s">
        <v>9</v>
      </c>
      <c r="AB18" s="97" t="s">
        <v>22</v>
      </c>
      <c r="AC18" s="96" t="s">
        <v>14</v>
      </c>
      <c r="AE18" s="94" t="s">
        <v>33</v>
      </c>
      <c r="AF18" s="92"/>
      <c r="AG18" s="92"/>
      <c r="AH18" s="93"/>
      <c r="AL18" s="81">
        <v>36705</v>
      </c>
      <c r="AM18" s="82" t="s">
        <v>30</v>
      </c>
      <c r="AN18" s="23">
        <v>-30238630.206479602</v>
      </c>
      <c r="AO18" s="23">
        <v>-4622775.6275003999</v>
      </c>
    </row>
    <row r="19" spans="1:41" ht="12" customHeight="1" x14ac:dyDescent="0.2">
      <c r="A19" s="2">
        <v>36893</v>
      </c>
      <c r="B19" s="1">
        <v>10629252.220536742</v>
      </c>
      <c r="C19" s="1">
        <v>-58638313.686407171</v>
      </c>
      <c r="D19" s="1">
        <v>0</v>
      </c>
      <c r="E19" s="1">
        <v>0</v>
      </c>
      <c r="F19" s="3">
        <v>-48009061.465870425</v>
      </c>
      <c r="G19" s="3">
        <f>(C19-D19-E19)+H19+I19+J19+K19</f>
        <v>-102323511.63354596</v>
      </c>
      <c r="H19" s="3">
        <v>0</v>
      </c>
      <c r="I19" s="3">
        <f>VLOOKUP(A19,'CS Worksheet'!$A$804:$E$1051,4,FALSE)</f>
        <v>-43685197.947138794</v>
      </c>
      <c r="J19" s="3">
        <v>0</v>
      </c>
      <c r="K19" s="3">
        <v>0</v>
      </c>
      <c r="N19" s="81">
        <v>36893</v>
      </c>
      <c r="O19" s="82" t="s">
        <v>30</v>
      </c>
      <c r="P19" s="85">
        <v>-32484080.159858301</v>
      </c>
      <c r="Q19" s="71" t="str">
        <f>IF((P19)&gt;(G20),"var exceeded"," ")</f>
        <v>var exceeded</v>
      </c>
      <c r="R19" s="71" t="str">
        <f>IF((P19)&gt;(C20),"var exceeded"," ")</f>
        <v xml:space="preserve"> </v>
      </c>
      <c r="Y19" s="81">
        <v>36893</v>
      </c>
      <c r="Z19" s="82" t="s">
        <v>30</v>
      </c>
      <c r="AA19" s="23">
        <v>-32484080.159858301</v>
      </c>
      <c r="AB19" s="23">
        <v>-73168668.628483191</v>
      </c>
      <c r="AC19" t="str">
        <f>IF((AA19)&gt;(AB20),"var exceeded"," ")</f>
        <v xml:space="preserve"> </v>
      </c>
      <c r="AL19" s="81">
        <v>36706</v>
      </c>
      <c r="AM19" s="82" t="s">
        <v>30</v>
      </c>
      <c r="AN19" s="23">
        <v>-31224030.394208699</v>
      </c>
      <c r="AO19" s="23">
        <v>8856330.5167198684</v>
      </c>
    </row>
    <row r="20" spans="1:41" ht="12" customHeight="1" x14ac:dyDescent="0.2">
      <c r="A20" s="2">
        <v>36894</v>
      </c>
      <c r="B20" s="1">
        <v>3816690.543093096</v>
      </c>
      <c r="C20" s="1">
        <v>-13590391.429673439</v>
      </c>
      <c r="D20" s="1">
        <v>0</v>
      </c>
      <c r="E20" s="1">
        <v>0</v>
      </c>
      <c r="F20" s="3">
        <v>-9773700.8865803424</v>
      </c>
      <c r="G20" s="3">
        <f t="shared" ref="G20:G83" si="0">(C20-D20-E20)+H20+I20+J20+K20</f>
        <v>-33333535.06417834</v>
      </c>
      <c r="H20" s="3">
        <v>0</v>
      </c>
      <c r="I20" s="3">
        <f>VLOOKUP(A20,'CS Worksheet'!$A$804:$E$1051,4,FALSE)</f>
        <v>-19743143.634504903</v>
      </c>
      <c r="J20" s="3">
        <v>0</v>
      </c>
      <c r="K20" s="3">
        <v>0</v>
      </c>
      <c r="N20" s="81">
        <v>36894</v>
      </c>
      <c r="O20" s="82" t="s">
        <v>30</v>
      </c>
      <c r="P20" s="85">
        <v>-28988682.5778163</v>
      </c>
      <c r="Q20" s="72" t="str">
        <f>IF((P20)&gt;(G21),"var exceeded"," ")</f>
        <v xml:space="preserve"> </v>
      </c>
      <c r="R20" s="72" t="str">
        <f t="shared" ref="R20:R83" si="1">IF((P20)&gt;(C21),"var exceeded"," ")</f>
        <v xml:space="preserve"> </v>
      </c>
      <c r="Y20" s="81">
        <v>36894</v>
      </c>
      <c r="Z20" s="82" t="s">
        <v>30</v>
      </c>
      <c r="AA20" s="23">
        <v>-28988682.5778163</v>
      </c>
      <c r="AB20" s="23">
        <v>-6833770.3582870299</v>
      </c>
      <c r="AC20" t="str">
        <f t="shared" ref="AC20:AC83" si="2">IF((AA20)&gt;(AB21),"var exceeded"," ")</f>
        <v xml:space="preserve"> </v>
      </c>
      <c r="AL20" s="81">
        <v>36707</v>
      </c>
      <c r="AM20" s="82" t="s">
        <v>30</v>
      </c>
      <c r="AN20" s="23">
        <v>-31636971.498723898</v>
      </c>
      <c r="AO20" s="23">
        <v>-5943635.3343938803</v>
      </c>
    </row>
    <row r="21" spans="1:41" ht="12" customHeight="1" x14ac:dyDescent="0.2">
      <c r="A21" s="2">
        <v>36895</v>
      </c>
      <c r="B21" s="1">
        <v>4169881.3738831505</v>
      </c>
      <c r="C21" s="1">
        <v>41405322.475905538</v>
      </c>
      <c r="D21" s="1">
        <v>0</v>
      </c>
      <c r="E21" s="1">
        <v>0</v>
      </c>
      <c r="F21" s="3">
        <v>45575203.849788688</v>
      </c>
      <c r="G21" s="3">
        <f t="shared" si="0"/>
        <v>37215600.184098311</v>
      </c>
      <c r="H21" s="3">
        <v>0</v>
      </c>
      <c r="I21" s="3">
        <f>VLOOKUP(A21,'CS Worksheet'!$A$804:$E$1051,4,FALSE)</f>
        <v>-4189722.2918072296</v>
      </c>
      <c r="J21" s="3">
        <v>0</v>
      </c>
      <c r="K21" s="3">
        <v>0</v>
      </c>
      <c r="N21" s="81">
        <v>36895</v>
      </c>
      <c r="O21" s="82" t="s">
        <v>30</v>
      </c>
      <c r="P21" s="85">
        <v>-30298528.673423897</v>
      </c>
      <c r="Q21" s="72" t="str">
        <f t="shared" ref="Q21:Q83" si="3">IF((P21)&gt;(G22),"var exceeded"," ")</f>
        <v xml:space="preserve"> </v>
      </c>
      <c r="R21" s="72" t="str">
        <f t="shared" si="1"/>
        <v xml:space="preserve"> </v>
      </c>
      <c r="Y21" s="81">
        <v>36895</v>
      </c>
      <c r="Z21" s="82" t="s">
        <v>30</v>
      </c>
      <c r="AA21" s="23">
        <v>-30298528.673423897</v>
      </c>
      <c r="AB21" s="23">
        <v>28577982.140463699</v>
      </c>
      <c r="AC21" t="str">
        <f t="shared" si="2"/>
        <v xml:space="preserve"> </v>
      </c>
      <c r="AL21" s="81">
        <v>36710</v>
      </c>
      <c r="AM21" s="82" t="s">
        <v>30</v>
      </c>
      <c r="AN21" s="23">
        <v>-46658851.734602198</v>
      </c>
      <c r="AO21" s="23">
        <v>-13382414.547592999</v>
      </c>
    </row>
    <row r="22" spans="1:41" ht="12" customHeight="1" x14ac:dyDescent="0.2">
      <c r="A22" s="2">
        <v>36896</v>
      </c>
      <c r="B22" s="1">
        <v>93080.196878589079</v>
      </c>
      <c r="C22" s="1">
        <v>24372304.411601253</v>
      </c>
      <c r="D22" s="1">
        <v>0</v>
      </c>
      <c r="E22" s="1">
        <v>0</v>
      </c>
      <c r="F22" s="3">
        <v>24465384.608479843</v>
      </c>
      <c r="G22" s="3">
        <f t="shared" si="0"/>
        <v>28329379.733739361</v>
      </c>
      <c r="H22" s="3">
        <v>0</v>
      </c>
      <c r="I22" s="3">
        <f>VLOOKUP(A22,'CS Worksheet'!$A$804:$E$1051,4,FALSE)</f>
        <v>3957075.3221381097</v>
      </c>
      <c r="J22" s="3">
        <v>0</v>
      </c>
      <c r="K22" s="3">
        <v>0</v>
      </c>
      <c r="N22" s="81">
        <v>36896</v>
      </c>
      <c r="O22" s="82" t="s">
        <v>30</v>
      </c>
      <c r="P22" s="85">
        <v>-35232337.244058698</v>
      </c>
      <c r="Q22" s="72" t="str">
        <f t="shared" si="3"/>
        <v xml:space="preserve"> </v>
      </c>
      <c r="R22" s="72" t="str">
        <f t="shared" si="1"/>
        <v xml:space="preserve"> </v>
      </c>
      <c r="Y22" s="81">
        <v>36896</v>
      </c>
      <c r="Z22" s="82" t="s">
        <v>30</v>
      </c>
      <c r="AA22" s="23">
        <v>-35232337.244058698</v>
      </c>
      <c r="AB22" s="23">
        <v>25485362.111536</v>
      </c>
      <c r="AC22" t="str">
        <f t="shared" si="2"/>
        <v xml:space="preserve"> </v>
      </c>
      <c r="AL22" s="81">
        <v>36711</v>
      </c>
      <c r="AM22" s="82" t="s">
        <v>30</v>
      </c>
      <c r="AN22" s="23">
        <v>0</v>
      </c>
      <c r="AO22" s="23">
        <v>0</v>
      </c>
    </row>
    <row r="23" spans="1:41" ht="12" customHeight="1" x14ac:dyDescent="0.2">
      <c r="A23" s="2">
        <v>36899</v>
      </c>
      <c r="B23" s="1">
        <v>12568632.743828505</v>
      </c>
      <c r="C23" s="1">
        <v>20713989.7983565</v>
      </c>
      <c r="D23" s="1">
        <v>0</v>
      </c>
      <c r="E23" s="1">
        <v>0</v>
      </c>
      <c r="F23" s="3">
        <v>33282622.542185005</v>
      </c>
      <c r="G23" s="3">
        <f t="shared" si="0"/>
        <v>6393418.6222080998</v>
      </c>
      <c r="H23" s="3">
        <v>0</v>
      </c>
      <c r="I23" s="3">
        <f>VLOOKUP(A23,'CS Worksheet'!$A$804:$E$1051,4,FALSE)</f>
        <v>-14320571.1761484</v>
      </c>
      <c r="J23" s="3">
        <v>0</v>
      </c>
      <c r="K23" s="3">
        <v>0</v>
      </c>
      <c r="N23" s="81">
        <v>36899</v>
      </c>
      <c r="O23" s="82" t="s">
        <v>30</v>
      </c>
      <c r="P23" s="85">
        <v>-43904499.342392795</v>
      </c>
      <c r="Q23" s="72" t="str">
        <f t="shared" si="3"/>
        <v xml:space="preserve"> </v>
      </c>
      <c r="R23" s="72" t="str">
        <f t="shared" si="1"/>
        <v xml:space="preserve"> </v>
      </c>
      <c r="Y23" s="81">
        <v>36899</v>
      </c>
      <c r="Z23" s="82" t="s">
        <v>30</v>
      </c>
      <c r="AA23" s="23">
        <v>-43904499.342392795</v>
      </c>
      <c r="AB23" s="23">
        <v>19508067.587119099</v>
      </c>
      <c r="AC23" t="str">
        <f t="shared" si="2"/>
        <v xml:space="preserve"> </v>
      </c>
      <c r="AL23" s="81">
        <v>36712</v>
      </c>
      <c r="AM23" s="82" t="s">
        <v>30</v>
      </c>
      <c r="AN23" s="23">
        <v>-24437567.407425199</v>
      </c>
      <c r="AO23" s="23">
        <v>-10376748.001192</v>
      </c>
    </row>
    <row r="24" spans="1:41" ht="12" customHeight="1" x14ac:dyDescent="0.2">
      <c r="A24" s="2">
        <v>36900</v>
      </c>
      <c r="B24" s="1">
        <v>3294281.0857693967</v>
      </c>
      <c r="C24" s="1">
        <v>22067103.681691281</v>
      </c>
      <c r="D24" s="1">
        <v>0</v>
      </c>
      <c r="E24" s="1">
        <v>0</v>
      </c>
      <c r="F24" s="3">
        <v>25361384.767460678</v>
      </c>
      <c r="G24" s="3">
        <f t="shared" si="0"/>
        <v>23659413.812312953</v>
      </c>
      <c r="H24" s="3">
        <v>0</v>
      </c>
      <c r="I24" s="3">
        <f>VLOOKUP(A24,'CS Worksheet'!$A$804:$E$1051,4,FALSE)</f>
        <v>1592310.13062167</v>
      </c>
      <c r="J24" s="3">
        <v>0</v>
      </c>
      <c r="K24" s="3">
        <v>0</v>
      </c>
      <c r="N24" s="81">
        <v>36900</v>
      </c>
      <c r="O24" s="82" t="s">
        <v>30</v>
      </c>
      <c r="P24" s="85">
        <v>-39466889.339984201</v>
      </c>
      <c r="Q24" s="72" t="str">
        <f t="shared" si="3"/>
        <v xml:space="preserve"> </v>
      </c>
      <c r="R24" s="72" t="str">
        <f t="shared" si="1"/>
        <v xml:space="preserve"> </v>
      </c>
      <c r="Y24" s="81">
        <v>36900</v>
      </c>
      <c r="Z24" s="82" t="s">
        <v>30</v>
      </c>
      <c r="AA24" s="23">
        <v>-39466889.339984201</v>
      </c>
      <c r="AB24" s="23">
        <v>14447441.369056301</v>
      </c>
      <c r="AC24" t="str">
        <f t="shared" si="2"/>
        <v xml:space="preserve"> </v>
      </c>
      <c r="AL24" s="81">
        <v>36713</v>
      </c>
      <c r="AM24" s="82" t="s">
        <v>30</v>
      </c>
      <c r="AN24" s="23">
        <v>-21745536.228309002</v>
      </c>
      <c r="AO24" s="23">
        <v>879049.82100019907</v>
      </c>
    </row>
    <row r="25" spans="1:41" ht="12" customHeight="1" x14ac:dyDescent="0.2">
      <c r="A25" s="2">
        <v>36901</v>
      </c>
      <c r="B25" s="1">
        <v>153988525.48821068</v>
      </c>
      <c r="C25" s="1">
        <v>67744158.352631673</v>
      </c>
      <c r="D25" s="1">
        <v>-150158166.60215425</v>
      </c>
      <c r="E25" s="1">
        <v>0</v>
      </c>
      <c r="F25" s="3">
        <v>71574517.238688111</v>
      </c>
      <c r="G25" s="3">
        <f t="shared" si="0"/>
        <v>214587094.97693819</v>
      </c>
      <c r="H25" s="3">
        <v>0</v>
      </c>
      <c r="I25" s="3">
        <f>VLOOKUP(A25,'CS Worksheet'!$A$804:$E$1051,4,FALSE)</f>
        <v>-3315229.9778477596</v>
      </c>
      <c r="J25" s="3">
        <v>0</v>
      </c>
      <c r="K25" s="3">
        <v>0</v>
      </c>
      <c r="N25" s="81">
        <v>36901</v>
      </c>
      <c r="O25" s="82" t="s">
        <v>30</v>
      </c>
      <c r="P25" s="85">
        <v>-42368723.003784999</v>
      </c>
      <c r="Q25" s="72" t="str">
        <f t="shared" si="3"/>
        <v xml:space="preserve"> </v>
      </c>
      <c r="R25" s="72" t="str">
        <f t="shared" si="1"/>
        <v xml:space="preserve"> </v>
      </c>
      <c r="Y25" s="81">
        <v>36901</v>
      </c>
      <c r="Z25" s="82" t="s">
        <v>30</v>
      </c>
      <c r="AA25" s="23">
        <v>-42368723.003784999</v>
      </c>
      <c r="AB25" s="23">
        <v>415305697.15546602</v>
      </c>
      <c r="AC25" t="str">
        <f t="shared" si="2"/>
        <v xml:space="preserve"> </v>
      </c>
      <c r="AE25" t="s">
        <v>34</v>
      </c>
      <c r="AL25" s="81">
        <v>36714</v>
      </c>
      <c r="AM25" s="82" t="s">
        <v>30</v>
      </c>
      <c r="AN25" s="23">
        <v>-24526101.144288599</v>
      </c>
      <c r="AO25" s="23">
        <v>13276311.241312299</v>
      </c>
    </row>
    <row r="26" spans="1:41" ht="12" customHeight="1" x14ac:dyDescent="0.2">
      <c r="A26" s="2">
        <v>36902</v>
      </c>
      <c r="B26" s="1">
        <v>159199596.62754261</v>
      </c>
      <c r="C26" s="1">
        <v>24014447.715182692</v>
      </c>
      <c r="D26" s="1">
        <v>-148867863.84022039</v>
      </c>
      <c r="E26" s="1">
        <v>0</v>
      </c>
      <c r="F26" s="3">
        <v>34346180.502504915</v>
      </c>
      <c r="G26" s="3">
        <f t="shared" si="0"/>
        <v>150903342.74487707</v>
      </c>
      <c r="H26" s="3">
        <v>0</v>
      </c>
      <c r="I26" s="3">
        <f>VLOOKUP(A26,'CS Worksheet'!$A$804:$E$1051,4,FALSE)</f>
        <v>-21978968.810526002</v>
      </c>
      <c r="J26" s="3">
        <v>0</v>
      </c>
      <c r="K26" s="3">
        <v>0</v>
      </c>
      <c r="N26" s="81">
        <v>36902</v>
      </c>
      <c r="O26" s="82" t="s">
        <v>30</v>
      </c>
      <c r="P26" s="85">
        <v>-44181472.674101405</v>
      </c>
      <c r="Q26" s="72" t="str">
        <f t="shared" si="3"/>
        <v xml:space="preserve"> </v>
      </c>
      <c r="R26" s="72" t="str">
        <f t="shared" si="1"/>
        <v xml:space="preserve"> </v>
      </c>
      <c r="Y26" s="81">
        <v>36902</v>
      </c>
      <c r="Z26" s="82" t="s">
        <v>30</v>
      </c>
      <c r="AA26" s="23">
        <v>-44181472.674101405</v>
      </c>
      <c r="AB26" s="23">
        <v>272732283.66453397</v>
      </c>
      <c r="AC26" t="str">
        <f t="shared" si="2"/>
        <v xml:space="preserve"> </v>
      </c>
      <c r="AE26" t="s">
        <v>34</v>
      </c>
      <c r="AL26" s="81">
        <v>36717</v>
      </c>
      <c r="AM26" s="82" t="s">
        <v>30</v>
      </c>
      <c r="AN26" s="23">
        <v>-21541213.195305299</v>
      </c>
      <c r="AO26" s="23">
        <v>-12456.015130953399</v>
      </c>
    </row>
    <row r="27" spans="1:41" ht="12" customHeight="1" x14ac:dyDescent="0.2">
      <c r="A27" s="2">
        <v>36903</v>
      </c>
      <c r="B27" s="1">
        <v>1276038.147126355</v>
      </c>
      <c r="C27" s="1">
        <v>-8767832.1064959895</v>
      </c>
      <c r="D27" s="1">
        <v>0</v>
      </c>
      <c r="E27" s="1">
        <v>0</v>
      </c>
      <c r="F27" s="3">
        <v>-7491793.9593696343</v>
      </c>
      <c r="G27" s="3">
        <f t="shared" si="0"/>
        <v>-19245729.320977487</v>
      </c>
      <c r="H27" s="3">
        <v>0</v>
      </c>
      <c r="I27" s="3">
        <f>VLOOKUP(A27,'CS Worksheet'!$A$804:$E$1051,4,FALSE)</f>
        <v>-10477897.214481499</v>
      </c>
      <c r="J27" s="3">
        <v>0</v>
      </c>
      <c r="K27" s="3">
        <v>0</v>
      </c>
      <c r="N27" s="81">
        <v>36903</v>
      </c>
      <c r="O27" s="82" t="s">
        <v>30</v>
      </c>
      <c r="P27" s="85">
        <v>-37950053.2360572</v>
      </c>
      <c r="Q27" s="72" t="str">
        <f t="shared" si="3"/>
        <v xml:space="preserve"> </v>
      </c>
      <c r="R27" s="72" t="str">
        <f t="shared" si="1"/>
        <v xml:space="preserve"> </v>
      </c>
      <c r="Y27" s="81">
        <v>36903</v>
      </c>
      <c r="Z27" s="82" t="s">
        <v>30</v>
      </c>
      <c r="AA27" s="23">
        <v>-37950053.2360572</v>
      </c>
      <c r="AB27" s="23">
        <v>-5901957.6236157604</v>
      </c>
      <c r="AC27" t="str">
        <f t="shared" si="2"/>
        <v xml:space="preserve"> </v>
      </c>
      <c r="AL27" s="81">
        <v>36718</v>
      </c>
      <c r="AM27" s="82" t="s">
        <v>30</v>
      </c>
      <c r="AN27" s="23">
        <v>-21629685.4293666</v>
      </c>
      <c r="AO27" s="23">
        <v>12381023.858057901</v>
      </c>
    </row>
    <row r="28" spans="1:41" ht="12" customHeight="1" x14ac:dyDescent="0.2">
      <c r="A28" s="2">
        <v>36907</v>
      </c>
      <c r="B28" s="1">
        <v>3603175.5256972695</v>
      </c>
      <c r="C28" s="1">
        <v>-4132269.7801971287</v>
      </c>
      <c r="D28" s="1">
        <v>0</v>
      </c>
      <c r="E28" s="1">
        <v>0</v>
      </c>
      <c r="F28" s="3">
        <v>-529094.25449985918</v>
      </c>
      <c r="G28" s="3">
        <f t="shared" si="0"/>
        <v>-3025439.9967336785</v>
      </c>
      <c r="H28" s="3">
        <v>0</v>
      </c>
      <c r="I28" s="3">
        <f>VLOOKUP(A28,'CS Worksheet'!$A$804:$E$1051,4,FALSE)</f>
        <v>1106829.7834634499</v>
      </c>
      <c r="J28" s="3">
        <v>0</v>
      </c>
      <c r="K28" s="3">
        <v>0</v>
      </c>
      <c r="N28" s="81">
        <v>36907</v>
      </c>
      <c r="O28" s="82" t="s">
        <v>30</v>
      </c>
      <c r="P28" s="85">
        <v>-37625113.2501522</v>
      </c>
      <c r="Q28" s="72" t="str">
        <f t="shared" si="3"/>
        <v xml:space="preserve"> </v>
      </c>
      <c r="R28" s="72" t="str">
        <f t="shared" si="1"/>
        <v xml:space="preserve"> </v>
      </c>
      <c r="Y28" s="81">
        <v>36907</v>
      </c>
      <c r="Z28" s="82" t="s">
        <v>30</v>
      </c>
      <c r="AA28" s="23">
        <v>-37625113.2501522</v>
      </c>
      <c r="AB28" s="23">
        <v>-6544098.7444911804</v>
      </c>
      <c r="AC28" t="str">
        <f t="shared" si="2"/>
        <v xml:space="preserve"> </v>
      </c>
      <c r="AL28" s="81">
        <v>36719</v>
      </c>
      <c r="AM28" s="82" t="s">
        <v>30</v>
      </c>
      <c r="AN28" s="23">
        <v>-23501425.784581702</v>
      </c>
      <c r="AO28" s="23">
        <v>1438008.412914</v>
      </c>
    </row>
    <row r="29" spans="1:41" ht="12" customHeight="1" x14ac:dyDescent="0.2">
      <c r="A29" s="2">
        <v>36908</v>
      </c>
      <c r="B29" s="1">
        <v>-2539973.3702539159</v>
      </c>
      <c r="C29" s="1">
        <v>-15477555.069807446</v>
      </c>
      <c r="D29" s="1">
        <v>0</v>
      </c>
      <c r="E29" s="1">
        <v>0</v>
      </c>
      <c r="F29" s="3">
        <v>-18017528.440061361</v>
      </c>
      <c r="G29" s="3">
        <f t="shared" si="0"/>
        <v>-10810257.617931247</v>
      </c>
      <c r="H29" s="3">
        <v>0</v>
      </c>
      <c r="I29" s="3">
        <f>VLOOKUP(A29,'CS Worksheet'!$A$804:$E$1051,4,FALSE)</f>
        <v>4667297.4518761998</v>
      </c>
      <c r="J29" s="3">
        <v>0</v>
      </c>
      <c r="K29" s="3">
        <v>0</v>
      </c>
      <c r="N29" s="81">
        <v>36908</v>
      </c>
      <c r="O29" s="82" t="s">
        <v>30</v>
      </c>
      <c r="P29" s="85">
        <v>-36554140.963132396</v>
      </c>
      <c r="Q29" s="72" t="str">
        <f t="shared" si="3"/>
        <v xml:space="preserve"> </v>
      </c>
      <c r="R29" s="72" t="str">
        <f t="shared" si="1"/>
        <v xml:space="preserve"> </v>
      </c>
      <c r="Y29" s="81">
        <v>36908</v>
      </c>
      <c r="Z29" s="82" t="s">
        <v>30</v>
      </c>
      <c r="AA29" s="23">
        <v>-36554140.963132396</v>
      </c>
      <c r="AB29" s="23">
        <v>-23056002.835365999</v>
      </c>
      <c r="AC29" t="str">
        <f t="shared" si="2"/>
        <v xml:space="preserve"> </v>
      </c>
      <c r="AL29" s="81">
        <v>36720</v>
      </c>
      <c r="AM29" s="82" t="s">
        <v>30</v>
      </c>
      <c r="AN29" s="23">
        <v>-21986868.451971799</v>
      </c>
      <c r="AO29" s="23">
        <v>6510482.8440769603</v>
      </c>
    </row>
    <row r="30" spans="1:41" ht="12" customHeight="1" x14ac:dyDescent="0.2">
      <c r="A30" s="2">
        <v>36909</v>
      </c>
      <c r="B30" s="1">
        <v>13554469.376269823</v>
      </c>
      <c r="C30" s="1">
        <v>28592305.024237763</v>
      </c>
      <c r="D30" s="1">
        <v>0</v>
      </c>
      <c r="E30" s="1">
        <v>0</v>
      </c>
      <c r="F30" s="3">
        <v>42146774.400507584</v>
      </c>
      <c r="G30" s="3">
        <f t="shared" si="0"/>
        <v>49067826.79034096</v>
      </c>
      <c r="H30" s="3">
        <v>0</v>
      </c>
      <c r="I30" s="3">
        <f>VLOOKUP(A30,'CS Worksheet'!$A$804:$E$1051,4,FALSE)</f>
        <v>20475521.766103201</v>
      </c>
      <c r="J30" s="3">
        <v>0</v>
      </c>
      <c r="K30" s="3">
        <v>0</v>
      </c>
      <c r="N30" s="81">
        <v>36909</v>
      </c>
      <c r="O30" s="82" t="s">
        <v>30</v>
      </c>
      <c r="P30" s="85">
        <v>-33854043.352390997</v>
      </c>
      <c r="Q30" s="72" t="str">
        <f t="shared" si="3"/>
        <v xml:space="preserve"> </v>
      </c>
      <c r="R30" s="72" t="str">
        <f t="shared" si="1"/>
        <v xml:space="preserve"> </v>
      </c>
      <c r="Y30" s="81">
        <v>36909</v>
      </c>
      <c r="Z30" s="82" t="s">
        <v>30</v>
      </c>
      <c r="AA30" s="23">
        <v>-33854043.352390997</v>
      </c>
      <c r="AB30" s="23">
        <v>30367682.589925598</v>
      </c>
      <c r="AC30" t="str">
        <f t="shared" si="2"/>
        <v xml:space="preserve"> </v>
      </c>
      <c r="AL30" s="81">
        <v>36721</v>
      </c>
      <c r="AM30" s="82" t="s">
        <v>30</v>
      </c>
      <c r="AN30" s="23">
        <v>-22543614.163265899</v>
      </c>
      <c r="AO30" s="23">
        <v>3364850.6714596399</v>
      </c>
    </row>
    <row r="31" spans="1:41" ht="12" customHeight="1" x14ac:dyDescent="0.2">
      <c r="A31" s="2">
        <v>36910</v>
      </c>
      <c r="B31" s="1">
        <v>-2391558.5568470722</v>
      </c>
      <c r="C31" s="1">
        <v>3092411.033683273</v>
      </c>
      <c r="D31" s="1">
        <v>0</v>
      </c>
      <c r="E31" s="1">
        <v>0</v>
      </c>
      <c r="F31" s="3">
        <v>700852.4768362008</v>
      </c>
      <c r="G31" s="3">
        <f t="shared" si="0"/>
        <v>7747631.5617703432</v>
      </c>
      <c r="H31" s="3">
        <v>0</v>
      </c>
      <c r="I31" s="3">
        <f>VLOOKUP(A31,'CS Worksheet'!$A$804:$E$1051,4,FALSE)</f>
        <v>4655220.5280870702</v>
      </c>
      <c r="J31" s="3">
        <v>0</v>
      </c>
      <c r="K31" s="3">
        <v>0</v>
      </c>
      <c r="N31" s="81">
        <v>36910</v>
      </c>
      <c r="O31" s="82" t="s">
        <v>30</v>
      </c>
      <c r="P31" s="85">
        <v>-34736683.169923499</v>
      </c>
      <c r="Q31" s="72" t="str">
        <f t="shared" si="3"/>
        <v xml:space="preserve"> </v>
      </c>
      <c r="R31" s="72" t="str">
        <f t="shared" si="1"/>
        <v xml:space="preserve"> </v>
      </c>
      <c r="Y31" s="81">
        <v>36910</v>
      </c>
      <c r="Z31" s="82" t="s">
        <v>30</v>
      </c>
      <c r="AA31" s="23">
        <v>-34736683.169923499</v>
      </c>
      <c r="AB31" s="23">
        <v>4142858.7910473496</v>
      </c>
      <c r="AC31" t="str">
        <f t="shared" si="2"/>
        <v xml:space="preserve"> </v>
      </c>
      <c r="AL31" s="81">
        <v>36724</v>
      </c>
      <c r="AM31" s="82" t="s">
        <v>30</v>
      </c>
      <c r="AN31" s="23">
        <v>-21487011.393448599</v>
      </c>
      <c r="AO31" s="23">
        <v>-9173126.0305769593</v>
      </c>
    </row>
    <row r="32" spans="1:41" ht="12" customHeight="1" x14ac:dyDescent="0.2">
      <c r="A32" s="2">
        <v>36913</v>
      </c>
      <c r="B32" s="1">
        <v>2622390.3523773663</v>
      </c>
      <c r="C32" s="1">
        <v>28317841.216641154</v>
      </c>
      <c r="D32" s="1">
        <v>0</v>
      </c>
      <c r="E32" s="1">
        <v>0</v>
      </c>
      <c r="F32" s="3">
        <v>30940231.56901852</v>
      </c>
      <c r="G32" s="3">
        <f t="shared" si="0"/>
        <v>65696279.903115854</v>
      </c>
      <c r="H32" s="3">
        <v>0</v>
      </c>
      <c r="I32" s="3">
        <f>VLOOKUP(A32,'CS Worksheet'!$A$804:$E$1051,4,FALSE)</f>
        <v>37378438.686474703</v>
      </c>
      <c r="J32" s="3">
        <v>0</v>
      </c>
      <c r="K32" s="3">
        <v>0</v>
      </c>
      <c r="N32" s="81">
        <v>36913</v>
      </c>
      <c r="O32" s="82" t="s">
        <v>30</v>
      </c>
      <c r="P32" s="85">
        <v>-35210061.651170701</v>
      </c>
      <c r="Q32" s="72" t="str">
        <f t="shared" si="3"/>
        <v xml:space="preserve"> </v>
      </c>
      <c r="R32" s="72" t="str">
        <f t="shared" si="1"/>
        <v xml:space="preserve"> </v>
      </c>
      <c r="Y32" s="81">
        <v>36913</v>
      </c>
      <c r="Z32" s="82" t="s">
        <v>30</v>
      </c>
      <c r="AA32" s="23">
        <v>-35210061.651170701</v>
      </c>
      <c r="AB32" s="23">
        <v>27600291.7761821</v>
      </c>
      <c r="AC32" t="str">
        <f t="shared" si="2"/>
        <v xml:space="preserve"> </v>
      </c>
      <c r="AL32" s="81">
        <v>36725</v>
      </c>
      <c r="AM32" s="82" t="s">
        <v>30</v>
      </c>
      <c r="AN32" s="23">
        <v>-20012009.233619798</v>
      </c>
      <c r="AO32" s="23">
        <v>2664523.2067340696</v>
      </c>
    </row>
    <row r="33" spans="1:41" ht="12" customHeight="1" x14ac:dyDescent="0.2">
      <c r="A33" s="2">
        <v>36914</v>
      </c>
      <c r="B33" s="1">
        <v>17930075.170009386</v>
      </c>
      <c r="C33" s="1">
        <v>1768615.7115607252</v>
      </c>
      <c r="D33" s="1">
        <v>0</v>
      </c>
      <c r="E33" s="1">
        <v>0</v>
      </c>
      <c r="F33" s="3">
        <v>19698690.881570112</v>
      </c>
      <c r="G33" s="3">
        <f t="shared" si="0"/>
        <v>24831184.744236927</v>
      </c>
      <c r="H33" s="3">
        <v>0</v>
      </c>
      <c r="I33" s="3">
        <f>VLOOKUP(A33,'CS Worksheet'!$A$804:$E$1051,4,FALSE)</f>
        <v>23062569.032676201</v>
      </c>
      <c r="J33" s="3">
        <v>0</v>
      </c>
      <c r="K33" s="3">
        <v>0</v>
      </c>
      <c r="N33" s="81">
        <v>36914</v>
      </c>
      <c r="O33" s="82" t="s">
        <v>30</v>
      </c>
      <c r="P33" s="85">
        <v>-37125322.367980406</v>
      </c>
      <c r="Q33" s="72" t="str">
        <f t="shared" si="3"/>
        <v xml:space="preserve"> </v>
      </c>
      <c r="R33" s="72" t="str">
        <f t="shared" si="1"/>
        <v xml:space="preserve"> </v>
      </c>
      <c r="Y33" s="81">
        <v>36914</v>
      </c>
      <c r="Z33" s="82" t="s">
        <v>30</v>
      </c>
      <c r="AA33" s="23">
        <v>-37125322.367980406</v>
      </c>
      <c r="AB33" s="23">
        <v>811557.97446123103</v>
      </c>
      <c r="AC33" t="str">
        <f t="shared" si="2"/>
        <v xml:space="preserve"> </v>
      </c>
      <c r="AL33" s="81">
        <v>36726</v>
      </c>
      <c r="AM33" s="82" t="s">
        <v>30</v>
      </c>
      <c r="AN33" s="23">
        <v>-22208791.765036702</v>
      </c>
      <c r="AO33" s="23">
        <v>-17217093.323030401</v>
      </c>
    </row>
    <row r="34" spans="1:41" ht="12" customHeight="1" x14ac:dyDescent="0.2">
      <c r="A34" s="2">
        <v>36915</v>
      </c>
      <c r="B34" s="1">
        <v>3540592.8532515876</v>
      </c>
      <c r="C34" s="1">
        <v>7742830.6666661138</v>
      </c>
      <c r="D34" s="1">
        <v>0</v>
      </c>
      <c r="E34" s="1">
        <v>0</v>
      </c>
      <c r="F34" s="3">
        <v>11283423.5199177</v>
      </c>
      <c r="G34" s="3">
        <f t="shared" si="0"/>
        <v>4999529.3303666236</v>
      </c>
      <c r="H34" s="3">
        <v>0</v>
      </c>
      <c r="I34" s="3">
        <f>VLOOKUP(A34,'CS Worksheet'!$A$804:$E$1051,4,FALSE)</f>
        <v>-2743301.3362994902</v>
      </c>
      <c r="J34" s="3">
        <v>0</v>
      </c>
      <c r="K34" s="3">
        <v>0</v>
      </c>
      <c r="N34" s="81">
        <v>36915</v>
      </c>
      <c r="O34" s="82" t="s">
        <v>30</v>
      </c>
      <c r="P34" s="85">
        <v>-34143353.403194696</v>
      </c>
      <c r="Q34" s="72" t="str">
        <f t="shared" si="3"/>
        <v xml:space="preserve"> </v>
      </c>
      <c r="R34" s="72" t="str">
        <f t="shared" si="1"/>
        <v xml:space="preserve"> </v>
      </c>
      <c r="Y34" s="81">
        <v>36915</v>
      </c>
      <c r="Z34" s="82" t="s">
        <v>30</v>
      </c>
      <c r="AA34" s="23">
        <v>-34143353.403194696</v>
      </c>
      <c r="AB34" s="23">
        <v>11421547.192052601</v>
      </c>
      <c r="AC34" t="str">
        <f t="shared" si="2"/>
        <v xml:space="preserve"> </v>
      </c>
      <c r="AL34" s="81">
        <v>36727</v>
      </c>
      <c r="AM34" s="82" t="s">
        <v>30</v>
      </c>
      <c r="AN34" s="23">
        <v>-22215776.124240499</v>
      </c>
      <c r="AO34" s="23">
        <v>-329868.82222700602</v>
      </c>
    </row>
    <row r="35" spans="1:41" ht="12" customHeight="1" x14ac:dyDescent="0.2">
      <c r="A35" s="2">
        <v>36916</v>
      </c>
      <c r="B35" s="1">
        <v>4265217.803460733</v>
      </c>
      <c r="C35" s="1">
        <v>1255002.9249756571</v>
      </c>
      <c r="D35" s="1">
        <v>0</v>
      </c>
      <c r="E35" s="1">
        <v>-276160.74019063741</v>
      </c>
      <c r="F35" s="3">
        <v>5244059.9882457526</v>
      </c>
      <c r="G35" s="3">
        <f t="shared" si="0"/>
        <v>-981491.67293193517</v>
      </c>
      <c r="H35" s="3">
        <v>0</v>
      </c>
      <c r="I35" s="3">
        <f>VLOOKUP(A35,'CS Worksheet'!$A$804:$E$1051,4,FALSE)</f>
        <v>-2512655.3380982298</v>
      </c>
      <c r="J35" s="3">
        <v>0</v>
      </c>
      <c r="K35" s="3">
        <v>0</v>
      </c>
      <c r="N35" s="81">
        <v>36916</v>
      </c>
      <c r="O35" s="82" t="s">
        <v>30</v>
      </c>
      <c r="P35" s="85">
        <v>-35027285.153059699</v>
      </c>
      <c r="Q35" s="72" t="str">
        <f t="shared" si="3"/>
        <v xml:space="preserve"> </v>
      </c>
      <c r="R35" s="72" t="str">
        <f t="shared" si="1"/>
        <v xml:space="preserve"> </v>
      </c>
      <c r="Y35" s="81">
        <v>36916</v>
      </c>
      <c r="Z35" s="82" t="s">
        <v>30</v>
      </c>
      <c r="AA35" s="23">
        <v>-35027285.153059699</v>
      </c>
      <c r="AB35" s="23">
        <v>2625105.0959228296</v>
      </c>
      <c r="AC35" t="str">
        <f t="shared" si="2"/>
        <v xml:space="preserve"> </v>
      </c>
      <c r="AL35" s="81">
        <v>36728</v>
      </c>
      <c r="AM35" s="82" t="s">
        <v>30</v>
      </c>
      <c r="AN35" s="23">
        <v>-22628012.483807798</v>
      </c>
      <c r="AO35" s="23">
        <v>8066042.9361870298</v>
      </c>
    </row>
    <row r="36" spans="1:41" ht="12" customHeight="1" x14ac:dyDescent="0.2">
      <c r="A36" s="2">
        <v>36917</v>
      </c>
      <c r="B36" s="1">
        <v>1381138.1305311017</v>
      </c>
      <c r="C36" s="1">
        <v>9890253.0180128887</v>
      </c>
      <c r="D36" s="1">
        <v>0</v>
      </c>
      <c r="E36" s="1">
        <v>0</v>
      </c>
      <c r="F36" s="3">
        <v>11271391.148543991</v>
      </c>
      <c r="G36" s="3">
        <f t="shared" si="0"/>
        <v>12266246.920814529</v>
      </c>
      <c r="H36" s="3">
        <v>0</v>
      </c>
      <c r="I36" s="3">
        <f>VLOOKUP(A36,'CS Worksheet'!$A$804:$E$1051,4,FALSE)</f>
        <v>2375993.9028016399</v>
      </c>
      <c r="J36" s="3">
        <v>0</v>
      </c>
      <c r="K36" s="3">
        <f>VLOOKUP(A36,'CS Worksheet'!$A$1052:$E$1281,4,FALSE)</f>
        <v>0</v>
      </c>
      <c r="N36" s="81">
        <v>36917</v>
      </c>
      <c r="O36" s="82" t="s">
        <v>30</v>
      </c>
      <c r="P36" s="85">
        <v>-33884706.0232132</v>
      </c>
      <c r="Q36" s="72" t="str">
        <f t="shared" si="3"/>
        <v xml:space="preserve"> </v>
      </c>
      <c r="R36" s="72" t="str">
        <f t="shared" si="1"/>
        <v xml:space="preserve"> </v>
      </c>
      <c r="Y36" s="81">
        <v>36917</v>
      </c>
      <c r="Z36" s="82" t="s">
        <v>30</v>
      </c>
      <c r="AA36" s="23">
        <v>-33884706.0232132</v>
      </c>
      <c r="AB36" s="23">
        <v>10819739.133259401</v>
      </c>
      <c r="AC36" t="str">
        <f t="shared" si="2"/>
        <v xml:space="preserve"> </v>
      </c>
      <c r="AL36" s="81">
        <v>36731</v>
      </c>
      <c r="AM36" s="82" t="s">
        <v>30</v>
      </c>
      <c r="AN36" s="23">
        <v>-22628080.217796899</v>
      </c>
      <c r="AO36" s="23">
        <v>1272060.7708753999</v>
      </c>
    </row>
    <row r="37" spans="1:41" ht="12" customHeight="1" x14ac:dyDescent="0.2">
      <c r="A37" s="2">
        <v>36920</v>
      </c>
      <c r="B37" s="1">
        <v>23146077.374321312</v>
      </c>
      <c r="C37" s="1">
        <v>-1094254.4162629279</v>
      </c>
      <c r="D37" s="1">
        <v>0</v>
      </c>
      <c r="E37" s="1">
        <v>0</v>
      </c>
      <c r="F37" s="3">
        <v>22051822.958058383</v>
      </c>
      <c r="G37" s="3">
        <f t="shared" si="0"/>
        <v>-2881304.000610888</v>
      </c>
      <c r="H37" s="3">
        <v>0</v>
      </c>
      <c r="I37" s="3">
        <f>VLOOKUP(A37,'CS Worksheet'!$A$804:$E$1051,4,FALSE)</f>
        <v>-1787049.5843479601</v>
      </c>
      <c r="J37" s="3">
        <v>0</v>
      </c>
      <c r="K37" s="3">
        <f>VLOOKUP(A37,'CS Worksheet'!$A$1052:$E$1281,4,FALSE)</f>
        <v>0</v>
      </c>
      <c r="N37" s="81">
        <v>36920</v>
      </c>
      <c r="O37" s="82" t="s">
        <v>30</v>
      </c>
      <c r="P37" s="85">
        <v>-29627882.623047799</v>
      </c>
      <c r="Q37" s="72" t="str">
        <f t="shared" si="3"/>
        <v xml:space="preserve"> </v>
      </c>
      <c r="R37" s="72" t="str">
        <f t="shared" si="1"/>
        <v xml:space="preserve"> </v>
      </c>
      <c r="Y37" s="81">
        <v>36920</v>
      </c>
      <c r="Z37" s="82" t="s">
        <v>30</v>
      </c>
      <c r="AA37" s="23">
        <v>-29627882.623047799</v>
      </c>
      <c r="AB37" s="23">
        <v>-1046580.63991197</v>
      </c>
      <c r="AC37" t="str">
        <f t="shared" si="2"/>
        <v xml:space="preserve"> </v>
      </c>
      <c r="AL37" s="81">
        <v>36732</v>
      </c>
      <c r="AM37" s="82" t="s">
        <v>30</v>
      </c>
      <c r="AN37" s="23">
        <v>-20050831.733514201</v>
      </c>
      <c r="AO37" s="23">
        <v>-5653078.25719848</v>
      </c>
    </row>
    <row r="38" spans="1:41" ht="12" customHeight="1" x14ac:dyDescent="0.2">
      <c r="A38" s="2">
        <v>36921</v>
      </c>
      <c r="B38" s="1">
        <v>13484681.620551817</v>
      </c>
      <c r="C38" s="1">
        <v>-4098691.9556541857</v>
      </c>
      <c r="D38" s="1">
        <v>0</v>
      </c>
      <c r="E38" s="1">
        <v>0</v>
      </c>
      <c r="F38" s="3">
        <v>9385989.6648976319</v>
      </c>
      <c r="G38" s="3">
        <f t="shared" si="0"/>
        <v>3369537.8291873643</v>
      </c>
      <c r="H38" s="3">
        <v>0</v>
      </c>
      <c r="I38" s="3">
        <f>VLOOKUP(A38,'CS Worksheet'!$A$804:$E$1051,4,FALSE)</f>
        <v>1535567.88709191</v>
      </c>
      <c r="J38" s="3">
        <v>0</v>
      </c>
      <c r="K38" s="3">
        <f>VLOOKUP(A38,'CS Worksheet'!$A$1052:$E$1281,4,FALSE)</f>
        <v>5932661.89774964</v>
      </c>
      <c r="N38" s="81">
        <v>36921</v>
      </c>
      <c r="O38" s="82" t="s">
        <v>30</v>
      </c>
      <c r="P38" s="85">
        <v>-40503331.063826196</v>
      </c>
      <c r="Q38" s="72" t="str">
        <f t="shared" si="3"/>
        <v xml:space="preserve"> </v>
      </c>
      <c r="R38" s="72" t="str">
        <f t="shared" si="1"/>
        <v xml:space="preserve"> </v>
      </c>
      <c r="Y38" s="81">
        <v>36921</v>
      </c>
      <c r="Z38" s="82" t="s">
        <v>30</v>
      </c>
      <c r="AA38" s="23">
        <v>-40503331.063826196</v>
      </c>
      <c r="AB38" s="23">
        <v>7981470.2278067796</v>
      </c>
      <c r="AC38" t="str">
        <f t="shared" si="2"/>
        <v xml:space="preserve"> </v>
      </c>
      <c r="AL38" s="81">
        <v>36733</v>
      </c>
      <c r="AM38" s="82" t="s">
        <v>30</v>
      </c>
      <c r="AN38" s="23">
        <v>-21420459.358010001</v>
      </c>
      <c r="AO38" s="23">
        <v>5066043.6291166199</v>
      </c>
    </row>
    <row r="39" spans="1:41" ht="12" customHeight="1" x14ac:dyDescent="0.2">
      <c r="A39" s="2">
        <v>36922</v>
      </c>
      <c r="B39" s="1">
        <v>4038452.0278999321</v>
      </c>
      <c r="C39" s="1">
        <v>31470143.035445385</v>
      </c>
      <c r="D39" s="1">
        <v>0</v>
      </c>
      <c r="E39" s="1">
        <v>99024.34</v>
      </c>
      <c r="F39" s="3">
        <v>35607619.403345317</v>
      </c>
      <c r="G39" s="3">
        <f t="shared" si="0"/>
        <v>31916626.281301156</v>
      </c>
      <c r="H39" s="3">
        <v>0</v>
      </c>
      <c r="I39" s="3">
        <f>VLOOKUP(A39,'CS Worksheet'!$A$804:$E$1051,4,FALSE)</f>
        <v>-1612478.9724081899</v>
      </c>
      <c r="J39" s="3">
        <v>0</v>
      </c>
      <c r="K39" s="3">
        <f>VLOOKUP(A39,'CS Worksheet'!$A$1052:$E$1281,4,FALSE)</f>
        <v>2157986.5582639598</v>
      </c>
      <c r="N39" s="81">
        <v>36922</v>
      </c>
      <c r="O39" s="82" t="s">
        <v>30</v>
      </c>
      <c r="P39" s="85">
        <v>-41747136.743558101</v>
      </c>
      <c r="Q39" s="72" t="str">
        <f t="shared" si="3"/>
        <v xml:space="preserve"> </v>
      </c>
      <c r="R39" s="72" t="str">
        <f t="shared" si="1"/>
        <v xml:space="preserve"> </v>
      </c>
      <c r="Y39" s="81">
        <v>36922</v>
      </c>
      <c r="Z39" s="82" t="s">
        <v>30</v>
      </c>
      <c r="AA39" s="23">
        <v>-41747136.743558101</v>
      </c>
      <c r="AB39" s="23">
        <v>16468850.6849168</v>
      </c>
      <c r="AC39" t="str">
        <f t="shared" si="2"/>
        <v xml:space="preserve"> </v>
      </c>
      <c r="AL39" s="81">
        <v>36734</v>
      </c>
      <c r="AM39" s="82" t="s">
        <v>30</v>
      </c>
      <c r="AN39" s="23">
        <v>-22841734.4832341</v>
      </c>
      <c r="AO39" s="23">
        <v>-1918219.1808734301</v>
      </c>
    </row>
    <row r="40" spans="1:41" ht="12" customHeight="1" x14ac:dyDescent="0.2">
      <c r="A40" s="2">
        <v>36923</v>
      </c>
      <c r="B40" s="1">
        <v>5944832.180032311</v>
      </c>
      <c r="C40" s="1">
        <v>-2319044.8140000752</v>
      </c>
      <c r="D40" s="1">
        <v>11432070</v>
      </c>
      <c r="E40" s="1">
        <v>0</v>
      </c>
      <c r="F40" s="3">
        <v>15057857.366032235</v>
      </c>
      <c r="G40" s="3">
        <f t="shared" si="0"/>
        <v>-4165903.9207112631</v>
      </c>
      <c r="H40" s="3">
        <v>0</v>
      </c>
      <c r="I40" s="3">
        <f>VLOOKUP(A40,'CS Worksheet'!$A$804:$E$1051,4,FALSE)</f>
        <v>9858165.7135605998</v>
      </c>
      <c r="J40" s="3">
        <v>0</v>
      </c>
      <c r="K40" s="3">
        <f>VLOOKUP(A40,'CS Worksheet'!$A$1052:$E$1281,4,FALSE)</f>
        <v>-272954.82027178706</v>
      </c>
      <c r="N40" s="81">
        <v>36923</v>
      </c>
      <c r="O40" s="82" t="s">
        <v>30</v>
      </c>
      <c r="P40" s="85">
        <v>-43977380.070262298</v>
      </c>
      <c r="Q40" s="72" t="str">
        <f t="shared" si="3"/>
        <v xml:space="preserve"> </v>
      </c>
      <c r="R40" s="72" t="str">
        <f t="shared" si="1"/>
        <v xml:space="preserve"> </v>
      </c>
      <c r="Y40" s="81">
        <v>36923</v>
      </c>
      <c r="Z40" s="82" t="s">
        <v>30</v>
      </c>
      <c r="AA40" s="23">
        <v>-43977380.070262298</v>
      </c>
      <c r="AB40" s="23">
        <v>22679046.692425601</v>
      </c>
      <c r="AC40" t="str">
        <f t="shared" si="2"/>
        <v xml:space="preserve"> </v>
      </c>
      <c r="AL40" s="81">
        <v>36735</v>
      </c>
      <c r="AM40" s="82" t="s">
        <v>30</v>
      </c>
      <c r="AN40" s="23">
        <v>-22495539.467576399</v>
      </c>
      <c r="AO40" s="23">
        <v>-1301039.5398927799</v>
      </c>
    </row>
    <row r="41" spans="1:41" ht="12" customHeight="1" x14ac:dyDescent="0.2">
      <c r="A41" s="2">
        <v>36924</v>
      </c>
      <c r="B41" s="1">
        <v>1747989.6045342234</v>
      </c>
      <c r="C41" s="1">
        <v>9423044.2749674637</v>
      </c>
      <c r="D41" s="1">
        <v>0</v>
      </c>
      <c r="E41" s="1">
        <v>0</v>
      </c>
      <c r="F41" s="3">
        <v>11171033.879501687</v>
      </c>
      <c r="G41" s="3">
        <f t="shared" si="0"/>
        <v>-34778516.46690397</v>
      </c>
      <c r="H41" s="3">
        <v>0</v>
      </c>
      <c r="I41" s="3">
        <f>VLOOKUP(A41,'CS Worksheet'!$A$804:$E$1051,4,FALSE)</f>
        <v>-9069933.0342922304</v>
      </c>
      <c r="J41" s="3">
        <v>0</v>
      </c>
      <c r="K41" s="3">
        <f>VLOOKUP(A41,'CS Worksheet'!$A$1052:$E$1281,4,FALSE)</f>
        <v>-35131627.707579203</v>
      </c>
      <c r="N41" s="81">
        <v>36924</v>
      </c>
      <c r="O41" s="82" t="s">
        <v>30</v>
      </c>
      <c r="P41" s="85">
        <v>-42786524.225260794</v>
      </c>
      <c r="Q41" s="72" t="str">
        <f t="shared" si="3"/>
        <v xml:space="preserve"> </v>
      </c>
      <c r="R41" s="72" t="str">
        <f t="shared" si="1"/>
        <v xml:space="preserve"> </v>
      </c>
      <c r="Y41" s="81">
        <v>36924</v>
      </c>
      <c r="Z41" s="82" t="s">
        <v>30</v>
      </c>
      <c r="AA41" s="23">
        <v>-42786524.225260794</v>
      </c>
      <c r="AB41" s="23">
        <v>-32064428.448104601</v>
      </c>
      <c r="AC41" t="str">
        <f t="shared" si="2"/>
        <v xml:space="preserve"> </v>
      </c>
      <c r="AL41" s="81">
        <v>36738</v>
      </c>
      <c r="AM41" s="82" t="s">
        <v>30</v>
      </c>
      <c r="AN41" s="23">
        <v>-23963831.675638903</v>
      </c>
      <c r="AO41" s="23">
        <v>-6911021.7190039102</v>
      </c>
    </row>
    <row r="42" spans="1:41" ht="12" customHeight="1" x14ac:dyDescent="0.2">
      <c r="A42" s="2">
        <v>36927</v>
      </c>
      <c r="B42" s="1">
        <v>7020312.5464348597</v>
      </c>
      <c r="C42" s="1">
        <v>-38050545.986099496</v>
      </c>
      <c r="D42" s="1">
        <v>0</v>
      </c>
      <c r="E42" s="1">
        <v>0</v>
      </c>
      <c r="F42" s="3">
        <v>-31030233.439664636</v>
      </c>
      <c r="G42" s="3">
        <f t="shared" si="0"/>
        <v>-42190051.806335427</v>
      </c>
      <c r="H42" s="3">
        <v>0</v>
      </c>
      <c r="I42" s="3">
        <f>VLOOKUP(A42,'CS Worksheet'!$A$804:$E$1051,4,FALSE)</f>
        <v>-2961282.27799749</v>
      </c>
      <c r="J42" s="3">
        <v>0</v>
      </c>
      <c r="K42" s="3">
        <f>VLOOKUP(A42,'CS Worksheet'!$A$1052:$E$1281,4,FALSE)</f>
        <v>-1178223.5422384399</v>
      </c>
      <c r="N42" s="81">
        <v>36927</v>
      </c>
      <c r="O42" s="82" t="s">
        <v>30</v>
      </c>
      <c r="P42" s="85">
        <v>-46497095.054891497</v>
      </c>
      <c r="Q42" s="72" t="str">
        <f t="shared" si="3"/>
        <v xml:space="preserve"> </v>
      </c>
      <c r="R42" s="72" t="str">
        <f t="shared" si="1"/>
        <v xml:space="preserve"> </v>
      </c>
      <c r="Y42" s="81">
        <v>36927</v>
      </c>
      <c r="Z42" s="82" t="s">
        <v>30</v>
      </c>
      <c r="AA42" s="23">
        <v>-46497095.054891497</v>
      </c>
      <c r="AB42" s="23">
        <v>-29462426.033937998</v>
      </c>
      <c r="AC42" t="str">
        <f t="shared" si="2"/>
        <v xml:space="preserve"> </v>
      </c>
      <c r="AL42" s="81">
        <v>36739</v>
      </c>
      <c r="AM42" s="82" t="s">
        <v>30</v>
      </c>
      <c r="AN42" s="23">
        <v>-25205081.731970701</v>
      </c>
      <c r="AO42" s="23">
        <v>4994573.7169973003</v>
      </c>
    </row>
    <row r="43" spans="1:41" ht="12" customHeight="1" x14ac:dyDescent="0.2">
      <c r="A43" s="2">
        <v>36928</v>
      </c>
      <c r="B43" s="1">
        <v>2511842.5936210146</v>
      </c>
      <c r="C43" s="1">
        <v>4139591.7035711436</v>
      </c>
      <c r="D43" s="1">
        <v>0</v>
      </c>
      <c r="E43" s="1">
        <v>0</v>
      </c>
      <c r="F43" s="3">
        <v>6651434.2971921582</v>
      </c>
      <c r="G43" s="3">
        <f t="shared" si="0"/>
        <v>2598860.0144942207</v>
      </c>
      <c r="H43" s="3">
        <v>0</v>
      </c>
      <c r="I43" s="3">
        <f>VLOOKUP(A43,'CS Worksheet'!$A$804:$E$1051,4,FALSE)</f>
        <v>-2448753.92144479</v>
      </c>
      <c r="J43" s="3">
        <v>0</v>
      </c>
      <c r="K43" s="3">
        <f>VLOOKUP(A43,'CS Worksheet'!$A$1052:$E$1281,4,FALSE)</f>
        <v>908022.23236786702</v>
      </c>
      <c r="N43" s="81">
        <v>36928</v>
      </c>
      <c r="O43" s="82" t="s">
        <v>30</v>
      </c>
      <c r="P43" s="85">
        <v>-47399521.171571203</v>
      </c>
      <c r="Q43" s="72" t="str">
        <f t="shared" si="3"/>
        <v>var exceeded</v>
      </c>
      <c r="R43" s="72" t="str">
        <f t="shared" si="1"/>
        <v xml:space="preserve"> </v>
      </c>
      <c r="Y43" s="81">
        <v>36928</v>
      </c>
      <c r="Z43" s="82" t="s">
        <v>30</v>
      </c>
      <c r="AA43" s="23">
        <v>-47399521.171571203</v>
      </c>
      <c r="AB43" s="23">
        <v>-10092289.581665501</v>
      </c>
      <c r="AC43" t="str">
        <f t="shared" si="2"/>
        <v>var exceeded</v>
      </c>
      <c r="AL43" s="81">
        <v>36740</v>
      </c>
      <c r="AM43" s="82" t="s">
        <v>30</v>
      </c>
      <c r="AN43" s="23">
        <v>-27122311.536018901</v>
      </c>
      <c r="AO43" s="23">
        <v>-2613224.8105982798</v>
      </c>
    </row>
    <row r="44" spans="1:41" ht="12" customHeight="1" x14ac:dyDescent="0.2">
      <c r="A44" s="2">
        <v>36929</v>
      </c>
      <c r="B44" s="1">
        <v>-360586.23593565967</v>
      </c>
      <c r="C44" s="1">
        <v>-41847031.391163588</v>
      </c>
      <c r="D44" s="1">
        <v>0</v>
      </c>
      <c r="E44" s="1">
        <v>0</v>
      </c>
      <c r="F44" s="3">
        <v>-42207617.627099246</v>
      </c>
      <c r="G44" s="3">
        <f t="shared" si="0"/>
        <v>-123372365.49734199</v>
      </c>
      <c r="H44" s="3">
        <v>0</v>
      </c>
      <c r="I44" s="3">
        <f>VLOOKUP(A44,'CS Worksheet'!$A$804:$E$1051,4,FALSE)</f>
        <v>-29478991.4912403</v>
      </c>
      <c r="J44" s="3">
        <v>0</v>
      </c>
      <c r="K44" s="3">
        <f>VLOOKUP(A44,'CS Worksheet'!$A$1052:$E$1281,4,FALSE)</f>
        <v>-52046342.614938103</v>
      </c>
      <c r="N44" s="81">
        <v>36929</v>
      </c>
      <c r="O44" s="82" t="s">
        <v>30</v>
      </c>
      <c r="P44" s="85">
        <v>-43894394.519117497</v>
      </c>
      <c r="Q44" s="72" t="str">
        <f t="shared" si="3"/>
        <v xml:space="preserve"> </v>
      </c>
      <c r="R44" s="72" t="str">
        <f t="shared" si="1"/>
        <v xml:space="preserve"> </v>
      </c>
      <c r="Y44" s="81">
        <v>36929</v>
      </c>
      <c r="Z44" s="82" t="s">
        <v>30</v>
      </c>
      <c r="AA44" s="23">
        <v>-43894394.519117497</v>
      </c>
      <c r="AB44" s="23">
        <v>-89983414.201549307</v>
      </c>
      <c r="AC44" t="str">
        <f t="shared" si="2"/>
        <v xml:space="preserve"> </v>
      </c>
      <c r="AL44" s="81">
        <v>36741</v>
      </c>
      <c r="AM44" s="82" t="s">
        <v>30</v>
      </c>
      <c r="AN44" s="23">
        <v>-23119718.2943739</v>
      </c>
      <c r="AO44" s="23">
        <v>1812042.89031148</v>
      </c>
    </row>
    <row r="45" spans="1:41" ht="12" customHeight="1" x14ac:dyDescent="0.2">
      <c r="A45" s="2">
        <v>36930</v>
      </c>
      <c r="B45" s="1">
        <v>22317094.54566012</v>
      </c>
      <c r="C45" s="1">
        <v>9119769.665145386</v>
      </c>
      <c r="D45" s="1">
        <v>0</v>
      </c>
      <c r="E45" s="1">
        <v>0</v>
      </c>
      <c r="F45" s="3">
        <v>31436864.210805506</v>
      </c>
      <c r="G45" s="3">
        <f t="shared" si="0"/>
        <v>5432015.0401367769</v>
      </c>
      <c r="H45" s="3">
        <v>0</v>
      </c>
      <c r="I45" s="3">
        <f>VLOOKUP(A45,'CS Worksheet'!$A$804:$E$1051,4,FALSE)</f>
        <v>-8797951.1636710092</v>
      </c>
      <c r="J45" s="3">
        <v>0</v>
      </c>
      <c r="K45" s="3">
        <f>VLOOKUP(A45,'CS Worksheet'!$A$1052:$E$1281,4,FALSE)</f>
        <v>5110196.5386624001</v>
      </c>
      <c r="N45" s="81">
        <v>36930</v>
      </c>
      <c r="O45" s="82" t="s">
        <v>30</v>
      </c>
      <c r="P45" s="85">
        <v>-36567777.137147501</v>
      </c>
      <c r="Q45" s="72" t="str">
        <f t="shared" si="3"/>
        <v xml:space="preserve"> </v>
      </c>
      <c r="R45" s="72" t="str">
        <f t="shared" si="1"/>
        <v xml:space="preserve"> </v>
      </c>
      <c r="Y45" s="81">
        <v>36930</v>
      </c>
      <c r="Z45" s="82" t="s">
        <v>30</v>
      </c>
      <c r="AA45" s="23">
        <v>-36567777.137147501</v>
      </c>
      <c r="AB45" s="23">
        <v>14158088.653284701</v>
      </c>
      <c r="AC45" t="str">
        <f t="shared" si="2"/>
        <v xml:space="preserve"> </v>
      </c>
      <c r="AL45" s="81">
        <v>36742</v>
      </c>
      <c r="AM45" s="82" t="s">
        <v>30</v>
      </c>
      <c r="AN45" s="23">
        <v>-21423532.244688801</v>
      </c>
      <c r="AO45" s="23">
        <v>4984877.3838796606</v>
      </c>
    </row>
    <row r="46" spans="1:41" ht="12" customHeight="1" x14ac:dyDescent="0.2">
      <c r="A46" s="2">
        <v>36931</v>
      </c>
      <c r="B46" s="1">
        <v>1232826.4027368994</v>
      </c>
      <c r="C46" s="1">
        <v>5277356.381177525</v>
      </c>
      <c r="D46" s="1">
        <v>0</v>
      </c>
      <c r="E46" s="1">
        <v>0</v>
      </c>
      <c r="F46" s="3">
        <v>6510182.7839144245</v>
      </c>
      <c r="G46" s="3">
        <f t="shared" si="0"/>
        <v>7880406.2591910083</v>
      </c>
      <c r="H46" s="3">
        <v>0</v>
      </c>
      <c r="I46" s="3">
        <f>VLOOKUP(A46,'CS Worksheet'!$A$804:$E$1051,4,FALSE)</f>
        <v>-11642.548594387501</v>
      </c>
      <c r="J46" s="3">
        <v>0</v>
      </c>
      <c r="K46" s="3">
        <f>VLOOKUP(A46,'CS Worksheet'!$A$1052:$E$1281,4,FALSE)</f>
        <v>2614692.42660787</v>
      </c>
      <c r="N46" s="81">
        <v>36931</v>
      </c>
      <c r="O46" s="82" t="s">
        <v>30</v>
      </c>
      <c r="P46" s="85">
        <v>-36039483.718741305</v>
      </c>
      <c r="Q46" s="72" t="str">
        <f t="shared" si="3"/>
        <v xml:space="preserve"> </v>
      </c>
      <c r="R46" s="72" t="str">
        <f t="shared" si="1"/>
        <v xml:space="preserve"> </v>
      </c>
      <c r="Y46" s="81">
        <v>36931</v>
      </c>
      <c r="Z46" s="82" t="s">
        <v>30</v>
      </c>
      <c r="AA46" s="23">
        <v>-36039483.718741305</v>
      </c>
      <c r="AB46" s="23">
        <v>6437889.6660984401</v>
      </c>
      <c r="AC46" t="str">
        <f t="shared" si="2"/>
        <v xml:space="preserve"> </v>
      </c>
      <c r="AL46" s="81">
        <v>36745</v>
      </c>
      <c r="AM46" s="82" t="s">
        <v>30</v>
      </c>
      <c r="AN46" s="23">
        <v>-25645760.0076527</v>
      </c>
      <c r="AO46" s="23">
        <v>10286233.638807898</v>
      </c>
    </row>
    <row r="47" spans="1:41" ht="12" customHeight="1" x14ac:dyDescent="0.2">
      <c r="A47" s="2">
        <v>36934</v>
      </c>
      <c r="B47" s="1">
        <v>-10220507.66769674</v>
      </c>
      <c r="C47" s="1">
        <v>29154634.271909337</v>
      </c>
      <c r="D47" s="1">
        <v>0</v>
      </c>
      <c r="E47" s="1">
        <v>0</v>
      </c>
      <c r="F47" s="3">
        <v>18934126.604212597</v>
      </c>
      <c r="G47" s="3">
        <f t="shared" si="0"/>
        <v>33418007.501609467</v>
      </c>
      <c r="H47" s="3">
        <v>0</v>
      </c>
      <c r="I47" s="3">
        <f>VLOOKUP(A47,'CS Worksheet'!$A$804:$E$1051,4,FALSE)</f>
        <v>4263373.2297001304</v>
      </c>
      <c r="J47" s="3">
        <v>0</v>
      </c>
      <c r="K47" s="3">
        <f>VLOOKUP(A47,'CS Worksheet'!$A$1052:$E$1281,4,FALSE)</f>
        <v>0</v>
      </c>
      <c r="N47" s="81">
        <v>36934</v>
      </c>
      <c r="O47" s="82" t="s">
        <v>30</v>
      </c>
      <c r="P47" s="85">
        <v>-37989107.437457196</v>
      </c>
      <c r="Q47" s="72" t="str">
        <f t="shared" si="3"/>
        <v xml:space="preserve"> </v>
      </c>
      <c r="R47" s="72" t="str">
        <f t="shared" si="1"/>
        <v xml:space="preserve"> </v>
      </c>
      <c r="Y47" s="81">
        <v>36934</v>
      </c>
      <c r="Z47" s="82" t="s">
        <v>30</v>
      </c>
      <c r="AA47" s="23">
        <v>-37989107.437457196</v>
      </c>
      <c r="AB47" s="23">
        <v>-7432164.9353298303</v>
      </c>
      <c r="AC47" t="str">
        <f t="shared" si="2"/>
        <v xml:space="preserve"> </v>
      </c>
      <c r="AL47" s="81">
        <v>36746</v>
      </c>
      <c r="AM47" s="82" t="s">
        <v>30</v>
      </c>
      <c r="AN47" s="23">
        <v>-23653550.142551698</v>
      </c>
      <c r="AO47" s="23">
        <v>5798542.3638096806</v>
      </c>
    </row>
    <row r="48" spans="1:41" ht="12" customHeight="1" x14ac:dyDescent="0.2">
      <c r="A48" s="2">
        <v>36935</v>
      </c>
      <c r="B48" s="1">
        <v>4126986.7756135985</v>
      </c>
      <c r="C48" s="1">
        <v>13805969.460690927</v>
      </c>
      <c r="D48" s="1">
        <v>0</v>
      </c>
      <c r="E48" s="1">
        <v>0</v>
      </c>
      <c r="F48" s="3">
        <v>17932956.236304525</v>
      </c>
      <c r="G48" s="3">
        <f t="shared" si="0"/>
        <v>9470993.3088136874</v>
      </c>
      <c r="H48" s="3">
        <v>0</v>
      </c>
      <c r="I48" s="3">
        <f>VLOOKUP(A48,'CS Worksheet'!$A$804:$E$1051,4,FALSE)</f>
        <v>-4334976.1518772403</v>
      </c>
      <c r="J48" s="3">
        <v>0</v>
      </c>
      <c r="K48" s="3">
        <f>VLOOKUP(A48,'CS Worksheet'!$A$1052:$E$1281,4,FALSE)</f>
        <v>0</v>
      </c>
      <c r="N48" s="81">
        <v>36935</v>
      </c>
      <c r="O48" s="82" t="s">
        <v>30</v>
      </c>
      <c r="P48" s="85">
        <v>-36212048.8180058</v>
      </c>
      <c r="Q48" s="72" t="str">
        <f t="shared" si="3"/>
        <v xml:space="preserve"> </v>
      </c>
      <c r="R48" s="72" t="str">
        <f t="shared" si="1"/>
        <v xml:space="preserve"> </v>
      </c>
      <c r="Y48" s="81">
        <v>36935</v>
      </c>
      <c r="Z48" s="82" t="s">
        <v>30</v>
      </c>
      <c r="AA48" s="23">
        <v>-36212048.8180058</v>
      </c>
      <c r="AB48" s="23">
        <v>10329344.2793245</v>
      </c>
      <c r="AC48" t="str">
        <f t="shared" si="2"/>
        <v xml:space="preserve"> </v>
      </c>
      <c r="AL48" s="81">
        <v>36747</v>
      </c>
      <c r="AM48" s="82" t="s">
        <v>30</v>
      </c>
      <c r="AN48" s="23">
        <v>-25213860.599698801</v>
      </c>
      <c r="AO48" s="23">
        <v>6045075.46030242</v>
      </c>
    </row>
    <row r="49" spans="1:41" ht="12" customHeight="1" x14ac:dyDescent="0.2">
      <c r="A49" s="2">
        <v>36936</v>
      </c>
      <c r="B49" s="1">
        <v>-6797155.8738678601</v>
      </c>
      <c r="C49" s="1">
        <v>10515940.852518193</v>
      </c>
      <c r="D49" s="1">
        <v>0</v>
      </c>
      <c r="E49" s="1">
        <v>87539</v>
      </c>
      <c r="F49" s="3">
        <v>3806323.9786503334</v>
      </c>
      <c r="G49" s="3">
        <f t="shared" si="0"/>
        <v>10816164.844990311</v>
      </c>
      <c r="H49" s="3">
        <v>0</v>
      </c>
      <c r="I49" s="3">
        <f>VLOOKUP(A49,'CS Worksheet'!$A$804:$E$1051,4,FALSE)</f>
        <v>387762.992472118</v>
      </c>
      <c r="J49" s="3">
        <v>0</v>
      </c>
      <c r="K49" s="3">
        <f>VLOOKUP(A49,'CS Worksheet'!$A$1052:$E$1281,4,FALSE)</f>
        <v>0</v>
      </c>
      <c r="N49" s="81">
        <v>36936</v>
      </c>
      <c r="O49" s="82" t="s">
        <v>30</v>
      </c>
      <c r="P49" s="85">
        <v>-35488980.603516102</v>
      </c>
      <c r="Q49" s="72" t="str">
        <f t="shared" si="3"/>
        <v xml:space="preserve"> </v>
      </c>
      <c r="R49" s="72" t="str">
        <f t="shared" si="1"/>
        <v xml:space="preserve"> </v>
      </c>
      <c r="Y49" s="81">
        <v>36936</v>
      </c>
      <c r="Z49" s="82" t="s">
        <v>30</v>
      </c>
      <c r="AA49" s="23">
        <v>-35488980.603516102</v>
      </c>
      <c r="AB49" s="23">
        <v>11215320.373826399</v>
      </c>
      <c r="AC49" t="str">
        <f t="shared" si="2"/>
        <v xml:space="preserve"> </v>
      </c>
      <c r="AL49" s="81">
        <v>36748</v>
      </c>
      <c r="AM49" s="82" t="s">
        <v>30</v>
      </c>
      <c r="AN49" s="23">
        <v>-25405958.643067401</v>
      </c>
      <c r="AO49" s="23">
        <v>-1237816.00219687</v>
      </c>
    </row>
    <row r="50" spans="1:41" ht="12" customHeight="1" x14ac:dyDescent="0.2">
      <c r="A50" s="2">
        <v>36937</v>
      </c>
      <c r="B50" s="1">
        <v>-1784894.6553406466</v>
      </c>
      <c r="C50" s="1">
        <v>-9166662.9310099203</v>
      </c>
      <c r="D50" s="1">
        <v>0</v>
      </c>
      <c r="E50" s="1">
        <v>0</v>
      </c>
      <c r="F50" s="3">
        <v>-10951557.586350568</v>
      </c>
      <c r="G50" s="3">
        <f t="shared" si="0"/>
        <v>-7266347.70296764</v>
      </c>
      <c r="H50" s="3">
        <v>0</v>
      </c>
      <c r="I50" s="3">
        <f>VLOOKUP(A50,'CS Worksheet'!$A$804:$E$1051,4,FALSE)</f>
        <v>1900315.2280422801</v>
      </c>
      <c r="J50" s="3">
        <v>0</v>
      </c>
      <c r="K50" s="3">
        <f>VLOOKUP(A50,'CS Worksheet'!$A$1052:$E$1281,4,FALSE)</f>
        <v>0</v>
      </c>
      <c r="N50" s="81">
        <v>36937</v>
      </c>
      <c r="O50" s="82" t="s">
        <v>30</v>
      </c>
      <c r="P50" s="85">
        <v>-27892811.756388303</v>
      </c>
      <c r="Q50" s="72" t="str">
        <f t="shared" si="3"/>
        <v xml:space="preserve"> </v>
      </c>
      <c r="R50" s="72" t="str">
        <f t="shared" si="1"/>
        <v xml:space="preserve"> </v>
      </c>
      <c r="Y50" s="81">
        <v>36937</v>
      </c>
      <c r="Z50" s="82" t="s">
        <v>30</v>
      </c>
      <c r="AA50" s="23">
        <v>-27892811.756388303</v>
      </c>
      <c r="AB50" s="23">
        <v>-9132139.6340970993</v>
      </c>
      <c r="AC50" t="str">
        <f t="shared" si="2"/>
        <v xml:space="preserve"> </v>
      </c>
      <c r="AL50" s="81">
        <v>36749</v>
      </c>
      <c r="AM50" s="82" t="s">
        <v>30</v>
      </c>
      <c r="AN50" s="23">
        <v>-22830225.214304898</v>
      </c>
      <c r="AO50" s="23">
        <v>-5536603.7412095899</v>
      </c>
    </row>
    <row r="51" spans="1:41" ht="12" customHeight="1" x14ac:dyDescent="0.2">
      <c r="A51" s="2">
        <v>36938</v>
      </c>
      <c r="B51" s="1">
        <v>43461.046965713635</v>
      </c>
      <c r="C51" s="1">
        <v>3370562.3516299576</v>
      </c>
      <c r="D51" s="1">
        <v>0</v>
      </c>
      <c r="E51" s="1">
        <v>0</v>
      </c>
      <c r="F51" s="3">
        <v>3414023.3985956712</v>
      </c>
      <c r="G51" s="3">
        <f t="shared" si="0"/>
        <v>1903721.3689267375</v>
      </c>
      <c r="H51" s="3">
        <v>0</v>
      </c>
      <c r="I51" s="3">
        <f>VLOOKUP(A51,'CS Worksheet'!$A$804:$E$1051,4,FALSE)</f>
        <v>-1466840.9827032201</v>
      </c>
      <c r="J51" s="3">
        <v>0</v>
      </c>
      <c r="K51" s="3">
        <f>VLOOKUP(A51,'CS Worksheet'!$A$1052:$E$1281,4,FALSE)</f>
        <v>0</v>
      </c>
      <c r="N51" s="81">
        <v>36938</v>
      </c>
      <c r="O51" s="82" t="s">
        <v>30</v>
      </c>
      <c r="P51" s="85">
        <v>-32054034.531190198</v>
      </c>
      <c r="Q51" s="72" t="str">
        <f t="shared" si="3"/>
        <v xml:space="preserve"> </v>
      </c>
      <c r="R51" s="72" t="str">
        <f t="shared" si="1"/>
        <v xml:space="preserve"> </v>
      </c>
      <c r="Y51" s="81">
        <v>36938</v>
      </c>
      <c r="Z51" s="82" t="s">
        <v>30</v>
      </c>
      <c r="AA51" s="23">
        <v>-32054034.531190198</v>
      </c>
      <c r="AB51" s="23">
        <v>5235892.66900972</v>
      </c>
      <c r="AC51" t="str">
        <f t="shared" si="2"/>
        <v xml:space="preserve"> </v>
      </c>
      <c r="AL51" s="81">
        <v>36752</v>
      </c>
      <c r="AM51" s="82" t="s">
        <v>30</v>
      </c>
      <c r="AN51" s="23">
        <v>-21603742.2478026</v>
      </c>
      <c r="AO51" s="23">
        <v>-13424491.794897601</v>
      </c>
    </row>
    <row r="52" spans="1:41" ht="12" customHeight="1" x14ac:dyDescent="0.2">
      <c r="A52" s="2">
        <v>36942</v>
      </c>
      <c r="B52" s="1">
        <v>2976147.2491880306</v>
      </c>
      <c r="C52" s="1">
        <v>-25145940.721046433</v>
      </c>
      <c r="D52" s="1">
        <v>0</v>
      </c>
      <c r="E52" s="1">
        <v>0</v>
      </c>
      <c r="F52" s="3">
        <v>-22169793.471858401</v>
      </c>
      <c r="G52" s="3">
        <f t="shared" si="0"/>
        <v>-31679643.646700803</v>
      </c>
      <c r="H52" s="3">
        <v>0</v>
      </c>
      <c r="I52" s="3">
        <f>VLOOKUP(A52,'CS Worksheet'!$A$804:$E$1051,4,FALSE)</f>
        <v>-6533702.9256543703</v>
      </c>
      <c r="J52" s="3">
        <v>0</v>
      </c>
      <c r="K52" s="3">
        <f>VLOOKUP(A52,'CS Worksheet'!$A$1052:$E$1281,4,FALSE)</f>
        <v>0</v>
      </c>
      <c r="N52" s="81">
        <v>36942</v>
      </c>
      <c r="O52" s="82" t="s">
        <v>30</v>
      </c>
      <c r="P52" s="85">
        <v>-32699563.769177198</v>
      </c>
      <c r="Q52" s="72" t="str">
        <f t="shared" si="3"/>
        <v xml:space="preserve"> </v>
      </c>
      <c r="R52" s="72" t="str">
        <f t="shared" si="1"/>
        <v xml:space="preserve"> </v>
      </c>
      <c r="Y52" s="81">
        <v>36942</v>
      </c>
      <c r="Z52" s="82" t="s">
        <v>30</v>
      </c>
      <c r="AA52" s="23">
        <v>-32699563.769177198</v>
      </c>
      <c r="AB52" s="23">
        <v>-20479746.934149399</v>
      </c>
      <c r="AC52" t="str">
        <f t="shared" si="2"/>
        <v xml:space="preserve"> </v>
      </c>
      <c r="AL52" s="81">
        <v>36753</v>
      </c>
      <c r="AM52" s="82" t="s">
        <v>30</v>
      </c>
      <c r="AN52" s="23">
        <v>-23054804.027633499</v>
      </c>
      <c r="AO52" s="23">
        <v>-9171409.2785536293</v>
      </c>
    </row>
    <row r="53" spans="1:41" ht="12" customHeight="1" x14ac:dyDescent="0.2">
      <c r="A53" s="2">
        <v>36943</v>
      </c>
      <c r="B53" s="1">
        <v>1129913.2426358995</v>
      </c>
      <c r="C53" s="1">
        <v>-6401395.4159448035</v>
      </c>
      <c r="D53" s="1">
        <v>0</v>
      </c>
      <c r="E53" s="1">
        <v>0</v>
      </c>
      <c r="F53" s="3">
        <v>-5271482.1733089043</v>
      </c>
      <c r="G53" s="3">
        <f t="shared" si="0"/>
        <v>-7618229.6586705334</v>
      </c>
      <c r="H53" s="3">
        <v>0</v>
      </c>
      <c r="I53" s="3">
        <f>VLOOKUP(A53,'CS Worksheet'!$A$804:$E$1051,4,FALSE)</f>
        <v>-1216834.2427257299</v>
      </c>
      <c r="J53" s="3">
        <v>0</v>
      </c>
      <c r="K53" s="3">
        <f>VLOOKUP(A53,'CS Worksheet'!$A$1052:$E$1281,4,FALSE)</f>
        <v>0</v>
      </c>
      <c r="N53" s="81">
        <v>36943</v>
      </c>
      <c r="O53" s="82" t="s">
        <v>30</v>
      </c>
      <c r="P53" s="85">
        <v>-25647690.170510501</v>
      </c>
      <c r="Q53" s="72" t="str">
        <f t="shared" si="3"/>
        <v xml:space="preserve"> </v>
      </c>
      <c r="R53" s="72" t="str">
        <f t="shared" si="1"/>
        <v xml:space="preserve"> </v>
      </c>
      <c r="Y53" s="81">
        <v>36943</v>
      </c>
      <c r="Z53" s="82" t="s">
        <v>30</v>
      </c>
      <c r="AA53" s="23">
        <v>-25647690.170510501</v>
      </c>
      <c r="AB53" s="23">
        <v>-6688990.1072611306</v>
      </c>
      <c r="AC53" t="str">
        <f t="shared" si="2"/>
        <v xml:space="preserve"> </v>
      </c>
      <c r="AL53" s="81">
        <v>36754</v>
      </c>
      <c r="AM53" s="82" t="s">
        <v>30</v>
      </c>
      <c r="AN53" s="23">
        <v>-21379031.4555072</v>
      </c>
      <c r="AO53" s="23">
        <v>10409376.318028798</v>
      </c>
    </row>
    <row r="54" spans="1:41" ht="12" customHeight="1" x14ac:dyDescent="0.2">
      <c r="A54" s="2">
        <v>36944</v>
      </c>
      <c r="B54" s="1">
        <v>-1494117.0504862142</v>
      </c>
      <c r="C54" s="1">
        <v>-12305132.442327358</v>
      </c>
      <c r="D54" s="1">
        <v>0</v>
      </c>
      <c r="E54" s="1">
        <v>-1.5292432998943338E-8</v>
      </c>
      <c r="F54" s="3">
        <v>-13799249.492813587</v>
      </c>
      <c r="G54" s="3">
        <f t="shared" si="0"/>
        <v>-12786671.000760749</v>
      </c>
      <c r="H54" s="3">
        <v>0</v>
      </c>
      <c r="I54" s="3">
        <f>VLOOKUP(A54,'CS Worksheet'!$A$804:$E$1051,4,FALSE)</f>
        <v>-481538.55843340699</v>
      </c>
      <c r="J54" s="3">
        <v>0</v>
      </c>
      <c r="K54" s="3">
        <f>VLOOKUP(A54,'CS Worksheet'!$A$1052:$E$1281,4,FALSE)</f>
        <v>0</v>
      </c>
      <c r="N54" s="81">
        <v>36944</v>
      </c>
      <c r="O54" s="82" t="s">
        <v>30</v>
      </c>
      <c r="P54" s="85">
        <v>-28397400.920977999</v>
      </c>
      <c r="Q54" s="72" t="str">
        <f t="shared" si="3"/>
        <v xml:space="preserve"> </v>
      </c>
      <c r="R54" s="72" t="str">
        <f t="shared" si="1"/>
        <v xml:space="preserve"> </v>
      </c>
      <c r="Y54" s="81">
        <v>36944</v>
      </c>
      <c r="Z54" s="82" t="s">
        <v>30</v>
      </c>
      <c r="AA54" s="23">
        <v>-28397400.920977999</v>
      </c>
      <c r="AB54" s="23">
        <v>-12054281.0687616</v>
      </c>
      <c r="AC54" t="str">
        <f t="shared" si="2"/>
        <v xml:space="preserve"> </v>
      </c>
      <c r="AL54" s="81">
        <v>36755</v>
      </c>
      <c r="AM54" s="82" t="s">
        <v>30</v>
      </c>
      <c r="AN54" s="23">
        <v>-21640720.170859098</v>
      </c>
      <c r="AO54" s="23">
        <v>20641176.5368178</v>
      </c>
    </row>
    <row r="55" spans="1:41" ht="12" customHeight="1" x14ac:dyDescent="0.2">
      <c r="A55" s="2">
        <v>36945</v>
      </c>
      <c r="B55" s="1">
        <v>8724399.7384938989</v>
      </c>
      <c r="C55" s="1">
        <v>4466266.6472642357</v>
      </c>
      <c r="D55" s="1">
        <v>0</v>
      </c>
      <c r="E55" s="1">
        <v>0</v>
      </c>
      <c r="F55" s="3">
        <v>13190666.385758135</v>
      </c>
      <c r="G55" s="3">
        <f t="shared" si="0"/>
        <v>-368661.87435955461</v>
      </c>
      <c r="H55" s="3">
        <v>0</v>
      </c>
      <c r="I55" s="3">
        <f>VLOOKUP(A55,'CS Worksheet'!$A$804:$E$1051,4,FALSE)</f>
        <v>-4834928.5216237903</v>
      </c>
      <c r="J55" s="3">
        <v>0</v>
      </c>
      <c r="K55" s="3">
        <f>VLOOKUP(A55,'CS Worksheet'!$A$1052:$E$1281,4,FALSE)</f>
        <v>0</v>
      </c>
      <c r="N55" s="81">
        <v>36945</v>
      </c>
      <c r="O55" s="82" t="s">
        <v>30</v>
      </c>
      <c r="P55" s="85">
        <v>-27875399.563679598</v>
      </c>
      <c r="Q55" s="72" t="str">
        <f t="shared" si="3"/>
        <v xml:space="preserve"> </v>
      </c>
      <c r="R55" s="72" t="str">
        <f t="shared" si="1"/>
        <v xml:space="preserve"> </v>
      </c>
      <c r="Y55" s="81">
        <v>36945</v>
      </c>
      <c r="Z55" s="82" t="s">
        <v>30</v>
      </c>
      <c r="AA55" s="23">
        <v>-27875399.563679598</v>
      </c>
      <c r="AB55" s="23">
        <v>5476651.4397157598</v>
      </c>
      <c r="AC55" t="str">
        <f t="shared" si="2"/>
        <v xml:space="preserve"> </v>
      </c>
      <c r="AL55" s="81">
        <v>36756</v>
      </c>
      <c r="AM55" s="82" t="s">
        <v>30</v>
      </c>
      <c r="AN55" s="23">
        <v>-20038414.373403203</v>
      </c>
      <c r="AO55" s="23">
        <v>8051340.9079672098</v>
      </c>
    </row>
    <row r="56" spans="1:41" ht="12" customHeight="1" x14ac:dyDescent="0.2">
      <c r="A56" s="2">
        <v>36948</v>
      </c>
      <c r="B56" s="1">
        <v>-258179.9948756462</v>
      </c>
      <c r="C56" s="1">
        <v>-6768002.9310061447</v>
      </c>
      <c r="D56" s="1">
        <v>0</v>
      </c>
      <c r="E56" s="1">
        <v>0</v>
      </c>
      <c r="F56" s="3">
        <v>-7026182.9258817909</v>
      </c>
      <c r="G56" s="3">
        <f t="shared" si="0"/>
        <v>-12112248.924048755</v>
      </c>
      <c r="H56" s="3">
        <v>0</v>
      </c>
      <c r="I56" s="3">
        <f>VLOOKUP(A56,'CS Worksheet'!$A$804:$E$1051,4,FALSE)</f>
        <v>-5344245.9930426097</v>
      </c>
      <c r="J56" s="3">
        <v>0</v>
      </c>
      <c r="K56" s="3">
        <f>VLOOKUP(A56,'CS Worksheet'!$A$1052:$E$1281,4,FALSE)</f>
        <v>0</v>
      </c>
      <c r="N56" s="81">
        <v>36948</v>
      </c>
      <c r="O56" s="82" t="s">
        <v>30</v>
      </c>
      <c r="P56" s="85">
        <v>-27692581.355603099</v>
      </c>
      <c r="Q56" s="72" t="str">
        <f t="shared" si="3"/>
        <v xml:space="preserve"> </v>
      </c>
      <c r="R56" s="72" t="str">
        <f t="shared" si="1"/>
        <v xml:space="preserve"> </v>
      </c>
      <c r="Y56" s="81">
        <v>36948</v>
      </c>
      <c r="Z56" s="82" t="s">
        <v>30</v>
      </c>
      <c r="AA56" s="23">
        <v>-27692581.355603099</v>
      </c>
      <c r="AB56" s="23">
        <v>-10573846.828256801</v>
      </c>
      <c r="AC56" t="str">
        <f t="shared" si="2"/>
        <v xml:space="preserve"> </v>
      </c>
      <c r="AL56" s="81">
        <v>36759</v>
      </c>
      <c r="AM56" s="82" t="s">
        <v>30</v>
      </c>
      <c r="AN56" s="23">
        <v>-23025619.862727299</v>
      </c>
      <c r="AO56" s="23">
        <v>31640377.540353</v>
      </c>
    </row>
    <row r="57" spans="1:41" ht="12" customHeight="1" x14ac:dyDescent="0.2">
      <c r="A57" s="2">
        <v>36949</v>
      </c>
      <c r="B57" s="1">
        <v>3760932.4138156287</v>
      </c>
      <c r="C57" s="1">
        <v>-5783328.7066753991</v>
      </c>
      <c r="D57" s="1">
        <v>0</v>
      </c>
      <c r="E57" s="1">
        <v>0</v>
      </c>
      <c r="F57" s="3">
        <v>-2022396.2928597704</v>
      </c>
      <c r="G57" s="3">
        <f t="shared" si="0"/>
        <v>-4796676.684747179</v>
      </c>
      <c r="H57" s="3">
        <v>0</v>
      </c>
      <c r="I57" s="3">
        <f>VLOOKUP(A57,'CS Worksheet'!$A$804:$E$1051,4,FALSE)</f>
        <v>986652.02192822006</v>
      </c>
      <c r="J57" s="3">
        <v>0</v>
      </c>
      <c r="K57" s="3">
        <f>VLOOKUP(A57,'CS Worksheet'!$A$1052:$E$1281,4,FALSE)</f>
        <v>0</v>
      </c>
      <c r="N57" s="81">
        <v>36949</v>
      </c>
      <c r="O57" s="82" t="s">
        <v>30</v>
      </c>
      <c r="P57" s="85">
        <v>-29507879.944137998</v>
      </c>
      <c r="Q57" s="72" t="str">
        <f t="shared" si="3"/>
        <v xml:space="preserve"> </v>
      </c>
      <c r="R57" s="72" t="str">
        <f t="shared" si="1"/>
        <v xml:space="preserve"> </v>
      </c>
      <c r="Y57" s="81">
        <v>36949</v>
      </c>
      <c r="Z57" s="82" t="s">
        <v>30</v>
      </c>
      <c r="AA57" s="23">
        <v>-29507879.944137998</v>
      </c>
      <c r="AB57" s="23">
        <v>4088782.3222298701</v>
      </c>
      <c r="AC57" t="str">
        <f t="shared" si="2"/>
        <v xml:space="preserve"> </v>
      </c>
      <c r="AL57" s="81">
        <v>36760</v>
      </c>
      <c r="AM57" s="82" t="s">
        <v>30</v>
      </c>
      <c r="AN57" s="23">
        <v>-24058994.1524278</v>
      </c>
      <c r="AO57" s="23">
        <v>2272981.7387831598</v>
      </c>
    </row>
    <row r="58" spans="1:41" ht="12" customHeight="1" x14ac:dyDescent="0.2">
      <c r="A58" s="2">
        <v>36950</v>
      </c>
      <c r="B58" s="1">
        <v>4567748.3920309525</v>
      </c>
      <c r="C58" s="1">
        <v>-8363927.1942150248</v>
      </c>
      <c r="D58" s="1">
        <v>0</v>
      </c>
      <c r="E58" s="1">
        <v>-5310622.1842007125</v>
      </c>
      <c r="F58" s="3">
        <v>-9106800.9863847848</v>
      </c>
      <c r="G58" s="3">
        <f t="shared" si="0"/>
        <v>-2894226.7617656575</v>
      </c>
      <c r="H58" s="3">
        <v>0</v>
      </c>
      <c r="I58" s="3">
        <f>VLOOKUP(A58,'CS Worksheet'!$A$804:$E$1051,4,FALSE)</f>
        <v>159078.248248655</v>
      </c>
      <c r="J58" s="3">
        <v>0</v>
      </c>
      <c r="K58" s="3">
        <f>VLOOKUP(A58,'CS Worksheet'!$A$1052:$E$1281,4,FALSE)</f>
        <v>0</v>
      </c>
      <c r="N58" s="81">
        <v>36950</v>
      </c>
      <c r="O58" s="82" t="s">
        <v>30</v>
      </c>
      <c r="P58" s="85">
        <v>-32777979.5537843</v>
      </c>
      <c r="Q58" s="72" t="str">
        <f t="shared" si="3"/>
        <v xml:space="preserve"> </v>
      </c>
      <c r="R58" s="72" t="str">
        <f t="shared" si="1"/>
        <v xml:space="preserve"> </v>
      </c>
      <c r="Y58" s="81">
        <v>36950</v>
      </c>
      <c r="Z58" s="82" t="s">
        <v>30</v>
      </c>
      <c r="AA58" s="23">
        <v>-32777979.5537843</v>
      </c>
      <c r="AB58" s="23">
        <v>-2327208.4255089499</v>
      </c>
      <c r="AC58" t="str">
        <f t="shared" si="2"/>
        <v xml:space="preserve"> </v>
      </c>
      <c r="AL58" s="81">
        <v>36761</v>
      </c>
      <c r="AM58" s="82" t="s">
        <v>30</v>
      </c>
      <c r="AN58" s="23">
        <v>-26769511.240731098</v>
      </c>
      <c r="AO58" s="23">
        <v>40803190.652641401</v>
      </c>
    </row>
    <row r="59" spans="1:41" ht="12" customHeight="1" x14ac:dyDescent="0.2">
      <c r="A59" s="2">
        <v>36951</v>
      </c>
      <c r="B59" s="1">
        <v>46874141.022076353</v>
      </c>
      <c r="C59" s="1">
        <v>-19745333.924455665</v>
      </c>
      <c r="D59" s="1">
        <v>0</v>
      </c>
      <c r="E59" s="1">
        <v>252762.4</v>
      </c>
      <c r="F59" s="3">
        <v>27381569.497620687</v>
      </c>
      <c r="G59" s="3">
        <f t="shared" si="0"/>
        <v>-19637274.590061195</v>
      </c>
      <c r="H59" s="3">
        <v>0</v>
      </c>
      <c r="I59" s="3">
        <f>VLOOKUP(A59,'CS Worksheet'!$A$804:$E$1051,4,FALSE)</f>
        <v>360821.73439446796</v>
      </c>
      <c r="J59" s="3">
        <v>0</v>
      </c>
      <c r="K59" s="3">
        <f>VLOOKUP(A59,'CS Worksheet'!$A$1052:$E$1281,4,FALSE)</f>
        <v>0</v>
      </c>
      <c r="N59" s="81">
        <v>36951</v>
      </c>
      <c r="O59" s="82" t="s">
        <v>30</v>
      </c>
      <c r="P59" s="85">
        <v>-30922188.956108898</v>
      </c>
      <c r="Q59" s="72" t="str">
        <f t="shared" si="3"/>
        <v xml:space="preserve"> </v>
      </c>
      <c r="R59" s="72" t="str">
        <f t="shared" si="1"/>
        <v xml:space="preserve"> </v>
      </c>
      <c r="Y59" s="81">
        <v>36951</v>
      </c>
      <c r="Z59" s="82" t="s">
        <v>30</v>
      </c>
      <c r="AA59" s="23">
        <v>-30922188.956108898</v>
      </c>
      <c r="AB59" s="23">
        <v>14373585.264660301</v>
      </c>
      <c r="AC59" t="str">
        <f t="shared" si="2"/>
        <v xml:space="preserve"> </v>
      </c>
      <c r="AL59" s="81">
        <v>36762</v>
      </c>
      <c r="AM59" s="82" t="s">
        <v>30</v>
      </c>
      <c r="AN59" s="23">
        <v>-24979074.381264899</v>
      </c>
      <c r="AO59" s="23">
        <v>27488880.546294302</v>
      </c>
    </row>
    <row r="60" spans="1:41" ht="12" customHeight="1" x14ac:dyDescent="0.2">
      <c r="A60" s="2">
        <v>36952</v>
      </c>
      <c r="B60" s="1">
        <v>-1851372.8939864202</v>
      </c>
      <c r="C60" s="1">
        <v>6371143.7771622147</v>
      </c>
      <c r="D60" s="1">
        <v>0</v>
      </c>
      <c r="E60" s="1">
        <v>-23982.99</v>
      </c>
      <c r="F60" s="3">
        <v>4495787.8931757938</v>
      </c>
      <c r="G60" s="3">
        <f t="shared" si="0"/>
        <v>7202022.3947990313</v>
      </c>
      <c r="H60" s="3">
        <v>0</v>
      </c>
      <c r="I60" s="3">
        <f>VLOOKUP(A60,'CS Worksheet'!$A$804:$E$1051,4,FALSE)</f>
        <v>806895.627636816</v>
      </c>
      <c r="J60" s="3">
        <v>0</v>
      </c>
      <c r="K60" s="3">
        <f>VLOOKUP(A60,'CS Worksheet'!$A$1052:$E$1281,4,FALSE)</f>
        <v>0</v>
      </c>
      <c r="N60" s="81">
        <v>36952</v>
      </c>
      <c r="O60" s="82" t="s">
        <v>30</v>
      </c>
      <c r="P60" s="85">
        <v>-29256761.386097498</v>
      </c>
      <c r="Q60" s="72" t="str">
        <f t="shared" si="3"/>
        <v xml:space="preserve"> </v>
      </c>
      <c r="R60" s="72" t="str">
        <f t="shared" si="1"/>
        <v xml:space="preserve"> </v>
      </c>
      <c r="Y60" s="81">
        <v>36952</v>
      </c>
      <c r="Z60" s="82" t="s">
        <v>30</v>
      </c>
      <c r="AA60" s="23">
        <v>-29256761.386097498</v>
      </c>
      <c r="AB60" s="23">
        <v>6154657.6529397303</v>
      </c>
      <c r="AC60" t="str">
        <f t="shared" si="2"/>
        <v xml:space="preserve"> </v>
      </c>
      <c r="AL60" s="81">
        <v>36763</v>
      </c>
      <c r="AM60" s="82" t="s">
        <v>30</v>
      </c>
      <c r="AN60" s="23">
        <v>-30381406.6309698</v>
      </c>
      <c r="AO60" s="23">
        <v>11660611.007469101</v>
      </c>
    </row>
    <row r="61" spans="1:41" ht="12" customHeight="1" x14ac:dyDescent="0.2">
      <c r="A61" s="2">
        <v>36955</v>
      </c>
      <c r="B61" s="1">
        <v>2987091.2067334792</v>
      </c>
      <c r="C61" s="1">
        <v>39376884.917310052</v>
      </c>
      <c r="D61" s="1">
        <v>0</v>
      </c>
      <c r="E61" s="1">
        <v>0</v>
      </c>
      <c r="F61" s="3">
        <v>42363976.124043532</v>
      </c>
      <c r="G61" s="3">
        <f t="shared" si="0"/>
        <v>36149437.100607701</v>
      </c>
      <c r="H61" s="3">
        <v>0</v>
      </c>
      <c r="I61" s="3">
        <f>VLOOKUP(A61,'CS Worksheet'!$A$804:$E$1051,4,FALSE)</f>
        <v>-3227447.81670235</v>
      </c>
      <c r="J61" s="3">
        <v>0</v>
      </c>
      <c r="K61" s="3">
        <f>VLOOKUP(A61,'CS Worksheet'!$A$1052:$E$1281,4,FALSE)</f>
        <v>0</v>
      </c>
      <c r="N61" s="81">
        <v>36955</v>
      </c>
      <c r="O61" s="82" t="s">
        <v>30</v>
      </c>
      <c r="P61" s="85">
        <v>-27023814.137753099</v>
      </c>
      <c r="Q61" s="72" t="str">
        <f t="shared" si="3"/>
        <v xml:space="preserve"> </v>
      </c>
      <c r="R61" s="72" t="str">
        <f t="shared" si="1"/>
        <v xml:space="preserve"> </v>
      </c>
      <c r="Y61" s="81">
        <v>36955</v>
      </c>
      <c r="Z61" s="82" t="s">
        <v>30</v>
      </c>
      <c r="AA61" s="23">
        <v>-27023814.137753099</v>
      </c>
      <c r="AB61" s="23">
        <v>41718391.088737696</v>
      </c>
      <c r="AC61" t="str">
        <f t="shared" si="2"/>
        <v xml:space="preserve"> </v>
      </c>
      <c r="AL61" s="81">
        <v>36766</v>
      </c>
      <c r="AM61" s="82" t="s">
        <v>30</v>
      </c>
      <c r="AN61" s="23">
        <v>-26759998.986717902</v>
      </c>
      <c r="AO61" s="23">
        <v>-26333050.317257799</v>
      </c>
    </row>
    <row r="62" spans="1:41" ht="12" customHeight="1" x14ac:dyDescent="0.2">
      <c r="A62" s="2">
        <v>36956</v>
      </c>
      <c r="B62" s="1">
        <v>2444588.1504072496</v>
      </c>
      <c r="C62" s="1">
        <v>8568716.1170465965</v>
      </c>
      <c r="D62" s="1">
        <v>0</v>
      </c>
      <c r="E62" s="1">
        <v>0</v>
      </c>
      <c r="F62" s="3">
        <v>11013304.267453846</v>
      </c>
      <c r="G62" s="3">
        <f t="shared" si="0"/>
        <v>7892469.1038660873</v>
      </c>
      <c r="H62" s="3">
        <v>0</v>
      </c>
      <c r="I62" s="3">
        <f>VLOOKUP(A62,'CS Worksheet'!$A$804:$E$1051,4,FALSE)</f>
        <v>-676247.01318050909</v>
      </c>
      <c r="J62" s="3">
        <v>0</v>
      </c>
      <c r="K62" s="3">
        <f>VLOOKUP(A62,'CS Worksheet'!$A$1052:$E$1281,4,FALSE)</f>
        <v>0</v>
      </c>
      <c r="N62" s="81">
        <v>36956</v>
      </c>
      <c r="O62" s="82" t="s">
        <v>30</v>
      </c>
      <c r="P62" s="85">
        <v>-28299178.470614698</v>
      </c>
      <c r="Q62" s="72" t="str">
        <f t="shared" si="3"/>
        <v xml:space="preserve"> </v>
      </c>
      <c r="R62" s="72" t="str">
        <f t="shared" si="1"/>
        <v xml:space="preserve"> </v>
      </c>
      <c r="Y62" s="81">
        <v>36956</v>
      </c>
      <c r="Z62" s="82" t="s">
        <v>30</v>
      </c>
      <c r="AA62" s="23">
        <v>-28299178.470614698</v>
      </c>
      <c r="AB62" s="23">
        <v>-2427459.4961902797</v>
      </c>
      <c r="AC62" t="str">
        <f t="shared" si="2"/>
        <v xml:space="preserve"> </v>
      </c>
      <c r="AL62" s="81">
        <v>36767</v>
      </c>
      <c r="AM62" s="82" t="s">
        <v>30</v>
      </c>
      <c r="AN62" s="23">
        <v>-23759266.890659299</v>
      </c>
      <c r="AO62" s="23">
        <v>-59735806.013911694</v>
      </c>
    </row>
    <row r="63" spans="1:41" ht="12" customHeight="1" x14ac:dyDescent="0.2">
      <c r="A63" s="2">
        <v>36957</v>
      </c>
      <c r="B63" s="1">
        <v>-2368310.385380723</v>
      </c>
      <c r="C63" s="1">
        <v>-4623220.5015685</v>
      </c>
      <c r="D63" s="1">
        <v>0</v>
      </c>
      <c r="E63" s="1">
        <v>0</v>
      </c>
      <c r="F63" s="3">
        <v>-6991530.8869492225</v>
      </c>
      <c r="G63" s="3">
        <f t="shared" si="0"/>
        <v>-5364389.5833672313</v>
      </c>
      <c r="H63" s="3">
        <v>0</v>
      </c>
      <c r="I63" s="3">
        <f>VLOOKUP(A63,'CS Worksheet'!$A$804:$E$1051,4,FALSE)</f>
        <v>-741169.081798731</v>
      </c>
      <c r="J63" s="3">
        <v>0</v>
      </c>
      <c r="K63" s="3">
        <f>VLOOKUP(A63,'CS Worksheet'!$A$1052:$E$1281,4,FALSE)</f>
        <v>0</v>
      </c>
      <c r="N63" s="81">
        <v>36957</v>
      </c>
      <c r="O63" s="82" t="s">
        <v>30</v>
      </c>
      <c r="P63" s="85">
        <v>-31625515.907047998</v>
      </c>
      <c r="Q63" s="72" t="str">
        <f t="shared" si="3"/>
        <v xml:space="preserve"> </v>
      </c>
      <c r="R63" s="72" t="str">
        <f t="shared" si="1"/>
        <v xml:space="preserve"> </v>
      </c>
      <c r="Y63" s="81">
        <v>36957</v>
      </c>
      <c r="Z63" s="82" t="s">
        <v>30</v>
      </c>
      <c r="AA63" s="23">
        <v>-31625515.907047998</v>
      </c>
      <c r="AB63" s="23">
        <v>-5791607.4632068304</v>
      </c>
      <c r="AC63" t="str">
        <f t="shared" si="2"/>
        <v xml:space="preserve"> </v>
      </c>
      <c r="AL63" s="81">
        <v>36768</v>
      </c>
      <c r="AM63" s="82" t="s">
        <v>30</v>
      </c>
      <c r="AN63" s="23">
        <v>-18615336.706352402</v>
      </c>
      <c r="AO63" s="23">
        <v>-3317264.9590083398</v>
      </c>
    </row>
    <row r="64" spans="1:41" ht="12" customHeight="1" x14ac:dyDescent="0.2">
      <c r="A64" s="2">
        <v>36958</v>
      </c>
      <c r="B64" s="1">
        <v>10964444.547628403</v>
      </c>
      <c r="C64" s="1">
        <v>-2024337.4301647819</v>
      </c>
      <c r="D64" s="1">
        <v>0</v>
      </c>
      <c r="E64" s="1">
        <v>0</v>
      </c>
      <c r="F64" s="3">
        <v>8940107.1174636204</v>
      </c>
      <c r="G64" s="3">
        <f t="shared" si="0"/>
        <v>-8193428.0787553117</v>
      </c>
      <c r="H64" s="3">
        <v>0</v>
      </c>
      <c r="I64" s="3">
        <f>VLOOKUP(A64,'CS Worksheet'!$A$804:$E$1051,4,FALSE)</f>
        <v>-6169090.6485905303</v>
      </c>
      <c r="J64" s="3">
        <v>0</v>
      </c>
      <c r="K64" s="3">
        <f>VLOOKUP(A64,'CS Worksheet'!$A$1052:$E$1281,4,FALSE)</f>
        <v>0</v>
      </c>
      <c r="N64" s="81">
        <v>36958</v>
      </c>
      <c r="O64" s="82" t="s">
        <v>30</v>
      </c>
      <c r="P64" s="85">
        <v>-28400394.9327095</v>
      </c>
      <c r="Q64" s="72" t="str">
        <f t="shared" si="3"/>
        <v xml:space="preserve"> </v>
      </c>
      <c r="R64" s="72" t="str">
        <f t="shared" si="1"/>
        <v xml:space="preserve"> </v>
      </c>
      <c r="Y64" s="81">
        <v>36958</v>
      </c>
      <c r="Z64" s="82" t="s">
        <v>30</v>
      </c>
      <c r="AA64" s="23">
        <v>-28400394.9327095</v>
      </c>
      <c r="AB64" s="23">
        <v>-1646338.54278634</v>
      </c>
      <c r="AC64" t="str">
        <f t="shared" si="2"/>
        <v xml:space="preserve"> </v>
      </c>
      <c r="AL64" s="81">
        <v>36769</v>
      </c>
      <c r="AM64" s="82" t="s">
        <v>30</v>
      </c>
      <c r="AN64" s="23">
        <v>-17810983.387022901</v>
      </c>
      <c r="AO64" s="23">
        <v>-7428208.2818258004</v>
      </c>
    </row>
    <row r="65" spans="1:41" ht="12" customHeight="1" x14ac:dyDescent="0.2">
      <c r="A65" s="2">
        <v>36959</v>
      </c>
      <c r="B65" s="1">
        <v>5439405.0051029921</v>
      </c>
      <c r="C65" s="1">
        <v>-1040668.4385087516</v>
      </c>
      <c r="D65" s="1">
        <v>0</v>
      </c>
      <c r="E65" s="1">
        <v>0</v>
      </c>
      <c r="F65" s="3">
        <v>4398736.5665942403</v>
      </c>
      <c r="G65" s="3">
        <f t="shared" si="0"/>
        <v>2001216.3626814585</v>
      </c>
      <c r="H65" s="3">
        <v>0</v>
      </c>
      <c r="I65" s="3">
        <f>VLOOKUP(A65,'CS Worksheet'!$A$804:$E$1051,4,FALSE)</f>
        <v>3041884.80119021</v>
      </c>
      <c r="J65" s="3">
        <v>0</v>
      </c>
      <c r="K65" s="3">
        <f>VLOOKUP(A65,'CS Worksheet'!$A$1052:$E$1281,4,FALSE)</f>
        <v>0</v>
      </c>
      <c r="N65" s="81">
        <v>36959</v>
      </c>
      <c r="O65" s="82" t="s">
        <v>30</v>
      </c>
      <c r="P65" s="85">
        <v>-24548459.217625</v>
      </c>
      <c r="Q65" s="72" t="str">
        <f t="shared" si="3"/>
        <v>var exceeded</v>
      </c>
      <c r="R65" s="72" t="str">
        <f t="shared" si="1"/>
        <v xml:space="preserve"> </v>
      </c>
      <c r="Y65" s="81">
        <v>36959</v>
      </c>
      <c r="Z65" s="82" t="s">
        <v>30</v>
      </c>
      <c r="AA65" s="23">
        <v>-24548459.217625</v>
      </c>
      <c r="AB65" s="23">
        <v>-8565789.8180561196</v>
      </c>
      <c r="AC65" t="str">
        <f t="shared" si="2"/>
        <v xml:space="preserve"> </v>
      </c>
      <c r="AL65" s="81">
        <v>36770</v>
      </c>
      <c r="AM65" s="82" t="s">
        <v>30</v>
      </c>
      <c r="AN65" s="23">
        <v>-18119175.8534423</v>
      </c>
      <c r="AO65" s="23">
        <v>3269640.3029067297</v>
      </c>
    </row>
    <row r="66" spans="1:41" ht="12" customHeight="1" x14ac:dyDescent="0.2">
      <c r="A66" s="2">
        <v>36962</v>
      </c>
      <c r="B66" s="1">
        <v>1285133.731798593</v>
      </c>
      <c r="C66" s="1">
        <v>-22380922.444555797</v>
      </c>
      <c r="D66" s="1">
        <v>0</v>
      </c>
      <c r="E66" s="1">
        <v>0</v>
      </c>
      <c r="F66" s="3">
        <v>-21095788.712757204</v>
      </c>
      <c r="G66" s="3">
        <f t="shared" si="0"/>
        <v>-26445952.495555386</v>
      </c>
      <c r="H66" s="3">
        <v>0</v>
      </c>
      <c r="I66" s="3">
        <f>VLOOKUP(A66,'CS Worksheet'!$A$804:$E$1051,4,FALSE)</f>
        <v>-4065030.0509995897</v>
      </c>
      <c r="J66" s="3">
        <v>0</v>
      </c>
      <c r="K66" s="3">
        <f>VLOOKUP(A66,'CS Worksheet'!$A$1052:$E$1281,4,FALSE)</f>
        <v>0</v>
      </c>
      <c r="N66" s="81">
        <v>36962</v>
      </c>
      <c r="O66" s="82" t="s">
        <v>30</v>
      </c>
      <c r="P66" s="85">
        <v>-24574162.195057999</v>
      </c>
      <c r="Q66" s="72" t="str">
        <f t="shared" si="3"/>
        <v xml:space="preserve"> </v>
      </c>
      <c r="R66" s="72" t="str">
        <f t="shared" si="1"/>
        <v xml:space="preserve"> </v>
      </c>
      <c r="Y66" s="81">
        <v>36962</v>
      </c>
      <c r="Z66" s="82" t="s">
        <v>30</v>
      </c>
      <c r="AA66" s="23">
        <v>-24574162.195057999</v>
      </c>
      <c r="AB66" s="23">
        <v>-22160506.558307998</v>
      </c>
      <c r="AC66" t="str">
        <f t="shared" si="2"/>
        <v xml:space="preserve"> </v>
      </c>
      <c r="AL66" s="81">
        <v>36773</v>
      </c>
      <c r="AM66" s="82" t="s">
        <v>30</v>
      </c>
      <c r="AN66" s="23">
        <v>0</v>
      </c>
      <c r="AO66" s="23">
        <v>0</v>
      </c>
    </row>
    <row r="67" spans="1:41" ht="12" customHeight="1" x14ac:dyDescent="0.2">
      <c r="A67" s="2">
        <v>36963</v>
      </c>
      <c r="B67" s="1">
        <v>1956147.1502568135</v>
      </c>
      <c r="C67" s="1">
        <v>-20916901.304046791</v>
      </c>
      <c r="D67" s="1">
        <v>0</v>
      </c>
      <c r="E67" s="1">
        <v>0</v>
      </c>
      <c r="F67" s="3">
        <v>-18960754.153789978</v>
      </c>
      <c r="G67" s="3">
        <f t="shared" si="0"/>
        <v>-21154719.889932219</v>
      </c>
      <c r="H67" s="3">
        <v>0</v>
      </c>
      <c r="I67" s="3">
        <f>VLOOKUP(A67,'CS Worksheet'!$A$804:$E$1051,4,FALSE)</f>
        <v>-237818.58588542804</v>
      </c>
      <c r="J67" s="3">
        <v>0</v>
      </c>
      <c r="K67" s="3">
        <f>VLOOKUP(A67,'CS Worksheet'!$A$1052:$E$1281,4,FALSE)</f>
        <v>0</v>
      </c>
      <c r="N67" s="81">
        <v>36963</v>
      </c>
      <c r="O67" s="82" t="s">
        <v>30</v>
      </c>
      <c r="P67" s="85">
        <v>-26387340.9188186</v>
      </c>
      <c r="Q67" s="72" t="str">
        <f t="shared" si="3"/>
        <v xml:space="preserve"> </v>
      </c>
      <c r="R67" s="72" t="str">
        <f t="shared" si="1"/>
        <v xml:space="preserve"> </v>
      </c>
      <c r="Y67" s="81">
        <v>36963</v>
      </c>
      <c r="Z67" s="82" t="s">
        <v>30</v>
      </c>
      <c r="AA67" s="23">
        <v>-26387340.9188186</v>
      </c>
      <c r="AB67" s="23">
        <v>-20513994.9688804</v>
      </c>
      <c r="AC67" t="str">
        <f t="shared" si="2"/>
        <v xml:space="preserve"> </v>
      </c>
      <c r="AL67" s="81">
        <v>36774</v>
      </c>
      <c r="AM67" s="82" t="s">
        <v>30</v>
      </c>
      <c r="AN67" s="23">
        <v>-18263219.3937856</v>
      </c>
      <c r="AO67" s="23">
        <v>25824593.079186</v>
      </c>
    </row>
    <row r="68" spans="1:41" ht="12" customHeight="1" x14ac:dyDescent="0.2">
      <c r="A68" s="2">
        <v>36964</v>
      </c>
      <c r="B68" s="1">
        <v>8382838.2382966923</v>
      </c>
      <c r="C68" s="1">
        <v>-9253434.8642112445</v>
      </c>
      <c r="D68" s="1">
        <v>0</v>
      </c>
      <c r="E68" s="1">
        <v>0</v>
      </c>
      <c r="F68" s="3">
        <v>-870596.62591455225</v>
      </c>
      <c r="G68" s="3">
        <f t="shared" si="0"/>
        <v>-3556374.7451305939</v>
      </c>
      <c r="H68" s="3">
        <v>0</v>
      </c>
      <c r="I68" s="3">
        <f>VLOOKUP(A68,'CS Worksheet'!$A$804:$E$1051,4,FALSE)</f>
        <v>5697060.1190806506</v>
      </c>
      <c r="J68" s="3">
        <v>0</v>
      </c>
      <c r="K68" s="3">
        <f>VLOOKUP(A68,'CS Worksheet'!$A$1052:$E$1281,4,FALSE)</f>
        <v>0</v>
      </c>
      <c r="N68" s="81">
        <v>36964</v>
      </c>
      <c r="O68" s="82" t="s">
        <v>30</v>
      </c>
      <c r="P68" s="85">
        <v>-24393392.598726202</v>
      </c>
      <c r="Q68" s="72" t="str">
        <f t="shared" si="3"/>
        <v xml:space="preserve"> </v>
      </c>
      <c r="R68" s="72" t="str">
        <f t="shared" si="1"/>
        <v xml:space="preserve"> </v>
      </c>
      <c r="Y68" s="81">
        <v>36964</v>
      </c>
      <c r="Z68" s="82" t="s">
        <v>30</v>
      </c>
      <c r="AA68" s="23">
        <v>-24393392.598726202</v>
      </c>
      <c r="AB68" s="23">
        <v>-9264905.1082923897</v>
      </c>
      <c r="AC68" t="str">
        <f t="shared" si="2"/>
        <v xml:space="preserve"> </v>
      </c>
      <c r="AL68" s="81">
        <v>36775</v>
      </c>
      <c r="AM68" s="82" t="s">
        <v>30</v>
      </c>
      <c r="AN68" s="23">
        <v>-18224437.868702497</v>
      </c>
      <c r="AO68" s="23">
        <v>20341092.143101398</v>
      </c>
    </row>
    <row r="69" spans="1:41" ht="12" customHeight="1" x14ac:dyDescent="0.2">
      <c r="A69" s="2">
        <v>36965</v>
      </c>
      <c r="B69" s="1">
        <v>1153837.843525836</v>
      </c>
      <c r="C69" s="1">
        <v>15237013.116265858</v>
      </c>
      <c r="D69" s="1">
        <v>0</v>
      </c>
      <c r="E69" s="1">
        <v>0</v>
      </c>
      <c r="F69" s="3">
        <v>16390850.959791694</v>
      </c>
      <c r="G69" s="3">
        <f t="shared" si="0"/>
        <v>12418815.466482038</v>
      </c>
      <c r="H69" s="3">
        <v>0</v>
      </c>
      <c r="I69" s="3">
        <f>VLOOKUP(A69,'CS Worksheet'!$A$804:$E$1051,4,FALSE)</f>
        <v>-2818197.6497838199</v>
      </c>
      <c r="J69" s="3">
        <v>0</v>
      </c>
      <c r="K69" s="3">
        <f>VLOOKUP(A69,'CS Worksheet'!$A$1052:$E$1281,4,FALSE)</f>
        <v>0</v>
      </c>
      <c r="N69" s="81">
        <v>36965</v>
      </c>
      <c r="O69" s="82" t="s">
        <v>30</v>
      </c>
      <c r="P69" s="85">
        <v>-29345420.353370301</v>
      </c>
      <c r="Q69" s="72" t="str">
        <f t="shared" si="3"/>
        <v xml:space="preserve"> </v>
      </c>
      <c r="R69" s="72" t="str">
        <f t="shared" si="1"/>
        <v xml:space="preserve"> </v>
      </c>
      <c r="Y69" s="81">
        <v>36965</v>
      </c>
      <c r="Z69" s="82" t="s">
        <v>30</v>
      </c>
      <c r="AA69" s="23">
        <v>-29345420.353370301</v>
      </c>
      <c r="AB69" s="23">
        <v>15412460.984142799</v>
      </c>
      <c r="AC69" t="str">
        <f t="shared" si="2"/>
        <v xml:space="preserve"> </v>
      </c>
      <c r="AL69" s="81">
        <v>36776</v>
      </c>
      <c r="AM69" s="82" t="s">
        <v>30</v>
      </c>
      <c r="AN69" s="23">
        <v>-17760936.094845101</v>
      </c>
      <c r="AO69" s="23">
        <v>-2405045.7266233899</v>
      </c>
    </row>
    <row r="70" spans="1:41" ht="12" customHeight="1" x14ac:dyDescent="0.2">
      <c r="A70" s="2">
        <v>36966</v>
      </c>
      <c r="B70" s="1">
        <v>18204807.270537507</v>
      </c>
      <c r="C70" s="1">
        <v>9029486.1269251816</v>
      </c>
      <c r="D70" s="1">
        <v>0</v>
      </c>
      <c r="E70" s="1">
        <v>0</v>
      </c>
      <c r="F70" s="3">
        <v>27234293.397462688</v>
      </c>
      <c r="G70" s="3">
        <f t="shared" si="0"/>
        <v>9600085.0946122222</v>
      </c>
      <c r="H70" s="3">
        <v>0</v>
      </c>
      <c r="I70" s="3">
        <f>VLOOKUP(A70,'CS Worksheet'!$A$804:$E$1051,4,FALSE)</f>
        <v>570598.96768704103</v>
      </c>
      <c r="J70" s="3">
        <v>0</v>
      </c>
      <c r="K70" s="3">
        <f>VLOOKUP(A70,'CS Worksheet'!$A$1052:$E$1281,4,FALSE)</f>
        <v>0</v>
      </c>
      <c r="N70" s="81">
        <v>36966</v>
      </c>
      <c r="O70" s="82" t="s">
        <v>30</v>
      </c>
      <c r="P70" s="85">
        <v>-26043840.590161301</v>
      </c>
      <c r="Q70" s="72" t="str">
        <f t="shared" si="3"/>
        <v xml:space="preserve"> </v>
      </c>
      <c r="R70" s="72" t="str">
        <f t="shared" si="1"/>
        <v xml:space="preserve"> </v>
      </c>
      <c r="Y70" s="81">
        <v>36966</v>
      </c>
      <c r="Z70" s="82" t="s">
        <v>30</v>
      </c>
      <c r="AA70" s="23">
        <v>-26043840.590161301</v>
      </c>
      <c r="AB70" s="23">
        <v>7696669.9269542899</v>
      </c>
      <c r="AC70" t="str">
        <f t="shared" si="2"/>
        <v xml:space="preserve"> </v>
      </c>
      <c r="AL70" s="81">
        <v>36777</v>
      </c>
      <c r="AM70" s="82" t="s">
        <v>30</v>
      </c>
      <c r="AN70" s="23">
        <v>-17583018.584680002</v>
      </c>
      <c r="AO70" s="23">
        <v>-10532156.863345999</v>
      </c>
    </row>
    <row r="71" spans="1:41" ht="12" customHeight="1" x14ac:dyDescent="0.2">
      <c r="A71" s="2">
        <v>36969</v>
      </c>
      <c r="B71" s="1">
        <v>-979481.41139337095</v>
      </c>
      <c r="C71" s="1">
        <v>25471205.414661478</v>
      </c>
      <c r="D71" s="1">
        <v>0</v>
      </c>
      <c r="E71" s="1">
        <v>0</v>
      </c>
      <c r="F71" s="3">
        <v>24491724.003268108</v>
      </c>
      <c r="G71" s="3">
        <f t="shared" si="0"/>
        <v>19684028.5990417</v>
      </c>
      <c r="H71" s="3">
        <v>0</v>
      </c>
      <c r="I71" s="3">
        <f>VLOOKUP(A71,'CS Worksheet'!$A$804:$E$1051,4,FALSE)</f>
        <v>-5787176.8156197798</v>
      </c>
      <c r="J71" s="3">
        <v>0</v>
      </c>
      <c r="K71" s="3">
        <f>VLOOKUP(A71,'CS Worksheet'!$A$1052:$E$1281,4,FALSE)</f>
        <v>0</v>
      </c>
      <c r="N71" s="81">
        <v>36969</v>
      </c>
      <c r="O71" s="82" t="s">
        <v>30</v>
      </c>
      <c r="P71" s="85">
        <v>-23967661.972293798</v>
      </c>
      <c r="Q71" s="72" t="str">
        <f t="shared" si="3"/>
        <v xml:space="preserve"> </v>
      </c>
      <c r="R71" s="72" t="str">
        <f t="shared" si="1"/>
        <v xml:space="preserve"> </v>
      </c>
      <c r="Y71" s="81">
        <v>36969</v>
      </c>
      <c r="Z71" s="82" t="s">
        <v>30</v>
      </c>
      <c r="AA71" s="23">
        <v>-23967661.972293798</v>
      </c>
      <c r="AB71" s="23">
        <v>26095884.089901201</v>
      </c>
      <c r="AC71" t="str">
        <f t="shared" si="2"/>
        <v xml:space="preserve"> </v>
      </c>
      <c r="AL71" s="81">
        <v>36780</v>
      </c>
      <c r="AM71" s="82" t="s">
        <v>30</v>
      </c>
      <c r="AN71" s="23">
        <v>-17381316.108991299</v>
      </c>
      <c r="AO71" s="23">
        <v>6572646.39679702</v>
      </c>
    </row>
    <row r="72" spans="1:41" ht="12" customHeight="1" x14ac:dyDescent="0.2">
      <c r="A72" s="2">
        <v>36970</v>
      </c>
      <c r="B72" s="1">
        <v>6193144.5078048185</v>
      </c>
      <c r="C72" s="1">
        <v>-5626960.7507767659</v>
      </c>
      <c r="D72" s="1">
        <v>0</v>
      </c>
      <c r="E72" s="1">
        <v>0</v>
      </c>
      <c r="F72" s="3">
        <v>566183.75702805258</v>
      </c>
      <c r="G72" s="3">
        <f t="shared" si="0"/>
        <v>-555167.43177998625</v>
      </c>
      <c r="H72" s="3">
        <v>0</v>
      </c>
      <c r="I72" s="3">
        <f>VLOOKUP(A72,'CS Worksheet'!$A$804:$E$1051,4,FALSE)</f>
        <v>5071793.3189967796</v>
      </c>
      <c r="J72" s="3">
        <v>0</v>
      </c>
      <c r="K72" s="3">
        <f>VLOOKUP(A72,'CS Worksheet'!$A$1052:$E$1281,4,FALSE)</f>
        <v>0</v>
      </c>
      <c r="N72" s="81">
        <v>36970</v>
      </c>
      <c r="O72" s="82" t="s">
        <v>30</v>
      </c>
      <c r="P72" s="85">
        <v>-28567148.1473828</v>
      </c>
      <c r="Q72" s="72" t="str">
        <f t="shared" si="3"/>
        <v xml:space="preserve"> </v>
      </c>
      <c r="R72" s="72" t="str">
        <f t="shared" si="1"/>
        <v xml:space="preserve"> </v>
      </c>
      <c r="Y72" s="81">
        <v>36970</v>
      </c>
      <c r="Z72" s="82" t="s">
        <v>30</v>
      </c>
      <c r="AA72" s="23">
        <v>-28567148.1473828</v>
      </c>
      <c r="AB72" s="23">
        <v>-3181951.7157202596</v>
      </c>
      <c r="AC72" t="str">
        <f t="shared" si="2"/>
        <v xml:space="preserve"> </v>
      </c>
      <c r="AL72" s="81">
        <v>36781</v>
      </c>
      <c r="AM72" s="82" t="s">
        <v>30</v>
      </c>
      <c r="AN72" s="23">
        <v>-17179823.673384301</v>
      </c>
      <c r="AO72" s="23">
        <v>5151061.3505654503</v>
      </c>
    </row>
    <row r="73" spans="1:41" ht="12" customHeight="1" x14ac:dyDescent="0.2">
      <c r="A73" s="2">
        <v>36971</v>
      </c>
      <c r="B73" s="1">
        <v>7744170.4171841023</v>
      </c>
      <c r="C73" s="1">
        <v>4452972.646307651</v>
      </c>
      <c r="D73" s="1">
        <v>0</v>
      </c>
      <c r="E73" s="1">
        <v>0</v>
      </c>
      <c r="F73" s="3">
        <v>12197143.063491754</v>
      </c>
      <c r="G73" s="3">
        <f t="shared" si="0"/>
        <v>1174634.0459911413</v>
      </c>
      <c r="H73" s="3">
        <v>0</v>
      </c>
      <c r="I73" s="3">
        <f>VLOOKUP(A73,'CS Worksheet'!$A$804:$E$1051,4,FALSE)</f>
        <v>-3278338.6003165096</v>
      </c>
      <c r="J73" s="3">
        <v>0</v>
      </c>
      <c r="K73" s="3">
        <f>VLOOKUP(A73,'CS Worksheet'!$A$1052:$E$1281,4,FALSE)</f>
        <v>0</v>
      </c>
      <c r="N73" s="81">
        <v>36971</v>
      </c>
      <c r="O73" s="82" t="s">
        <v>30</v>
      </c>
      <c r="P73" s="85">
        <v>-31800583.383353602</v>
      </c>
      <c r="Q73" s="72" t="str">
        <f t="shared" si="3"/>
        <v xml:space="preserve"> </v>
      </c>
      <c r="R73" s="72" t="str">
        <f t="shared" si="1"/>
        <v xml:space="preserve"> </v>
      </c>
      <c r="Y73" s="81">
        <v>36971</v>
      </c>
      <c r="Z73" s="82" t="s">
        <v>30</v>
      </c>
      <c r="AA73" s="23">
        <v>-31800583.383353602</v>
      </c>
      <c r="AB73" s="23">
        <v>-2207398.4395116298</v>
      </c>
      <c r="AC73" t="str">
        <f t="shared" si="2"/>
        <v xml:space="preserve"> </v>
      </c>
      <c r="AL73" s="81">
        <v>36782</v>
      </c>
      <c r="AM73" s="82" t="s">
        <v>30</v>
      </c>
      <c r="AN73" s="23">
        <v>-18753522.812552802</v>
      </c>
      <c r="AO73" s="23">
        <v>5229231.5322036799</v>
      </c>
    </row>
    <row r="74" spans="1:41" ht="12" customHeight="1" x14ac:dyDescent="0.2">
      <c r="A74" s="2">
        <v>36972</v>
      </c>
      <c r="B74" s="1">
        <v>3020833.978816662</v>
      </c>
      <c r="C74" s="1">
        <v>1683087.207451625</v>
      </c>
      <c r="D74" s="1">
        <v>0</v>
      </c>
      <c r="E74" s="1">
        <v>-865320</v>
      </c>
      <c r="F74" s="3">
        <v>3838601.1862682868</v>
      </c>
      <c r="G74" s="3">
        <f t="shared" si="0"/>
        <v>-768298.30971098505</v>
      </c>
      <c r="H74" s="3">
        <v>0</v>
      </c>
      <c r="I74" s="3">
        <f>VLOOKUP(A74,'CS Worksheet'!$A$804:$E$1051,4,FALSE)</f>
        <v>-3316705.5171626098</v>
      </c>
      <c r="J74" s="3">
        <v>0</v>
      </c>
      <c r="K74" s="3">
        <f>VLOOKUP(A74,'CS Worksheet'!$A$1052:$E$1281,4,FALSE)</f>
        <v>0</v>
      </c>
      <c r="N74" s="81">
        <v>36972</v>
      </c>
      <c r="O74" s="82" t="s">
        <v>30</v>
      </c>
      <c r="P74" s="85">
        <v>-28424164.880650498</v>
      </c>
      <c r="Q74" s="72" t="str">
        <f t="shared" si="3"/>
        <v xml:space="preserve"> </v>
      </c>
      <c r="R74" s="72" t="str">
        <f t="shared" si="1"/>
        <v xml:space="preserve"> </v>
      </c>
      <c r="Y74" s="81">
        <v>36972</v>
      </c>
      <c r="Z74" s="82" t="s">
        <v>30</v>
      </c>
      <c r="AA74" s="23">
        <v>-28424164.880650498</v>
      </c>
      <c r="AB74" s="23">
        <v>-6915395.9577767504</v>
      </c>
      <c r="AC74" t="str">
        <f t="shared" si="2"/>
        <v xml:space="preserve"> </v>
      </c>
      <c r="AL74" s="81">
        <v>36783</v>
      </c>
      <c r="AM74" s="82" t="s">
        <v>30</v>
      </c>
      <c r="AN74" s="23">
        <v>-23317179.9888147</v>
      </c>
      <c r="AO74" s="23">
        <v>16399032.139434401</v>
      </c>
    </row>
    <row r="75" spans="1:41" ht="12" customHeight="1" x14ac:dyDescent="0.2">
      <c r="A75" s="2">
        <v>36973</v>
      </c>
      <c r="B75" s="1">
        <v>2739423.8134417017</v>
      </c>
      <c r="C75" s="1">
        <v>1179412.1014842666</v>
      </c>
      <c r="D75" s="1">
        <v>0</v>
      </c>
      <c r="E75" s="1">
        <v>0</v>
      </c>
      <c r="F75" s="3">
        <v>3918835.9149259683</v>
      </c>
      <c r="G75" s="3">
        <f t="shared" si="0"/>
        <v>4063067.7231817567</v>
      </c>
      <c r="H75" s="3">
        <v>0</v>
      </c>
      <c r="I75" s="3">
        <f>VLOOKUP(A75,'CS Worksheet'!$A$804:$E$1051,4,FALSE)</f>
        <v>2883655.6216974901</v>
      </c>
      <c r="J75" s="3">
        <v>0</v>
      </c>
      <c r="K75" s="3">
        <f>VLOOKUP(A75,'CS Worksheet'!$A$1052:$E$1281,4,FALSE)</f>
        <v>0</v>
      </c>
      <c r="N75" s="81">
        <v>36973</v>
      </c>
      <c r="O75" s="82" t="s">
        <v>30</v>
      </c>
      <c r="P75" s="85">
        <v>-31641312.507242501</v>
      </c>
      <c r="Q75" s="72" t="str">
        <f t="shared" si="3"/>
        <v xml:space="preserve"> </v>
      </c>
      <c r="R75" s="72" t="str">
        <f t="shared" si="1"/>
        <v xml:space="preserve"> </v>
      </c>
      <c r="Y75" s="81">
        <v>36973</v>
      </c>
      <c r="Z75" s="82" t="s">
        <v>30</v>
      </c>
      <c r="AA75" s="23">
        <v>-31641312.507242501</v>
      </c>
      <c r="AB75" s="23">
        <v>-1067832.75063223</v>
      </c>
      <c r="AC75" t="str">
        <f t="shared" si="2"/>
        <v xml:space="preserve"> </v>
      </c>
      <c r="AL75" s="81">
        <v>36784</v>
      </c>
      <c r="AM75" s="82" t="s">
        <v>30</v>
      </c>
      <c r="AN75" s="23">
        <v>-22450449.815057002</v>
      </c>
      <c r="AO75" s="23">
        <v>5116792.1358446702</v>
      </c>
    </row>
    <row r="76" spans="1:41" ht="12" customHeight="1" x14ac:dyDescent="0.2">
      <c r="A76" s="2">
        <v>36976</v>
      </c>
      <c r="B76" s="1">
        <v>7022331.2714434965</v>
      </c>
      <c r="C76" s="1">
        <v>-4834544.3628119798</v>
      </c>
      <c r="D76" s="1">
        <v>0</v>
      </c>
      <c r="E76" s="1">
        <v>0</v>
      </c>
      <c r="F76" s="3">
        <v>2187786.9086315166</v>
      </c>
      <c r="G76" s="3">
        <f t="shared" si="0"/>
        <v>-436786.93777989969</v>
      </c>
      <c r="H76" s="3">
        <v>0</v>
      </c>
      <c r="I76" s="3">
        <f>VLOOKUP(A76,'CS Worksheet'!$A$804:$E$1051,4,FALSE)</f>
        <v>4397757.4250320802</v>
      </c>
      <c r="J76" s="3">
        <v>0</v>
      </c>
      <c r="K76" s="3">
        <f>VLOOKUP(A76,'CS Worksheet'!$A$1052:$E$1281,4,FALSE)</f>
        <v>0</v>
      </c>
      <c r="N76" s="81">
        <v>36976</v>
      </c>
      <c r="O76" s="82" t="s">
        <v>30</v>
      </c>
      <c r="P76" s="85">
        <v>-30847645.891596202</v>
      </c>
      <c r="Q76" s="72" t="str">
        <f t="shared" si="3"/>
        <v xml:space="preserve"> </v>
      </c>
      <c r="R76" s="72" t="str">
        <f t="shared" si="1"/>
        <v xml:space="preserve"> </v>
      </c>
      <c r="Y76" s="81">
        <v>36976</v>
      </c>
      <c r="Z76" s="82" t="s">
        <v>30</v>
      </c>
      <c r="AA76" s="23">
        <v>-30847645.891596202</v>
      </c>
      <c r="AB76" s="23">
        <v>-3921774.09723023</v>
      </c>
      <c r="AC76" t="str">
        <f t="shared" si="2"/>
        <v xml:space="preserve"> </v>
      </c>
      <c r="AL76" s="81">
        <v>36787</v>
      </c>
      <c r="AM76" s="82" t="s">
        <v>30</v>
      </c>
      <c r="AN76" s="23">
        <v>-19946104.0839798</v>
      </c>
      <c r="AO76" s="23">
        <v>-3980497.8847342301</v>
      </c>
    </row>
    <row r="77" spans="1:41" ht="12" customHeight="1" x14ac:dyDescent="0.2">
      <c r="A77" s="2">
        <v>36977</v>
      </c>
      <c r="B77" s="1">
        <v>5125534.9785815617</v>
      </c>
      <c r="C77" s="1">
        <v>9320164.4650981706</v>
      </c>
      <c r="D77" s="1">
        <v>0</v>
      </c>
      <c r="E77" s="1">
        <v>0</v>
      </c>
      <c r="F77" s="3">
        <v>14445699.443679731</v>
      </c>
      <c r="G77" s="3">
        <f t="shared" si="0"/>
        <v>9992266.4287729785</v>
      </c>
      <c r="H77" s="3">
        <v>0</v>
      </c>
      <c r="I77" s="3">
        <f>VLOOKUP(A77,'CS Worksheet'!$A$804:$E$1051,4,FALSE)</f>
        <v>672101.96367480792</v>
      </c>
      <c r="J77" s="3">
        <v>0</v>
      </c>
      <c r="K77" s="3">
        <f>VLOOKUP(A77,'CS Worksheet'!$A$1052:$E$1281,4,FALSE)</f>
        <v>0</v>
      </c>
      <c r="N77" s="81">
        <v>36977</v>
      </c>
      <c r="O77" s="82" t="s">
        <v>30</v>
      </c>
      <c r="P77" s="85">
        <v>-30356339.371548299</v>
      </c>
      <c r="Q77" s="72" t="str">
        <f t="shared" si="3"/>
        <v xml:space="preserve"> </v>
      </c>
      <c r="R77" s="72" t="str">
        <f t="shared" si="1"/>
        <v xml:space="preserve"> </v>
      </c>
      <c r="Y77" s="81">
        <v>36977</v>
      </c>
      <c r="Z77" s="82" t="s">
        <v>30</v>
      </c>
      <c r="AA77" s="23">
        <v>-30356339.371548299</v>
      </c>
      <c r="AB77" s="23">
        <v>9742999.6035806201</v>
      </c>
      <c r="AC77" t="str">
        <f t="shared" si="2"/>
        <v xml:space="preserve"> </v>
      </c>
      <c r="AL77" s="81">
        <v>36788</v>
      </c>
      <c r="AM77" s="82" t="s">
        <v>30</v>
      </c>
      <c r="AN77" s="23">
        <v>-19869374.374816399</v>
      </c>
      <c r="AO77" s="23">
        <v>14154231.1922969</v>
      </c>
    </row>
    <row r="78" spans="1:41" ht="12" customHeight="1" x14ac:dyDescent="0.2">
      <c r="A78" s="2">
        <v>36978</v>
      </c>
      <c r="B78" s="1">
        <v>9597614.3348570559</v>
      </c>
      <c r="C78" s="1">
        <v>-2662996.3080876027</v>
      </c>
      <c r="D78" s="1">
        <v>0</v>
      </c>
      <c r="E78" s="1">
        <v>-303711.9400625187</v>
      </c>
      <c r="F78" s="3">
        <v>6630906.0867069345</v>
      </c>
      <c r="G78" s="3">
        <f t="shared" si="0"/>
        <v>-5519673.8304261239</v>
      </c>
      <c r="H78" s="3">
        <v>0</v>
      </c>
      <c r="I78" s="3">
        <f>VLOOKUP(A78,'CS Worksheet'!$A$804:$E$1051,4,FALSE)</f>
        <v>-3160389.4624010399</v>
      </c>
      <c r="J78" s="3">
        <v>0</v>
      </c>
      <c r="K78" s="3">
        <f>VLOOKUP(A78,'CS Worksheet'!$A$1052:$E$1281,4,FALSE)</f>
        <v>0</v>
      </c>
      <c r="N78" s="81">
        <v>36978</v>
      </c>
      <c r="O78" s="82" t="s">
        <v>30</v>
      </c>
      <c r="P78" s="85">
        <v>-32504219.336408298</v>
      </c>
      <c r="Q78" s="72" t="str">
        <f t="shared" si="3"/>
        <v xml:space="preserve"> </v>
      </c>
      <c r="R78" s="72" t="str">
        <f t="shared" si="1"/>
        <v xml:space="preserve"> </v>
      </c>
      <c r="Y78" s="81">
        <v>36978</v>
      </c>
      <c r="Z78" s="82" t="s">
        <v>30</v>
      </c>
      <c r="AA78" s="23">
        <v>-32504219.336408298</v>
      </c>
      <c r="AB78" s="23">
        <v>-2065657.4560318301</v>
      </c>
      <c r="AC78" t="str">
        <f t="shared" si="2"/>
        <v xml:space="preserve"> </v>
      </c>
      <c r="AL78" s="81">
        <v>36789</v>
      </c>
      <c r="AM78" s="82" t="s">
        <v>30</v>
      </c>
      <c r="AN78" s="23">
        <v>-18787542.6048842</v>
      </c>
      <c r="AO78" s="23">
        <v>-20477881.4570041</v>
      </c>
    </row>
    <row r="79" spans="1:41" ht="12" customHeight="1" x14ac:dyDescent="0.2">
      <c r="A79" s="2">
        <v>36979</v>
      </c>
      <c r="B79" s="1">
        <v>8714956.6258039083</v>
      </c>
      <c r="C79" s="1">
        <v>-5920202.3280475363</v>
      </c>
      <c r="D79" s="1">
        <v>0</v>
      </c>
      <c r="E79" s="1">
        <v>32400.869648339278</v>
      </c>
      <c r="F79" s="3">
        <v>2827155.1674047112</v>
      </c>
      <c r="G79" s="3">
        <f t="shared" si="0"/>
        <v>-5952603.1976958755</v>
      </c>
      <c r="H79" s="3">
        <v>0</v>
      </c>
      <c r="I79" s="3">
        <f>VLOOKUP(A79,'CS Worksheet'!$A$804:$E$1051,4,FALSE)</f>
        <v>0</v>
      </c>
      <c r="J79" s="3">
        <v>0</v>
      </c>
      <c r="K79" s="3">
        <f>VLOOKUP(A79,'CS Worksheet'!$A$1052:$E$1281,4,FALSE)</f>
        <v>0</v>
      </c>
      <c r="N79" s="81">
        <v>36979</v>
      </c>
      <c r="O79" s="82" t="s">
        <v>30</v>
      </c>
      <c r="P79" s="85">
        <v>-32396125.322546098</v>
      </c>
      <c r="Q79" s="72" t="str">
        <f t="shared" si="3"/>
        <v xml:space="preserve"> </v>
      </c>
      <c r="R79" s="72" t="str">
        <f t="shared" si="1"/>
        <v xml:space="preserve"> </v>
      </c>
      <c r="Y79" s="81">
        <v>36979</v>
      </c>
      <c r="Z79" s="82" t="s">
        <v>30</v>
      </c>
      <c r="AA79" s="23">
        <v>-32396125.322546098</v>
      </c>
      <c r="AB79" s="23">
        <v>-7242202.91056138</v>
      </c>
      <c r="AC79" t="str">
        <f t="shared" si="2"/>
        <v xml:space="preserve"> </v>
      </c>
      <c r="AL79" s="81">
        <v>36790</v>
      </c>
      <c r="AM79" s="82" t="s">
        <v>30</v>
      </c>
      <c r="AN79" s="23">
        <v>-18368033.959505897</v>
      </c>
      <c r="AO79" s="23">
        <v>-2305521.2502973699</v>
      </c>
    </row>
    <row r="80" spans="1:41" ht="12" customHeight="1" x14ac:dyDescent="0.2">
      <c r="A80" s="2">
        <v>36981</v>
      </c>
      <c r="B80" s="1">
        <v>-6426613.3819005219</v>
      </c>
      <c r="C80" s="1">
        <v>27751100.463211656</v>
      </c>
      <c r="D80" s="1">
        <v>0</v>
      </c>
      <c r="E80" s="1">
        <v>2245532.31</v>
      </c>
      <c r="F80" s="3">
        <v>23570019.391311131</v>
      </c>
      <c r="G80" s="3">
        <f t="shared" si="0"/>
        <v>25505568.153211657</v>
      </c>
      <c r="H80" s="3">
        <v>0</v>
      </c>
      <c r="I80" s="3">
        <f>VLOOKUP(A80,'CS Worksheet'!$A$804:$E$1051,4,FALSE)</f>
        <v>0</v>
      </c>
      <c r="J80" s="3">
        <v>0</v>
      </c>
      <c r="K80" s="3">
        <f>VLOOKUP(A80,'CS Worksheet'!$A$1052:$E$1281,4,FALSE)</f>
        <v>0</v>
      </c>
      <c r="N80" s="81">
        <v>36980</v>
      </c>
      <c r="O80" s="82" t="s">
        <v>30</v>
      </c>
      <c r="P80" s="85">
        <v>-35848508.075165197</v>
      </c>
      <c r="Q80" s="72" t="str">
        <f t="shared" si="3"/>
        <v xml:space="preserve"> </v>
      </c>
      <c r="R80" s="72" t="str">
        <f t="shared" si="1"/>
        <v xml:space="preserve"> </v>
      </c>
      <c r="Y80" s="81">
        <v>36980</v>
      </c>
      <c r="Z80" s="82" t="s">
        <v>30</v>
      </c>
      <c r="AA80" s="23">
        <v>-35848508.075165197</v>
      </c>
      <c r="AB80" s="23">
        <v>3891448.2436597599</v>
      </c>
      <c r="AC80" t="str">
        <f t="shared" si="2"/>
        <v xml:space="preserve"> </v>
      </c>
      <c r="AL80" s="81">
        <v>36791</v>
      </c>
      <c r="AM80" s="82" t="s">
        <v>30</v>
      </c>
      <c r="AN80" s="23">
        <v>-18460221.1554658</v>
      </c>
      <c r="AO80" s="23">
        <v>-7925169.07389569</v>
      </c>
    </row>
    <row r="81" spans="1:41" ht="12" customHeight="1" x14ac:dyDescent="0.2">
      <c r="A81" s="2">
        <v>36983</v>
      </c>
      <c r="B81" s="1">
        <v>6039336.4666387867</v>
      </c>
      <c r="C81" s="1">
        <v>5960454.3662210861</v>
      </c>
      <c r="D81" s="1">
        <v>0</v>
      </c>
      <c r="E81" s="1">
        <v>0</v>
      </c>
      <c r="F81" s="3">
        <v>11999790.832859874</v>
      </c>
      <c r="G81" s="3">
        <f t="shared" si="0"/>
        <v>708844.02609977592</v>
      </c>
      <c r="H81" s="3">
        <v>0</v>
      </c>
      <c r="I81" s="3">
        <f>VLOOKUP(A81,'CS Worksheet'!$A$804:$E$1051,4,FALSE)</f>
        <v>-5251610.3401213102</v>
      </c>
      <c r="J81" s="3">
        <v>0</v>
      </c>
      <c r="K81" s="3">
        <f>VLOOKUP(A81,'CS Worksheet'!$A$1052:$E$1281,4,FALSE)</f>
        <v>0</v>
      </c>
      <c r="N81" s="81">
        <v>36983</v>
      </c>
      <c r="O81" s="82" t="s">
        <v>30</v>
      </c>
      <c r="P81" s="85">
        <v>-35946084.968833096</v>
      </c>
      <c r="Q81" s="72" t="str">
        <f t="shared" si="3"/>
        <v xml:space="preserve"> </v>
      </c>
      <c r="R81" s="72" t="str">
        <f t="shared" si="1"/>
        <v xml:space="preserve"> </v>
      </c>
      <c r="T81" s="81">
        <v>36981</v>
      </c>
      <c r="U81" s="82" t="s">
        <v>30</v>
      </c>
      <c r="V81" s="23">
        <v>-25346464.938607402</v>
      </c>
      <c r="Y81" s="81">
        <v>36981</v>
      </c>
      <c r="Z81" s="82" t="s">
        <v>30</v>
      </c>
      <c r="AA81" s="23">
        <v>-25346464.938607402</v>
      </c>
      <c r="AB81" s="23">
        <v>5072242.1695519499</v>
      </c>
      <c r="AC81" t="str">
        <f t="shared" si="2"/>
        <v xml:space="preserve"> </v>
      </c>
      <c r="AL81" s="81">
        <v>36794</v>
      </c>
      <c r="AM81" s="82" t="s">
        <v>30</v>
      </c>
      <c r="AN81" s="23">
        <v>-19302041.2968788</v>
      </c>
      <c r="AO81" s="23">
        <v>18897863.0146809</v>
      </c>
    </row>
    <row r="82" spans="1:41" ht="12" customHeight="1" x14ac:dyDescent="0.2">
      <c r="A82" s="2">
        <v>36984</v>
      </c>
      <c r="B82" s="1">
        <v>2566362.2555152075</v>
      </c>
      <c r="C82" s="1">
        <v>8250766.4257451901</v>
      </c>
      <c r="D82" s="1">
        <v>0</v>
      </c>
      <c r="E82" s="1">
        <v>0</v>
      </c>
      <c r="F82" s="3">
        <v>10817128.681260398</v>
      </c>
      <c r="G82" s="3">
        <f t="shared" si="0"/>
        <v>4370330.9214776307</v>
      </c>
      <c r="H82" s="3">
        <v>0</v>
      </c>
      <c r="I82" s="3">
        <f>VLOOKUP(A82,'CS Worksheet'!$A$804:$E$1051,4,FALSE)</f>
        <v>-3880435.5042675599</v>
      </c>
      <c r="J82" s="3">
        <v>0</v>
      </c>
      <c r="K82" s="3">
        <f>VLOOKUP(A82,'CS Worksheet'!$A$1052:$E$1281,4,FALSE)</f>
        <v>0</v>
      </c>
      <c r="N82" s="81">
        <v>36984</v>
      </c>
      <c r="O82" s="82" t="s">
        <v>30</v>
      </c>
      <c r="P82" s="85">
        <v>-38415748.937446304</v>
      </c>
      <c r="Q82" s="72" t="str">
        <f t="shared" si="3"/>
        <v xml:space="preserve"> </v>
      </c>
      <c r="R82" s="72" t="str">
        <f t="shared" si="1"/>
        <v xml:space="preserve"> </v>
      </c>
      <c r="Y82" s="81">
        <v>36983</v>
      </c>
      <c r="Z82" s="82" t="s">
        <v>30</v>
      </c>
      <c r="AA82" s="23">
        <v>-35946084.968833096</v>
      </c>
      <c r="AB82" s="23">
        <v>791166.96942756488</v>
      </c>
      <c r="AC82" t="str">
        <f t="shared" si="2"/>
        <v xml:space="preserve"> </v>
      </c>
      <c r="AL82" s="81">
        <v>36795</v>
      </c>
      <c r="AM82" s="82" t="s">
        <v>30</v>
      </c>
      <c r="AN82" s="23">
        <v>-20590696.663975097</v>
      </c>
      <c r="AO82" s="23">
        <v>621146.68830006302</v>
      </c>
    </row>
    <row r="83" spans="1:41" ht="12" customHeight="1" x14ac:dyDescent="0.2">
      <c r="A83" s="2">
        <v>36985</v>
      </c>
      <c r="B83" s="1">
        <v>-715279.97668926115</v>
      </c>
      <c r="C83" s="1">
        <v>-3258129.7728010248</v>
      </c>
      <c r="D83" s="1">
        <v>0</v>
      </c>
      <c r="E83" s="1">
        <v>0</v>
      </c>
      <c r="F83" s="3">
        <v>-3973409.7494902862</v>
      </c>
      <c r="G83" s="3">
        <f t="shared" si="0"/>
        <v>-12548957.147598665</v>
      </c>
      <c r="H83" s="3">
        <v>0</v>
      </c>
      <c r="I83" s="3">
        <f>VLOOKUP(A83,'CS Worksheet'!$A$804:$E$1051,4,FALSE)</f>
        <v>-9290827.3747976404</v>
      </c>
      <c r="J83" s="3">
        <v>0</v>
      </c>
      <c r="K83" s="3">
        <f>VLOOKUP(A83,'CS Worksheet'!$A$1052:$E$1281,4,FALSE)</f>
        <v>0</v>
      </c>
      <c r="N83" s="81">
        <v>36985</v>
      </c>
      <c r="O83" s="82" t="s">
        <v>30</v>
      </c>
      <c r="P83" s="85">
        <v>-40571916.774164997</v>
      </c>
      <c r="Q83" s="72" t="str">
        <f t="shared" si="3"/>
        <v xml:space="preserve"> </v>
      </c>
      <c r="R83" s="72" t="str">
        <f t="shared" si="1"/>
        <v xml:space="preserve"> </v>
      </c>
      <c r="Y83" s="81">
        <v>36984</v>
      </c>
      <c r="Z83" s="82" t="s">
        <v>30</v>
      </c>
      <c r="AA83" s="23">
        <v>-38415748.937446304</v>
      </c>
      <c r="AB83" s="23">
        <v>4904543.9664920298</v>
      </c>
      <c r="AC83" t="str">
        <f t="shared" si="2"/>
        <v xml:space="preserve"> </v>
      </c>
      <c r="AL83" s="81">
        <v>36796</v>
      </c>
      <c r="AM83" s="82" t="s">
        <v>30</v>
      </c>
      <c r="AN83" s="23">
        <v>-20965945.863944203</v>
      </c>
      <c r="AO83" s="23">
        <v>1932095.2273014199</v>
      </c>
    </row>
    <row r="84" spans="1:41" ht="12" customHeight="1" x14ac:dyDescent="0.2">
      <c r="A84" s="2">
        <v>36986</v>
      </c>
      <c r="B84" s="1">
        <v>2862882.7193596512</v>
      </c>
      <c r="C84" s="1">
        <v>-5212447.9482913343</v>
      </c>
      <c r="D84" s="1">
        <v>0</v>
      </c>
      <c r="E84" s="1">
        <v>0</v>
      </c>
      <c r="F84" s="3">
        <v>-2349565.2289316831</v>
      </c>
      <c r="G84" s="3">
        <f t="shared" ref="G84:G147" si="4">(C84-D84-E84)+H84+I84+J84+K84</f>
        <v>408052.42429761589</v>
      </c>
      <c r="H84" s="3">
        <v>0</v>
      </c>
      <c r="I84" s="3">
        <f>VLOOKUP(A84,'CS Worksheet'!$A$804:$E$1051,4,FALSE)</f>
        <v>5620500.3725889502</v>
      </c>
      <c r="J84" s="3">
        <v>0</v>
      </c>
      <c r="K84" s="3">
        <f>VLOOKUP(A84,'CS Worksheet'!$A$1052:$E$1281,4,FALSE)</f>
        <v>0</v>
      </c>
      <c r="N84" s="81">
        <v>36986</v>
      </c>
      <c r="O84" s="82" t="s">
        <v>30</v>
      </c>
      <c r="P84" s="85">
        <v>-41742323.113681801</v>
      </c>
      <c r="Q84" s="72" t="str">
        <f t="shared" ref="Q84:Q147" si="5">IF((P84)&gt;(G85),"var exceeded"," ")</f>
        <v xml:space="preserve"> </v>
      </c>
      <c r="R84" s="72" t="str">
        <f t="shared" ref="R84:R147" si="6">IF((P84)&gt;(C85),"var exceeded"," ")</f>
        <v xml:space="preserve"> </v>
      </c>
      <c r="Y84" s="81">
        <v>36985</v>
      </c>
      <c r="Z84" s="82" t="s">
        <v>30</v>
      </c>
      <c r="AA84" s="23">
        <v>-40571916.774164997</v>
      </c>
      <c r="AB84" s="23">
        <v>-245979.04375754303</v>
      </c>
      <c r="AC84" t="str">
        <f t="shared" ref="AC84:AC147" si="7">IF((AA84)&gt;(AB85),"var exceeded"," ")</f>
        <v xml:space="preserve"> </v>
      </c>
      <c r="AL84" s="81">
        <v>36797</v>
      </c>
      <c r="AM84" s="82" t="s">
        <v>30</v>
      </c>
      <c r="AN84" s="23">
        <v>-21774472.275892898</v>
      </c>
      <c r="AO84" s="23">
        <v>-21245056.540201597</v>
      </c>
    </row>
    <row r="85" spans="1:41" ht="12" customHeight="1" x14ac:dyDescent="0.2">
      <c r="A85" s="2">
        <v>36987</v>
      </c>
      <c r="B85" s="1">
        <v>-768334.22068690695</v>
      </c>
      <c r="C85" s="1">
        <v>-5127422.7672149092</v>
      </c>
      <c r="D85" s="1">
        <v>0</v>
      </c>
      <c r="E85" s="1">
        <v>0</v>
      </c>
      <c r="F85" s="3">
        <v>-5895756.9879018161</v>
      </c>
      <c r="G85" s="3">
        <f t="shared" si="4"/>
        <v>-16943308.022498909</v>
      </c>
      <c r="H85" s="3">
        <v>0</v>
      </c>
      <c r="I85" s="3">
        <f>VLOOKUP(A85,'CS Worksheet'!$A$804:$E$1051,4,FALSE)</f>
        <v>-11815885.255284</v>
      </c>
      <c r="J85" s="3">
        <v>0</v>
      </c>
      <c r="K85" s="3">
        <f>VLOOKUP(A85,'CS Worksheet'!$A$1052:$E$1281,4,FALSE)</f>
        <v>0</v>
      </c>
      <c r="N85" s="81">
        <v>36987</v>
      </c>
      <c r="O85" s="82" t="s">
        <v>30</v>
      </c>
      <c r="P85" s="85">
        <v>-44084700.320868298</v>
      </c>
      <c r="Q85" s="72" t="str">
        <f t="shared" si="5"/>
        <v xml:space="preserve"> </v>
      </c>
      <c r="R85" s="72" t="str">
        <f t="shared" si="6"/>
        <v xml:space="preserve"> </v>
      </c>
      <c r="Y85" s="81">
        <v>36986</v>
      </c>
      <c r="Z85" s="82" t="s">
        <v>30</v>
      </c>
      <c r="AA85" s="23">
        <v>-41742323.113681801</v>
      </c>
      <c r="AB85" s="23">
        <v>6872167.11102264</v>
      </c>
      <c r="AC85" t="str">
        <f t="shared" si="7"/>
        <v xml:space="preserve"> </v>
      </c>
      <c r="AL85" s="81">
        <v>36798</v>
      </c>
      <c r="AM85" s="82" t="s">
        <v>30</v>
      </c>
      <c r="AN85" s="23">
        <v>-23100488.0583537</v>
      </c>
      <c r="AO85" s="23">
        <v>3561718.3245028998</v>
      </c>
    </row>
    <row r="86" spans="1:41" ht="12" customHeight="1" x14ac:dyDescent="0.2">
      <c r="A86" s="2">
        <v>36990</v>
      </c>
      <c r="B86" s="1">
        <v>950360.76582166087</v>
      </c>
      <c r="C86" s="1">
        <v>7167198.5181916533</v>
      </c>
      <c r="D86" s="1">
        <v>0</v>
      </c>
      <c r="E86" s="1">
        <v>0</v>
      </c>
      <c r="F86" s="3">
        <v>8117559.2840133142</v>
      </c>
      <c r="G86" s="3">
        <f t="shared" si="4"/>
        <v>-105643.80193990655</v>
      </c>
      <c r="H86" s="3">
        <v>0</v>
      </c>
      <c r="I86" s="3">
        <f>VLOOKUP(A86,'CS Worksheet'!$A$804:$E$1051,4,FALSE)</f>
        <v>-7272842.3201315599</v>
      </c>
      <c r="J86" s="3">
        <v>0</v>
      </c>
      <c r="K86" s="3">
        <f>VLOOKUP(A86,'CS Worksheet'!$A$1052:$E$1281,4,FALSE)</f>
        <v>0</v>
      </c>
      <c r="N86" s="81">
        <v>36990</v>
      </c>
      <c r="O86" s="82" t="s">
        <v>30</v>
      </c>
      <c r="P86" s="85">
        <v>-41731782.422248103</v>
      </c>
      <c r="Q86" s="72" t="str">
        <f t="shared" si="5"/>
        <v xml:space="preserve"> </v>
      </c>
      <c r="R86" s="72" t="str">
        <f t="shared" si="6"/>
        <v xml:space="preserve"> </v>
      </c>
      <c r="Y86" s="81">
        <v>36987</v>
      </c>
      <c r="Z86" s="82" t="s">
        <v>30</v>
      </c>
      <c r="AA86" s="23">
        <v>-44084700.320868298</v>
      </c>
      <c r="AB86" s="23">
        <v>-2228594.7903225902</v>
      </c>
      <c r="AC86" t="str">
        <f t="shared" si="7"/>
        <v xml:space="preserve"> </v>
      </c>
      <c r="AL86" s="81">
        <v>36799</v>
      </c>
      <c r="AM86" s="82" t="s">
        <v>30</v>
      </c>
      <c r="AN86" s="23">
        <v>0</v>
      </c>
      <c r="AO86" s="23">
        <v>0</v>
      </c>
    </row>
    <row r="87" spans="1:41" ht="12" customHeight="1" x14ac:dyDescent="0.2">
      <c r="A87" s="2">
        <v>36991</v>
      </c>
      <c r="B87" s="1">
        <v>883114.42947277834</v>
      </c>
      <c r="C87" s="1">
        <v>2800864.9327176986</v>
      </c>
      <c r="D87" s="1">
        <v>0</v>
      </c>
      <c r="E87" s="1">
        <v>0</v>
      </c>
      <c r="F87" s="3">
        <v>3683979.3621904771</v>
      </c>
      <c r="G87" s="3">
        <f t="shared" si="4"/>
        <v>806041.52720895852</v>
      </c>
      <c r="H87" s="3">
        <v>0</v>
      </c>
      <c r="I87" s="3">
        <f>VLOOKUP(A87,'CS Worksheet'!$A$804:$E$1051,4,FALSE)</f>
        <v>-1994823.4055087401</v>
      </c>
      <c r="J87" s="3">
        <v>0</v>
      </c>
      <c r="K87" s="3">
        <f>VLOOKUP(A87,'CS Worksheet'!$A$1052:$E$1281,4,FALSE)</f>
        <v>0</v>
      </c>
      <c r="N87" s="81">
        <v>36991</v>
      </c>
      <c r="O87" s="82" t="s">
        <v>30</v>
      </c>
      <c r="P87" s="85">
        <v>-42148180.7244616</v>
      </c>
      <c r="Q87" s="72" t="str">
        <f t="shared" si="5"/>
        <v xml:space="preserve"> </v>
      </c>
      <c r="R87" s="72" t="str">
        <f t="shared" si="6"/>
        <v xml:space="preserve"> </v>
      </c>
      <c r="Y87" s="81">
        <v>36990</v>
      </c>
      <c r="Z87" s="82" t="s">
        <v>30</v>
      </c>
      <c r="AA87" s="23">
        <v>-41731782.422248103</v>
      </c>
      <c r="AB87" s="23">
        <v>10359615.969811801</v>
      </c>
      <c r="AC87" t="str">
        <f t="shared" si="7"/>
        <v xml:space="preserve"> </v>
      </c>
      <c r="AL87" s="81">
        <v>36801</v>
      </c>
      <c r="AM87" s="82" t="s">
        <v>30</v>
      </c>
      <c r="AN87" s="23">
        <v>-23773669.630687799</v>
      </c>
      <c r="AO87" s="23">
        <v>14289728.747183701</v>
      </c>
    </row>
    <row r="88" spans="1:41" ht="12" customHeight="1" x14ac:dyDescent="0.2">
      <c r="A88" s="2">
        <v>36992</v>
      </c>
      <c r="B88" s="1">
        <v>6326208.1738154814</v>
      </c>
      <c r="C88" s="1">
        <v>5516637.0926758945</v>
      </c>
      <c r="D88" s="1">
        <v>0</v>
      </c>
      <c r="E88" s="1">
        <v>0</v>
      </c>
      <c r="F88" s="3">
        <v>11842845.266491376</v>
      </c>
      <c r="G88" s="3">
        <f t="shared" si="4"/>
        <v>2771759.1937954943</v>
      </c>
      <c r="H88" s="3">
        <v>0</v>
      </c>
      <c r="I88" s="3">
        <f>VLOOKUP(A88,'CS Worksheet'!$A$804:$E$1051,4,FALSE)</f>
        <v>-2744877.8988804002</v>
      </c>
      <c r="J88" s="3">
        <v>0</v>
      </c>
      <c r="K88" s="3">
        <f>VLOOKUP(A88,'CS Worksheet'!$A$1052:$E$1281,4,FALSE)</f>
        <v>0</v>
      </c>
      <c r="N88" s="81">
        <v>36992</v>
      </c>
      <c r="O88" s="82" t="s">
        <v>30</v>
      </c>
      <c r="P88" s="85">
        <v>-41130368.053574502</v>
      </c>
      <c r="Q88" s="72" t="str">
        <f t="shared" si="5"/>
        <v xml:space="preserve"> </v>
      </c>
      <c r="R88" s="72" t="str">
        <f t="shared" si="6"/>
        <v xml:space="preserve"> </v>
      </c>
      <c r="Y88" s="81">
        <v>36991</v>
      </c>
      <c r="Z88" s="82" t="s">
        <v>30</v>
      </c>
      <c r="AA88" s="23">
        <v>-42148180.7244616</v>
      </c>
      <c r="AB88" s="23">
        <v>5853864.4699430997</v>
      </c>
      <c r="AC88" t="str">
        <f t="shared" si="7"/>
        <v xml:space="preserve"> </v>
      </c>
      <c r="AL88" s="81">
        <v>36802</v>
      </c>
      <c r="AM88" s="82" t="s">
        <v>30</v>
      </c>
      <c r="AN88" s="23">
        <v>-24242879.6273592</v>
      </c>
      <c r="AO88" s="23">
        <v>-6391755.7708471604</v>
      </c>
    </row>
    <row r="89" spans="1:41" ht="12" customHeight="1" x14ac:dyDescent="0.2">
      <c r="A89" s="2">
        <v>36993</v>
      </c>
      <c r="B89" s="1">
        <v>26798.448745001733</v>
      </c>
      <c r="C89" s="1">
        <v>6048818.6365730381</v>
      </c>
      <c r="D89" s="1">
        <v>0</v>
      </c>
      <c r="E89" s="1">
        <v>-207277.36</v>
      </c>
      <c r="F89" s="3">
        <v>5868339.7253180398</v>
      </c>
      <c r="G89" s="3">
        <f t="shared" si="4"/>
        <v>6160883.9965065531</v>
      </c>
      <c r="H89" s="3">
        <v>0</v>
      </c>
      <c r="I89" s="3">
        <f>VLOOKUP(A89,'CS Worksheet'!$A$804:$E$1051,4,FALSE)</f>
        <v>-95212.0000664853</v>
      </c>
      <c r="J89" s="3">
        <v>0</v>
      </c>
      <c r="K89" s="3">
        <f>VLOOKUP(A89,'CS Worksheet'!$A$1052:$E$1281,4,FALSE)</f>
        <v>0</v>
      </c>
      <c r="N89" s="81">
        <v>36993</v>
      </c>
      <c r="O89" s="82" t="s">
        <v>30</v>
      </c>
      <c r="P89" s="85">
        <v>-37695076.689272396</v>
      </c>
      <c r="Q89" s="72" t="str">
        <f t="shared" si="5"/>
        <v xml:space="preserve"> </v>
      </c>
      <c r="R89" s="72" t="str">
        <f t="shared" si="6"/>
        <v xml:space="preserve"> </v>
      </c>
      <c r="Y89" s="81">
        <v>36992</v>
      </c>
      <c r="Z89" s="82" t="s">
        <v>30</v>
      </c>
      <c r="AA89" s="23">
        <v>-41130368.053574502</v>
      </c>
      <c r="AB89" s="23">
        <v>-6075596.2455343502</v>
      </c>
      <c r="AC89" t="str">
        <f t="shared" si="7"/>
        <v xml:space="preserve"> </v>
      </c>
      <c r="AL89" s="81">
        <v>36803</v>
      </c>
      <c r="AM89" s="82" t="s">
        <v>30</v>
      </c>
      <c r="AN89" s="23">
        <v>-25237889.094409402</v>
      </c>
      <c r="AO89" s="23">
        <v>-5267605.1836750703</v>
      </c>
    </row>
    <row r="90" spans="1:41" ht="12" customHeight="1" x14ac:dyDescent="0.2">
      <c r="A90" s="2">
        <v>36997</v>
      </c>
      <c r="B90" s="1">
        <v>7089650.1730515733</v>
      </c>
      <c r="C90" s="1">
        <v>-22069844.575931229</v>
      </c>
      <c r="D90" s="1">
        <v>0</v>
      </c>
      <c r="E90" s="1">
        <v>0</v>
      </c>
      <c r="F90" s="3">
        <v>-14980194.402879655</v>
      </c>
      <c r="G90" s="3">
        <f t="shared" si="4"/>
        <v>-21648145.25405401</v>
      </c>
      <c r="H90" s="3">
        <v>0</v>
      </c>
      <c r="I90" s="3">
        <f>VLOOKUP(A90,'CS Worksheet'!$A$804:$E$1051,4,FALSE)</f>
        <v>421699.32187721803</v>
      </c>
      <c r="J90" s="3">
        <v>0</v>
      </c>
      <c r="K90" s="3">
        <f>VLOOKUP(A90,'CS Worksheet'!$A$1052:$E$1281,4,FALSE)</f>
        <v>0</v>
      </c>
      <c r="N90" s="81">
        <v>36997</v>
      </c>
      <c r="O90" s="82" t="s">
        <v>30</v>
      </c>
      <c r="P90" s="85">
        <v>-39590648.285056099</v>
      </c>
      <c r="Q90" s="72" t="str">
        <f t="shared" si="5"/>
        <v xml:space="preserve"> </v>
      </c>
      <c r="R90" s="72" t="str">
        <f t="shared" si="6"/>
        <v xml:space="preserve"> </v>
      </c>
      <c r="Y90" s="81">
        <v>36993</v>
      </c>
      <c r="Z90" s="82" t="s">
        <v>30</v>
      </c>
      <c r="AA90" s="23">
        <v>-37695076.689272396</v>
      </c>
      <c r="AB90" s="23">
        <v>7100315.1730664102</v>
      </c>
      <c r="AC90" t="str">
        <f t="shared" si="7"/>
        <v xml:space="preserve"> </v>
      </c>
      <c r="AL90" s="81">
        <v>36804</v>
      </c>
      <c r="AM90" s="82" t="s">
        <v>30</v>
      </c>
      <c r="AN90" s="23">
        <v>-26483204.529531199</v>
      </c>
      <c r="AO90" s="23">
        <v>-17500320.616661198</v>
      </c>
    </row>
    <row r="91" spans="1:41" ht="12" customHeight="1" x14ac:dyDescent="0.2">
      <c r="A91" s="2">
        <v>36998</v>
      </c>
      <c r="B91" s="1">
        <v>9679515.2728949431</v>
      </c>
      <c r="C91" s="1">
        <v>-8509647.6571934354</v>
      </c>
      <c r="D91" s="1">
        <v>0</v>
      </c>
      <c r="E91" s="1">
        <v>184064.16</v>
      </c>
      <c r="F91" s="3">
        <v>1353931.7757015077</v>
      </c>
      <c r="G91" s="3">
        <f t="shared" si="4"/>
        <v>-11224484.432226116</v>
      </c>
      <c r="H91" s="3">
        <v>0</v>
      </c>
      <c r="I91" s="3">
        <f>VLOOKUP(A91,'CS Worksheet'!$A$804:$E$1051,4,FALSE)</f>
        <v>-2530772.6150326799</v>
      </c>
      <c r="J91" s="3">
        <v>0</v>
      </c>
      <c r="K91" s="3">
        <f>VLOOKUP(A91,'CS Worksheet'!$A$1052:$E$1281,4,FALSE)</f>
        <v>0</v>
      </c>
      <c r="N91" s="81">
        <v>36998</v>
      </c>
      <c r="O91" s="82" t="s">
        <v>30</v>
      </c>
      <c r="P91" s="85">
        <v>-37299364.002563804</v>
      </c>
      <c r="Q91" s="72" t="str">
        <f t="shared" si="5"/>
        <v xml:space="preserve"> </v>
      </c>
      <c r="R91" s="72" t="str">
        <f t="shared" si="6"/>
        <v xml:space="preserve"> </v>
      </c>
      <c r="Y91" s="81">
        <v>36997</v>
      </c>
      <c r="Z91" s="82" t="s">
        <v>30</v>
      </c>
      <c r="AA91" s="23">
        <v>-39590648.285056099</v>
      </c>
      <c r="AB91" s="23">
        <v>-10406609.4267247</v>
      </c>
      <c r="AC91" t="str">
        <f t="shared" si="7"/>
        <v xml:space="preserve"> </v>
      </c>
      <c r="AL91" s="81">
        <v>36805</v>
      </c>
      <c r="AM91" s="82" t="s">
        <v>30</v>
      </c>
      <c r="AN91" s="23">
        <v>-27421154.785324998</v>
      </c>
      <c r="AO91" s="23">
        <v>-2125909559296.6699</v>
      </c>
    </row>
    <row r="92" spans="1:41" ht="12" customHeight="1" x14ac:dyDescent="0.2">
      <c r="A92" s="2">
        <v>36999</v>
      </c>
      <c r="B92" s="1">
        <v>1956625.807534141</v>
      </c>
      <c r="C92" s="1">
        <v>14102432.369336154</v>
      </c>
      <c r="D92" s="1">
        <v>0</v>
      </c>
      <c r="E92" s="1">
        <v>0</v>
      </c>
      <c r="F92" s="3">
        <v>16059058.176870296</v>
      </c>
      <c r="G92" s="3">
        <f t="shared" si="4"/>
        <v>11177719.203771135</v>
      </c>
      <c r="H92" s="3">
        <v>0</v>
      </c>
      <c r="I92" s="3">
        <f>VLOOKUP(A92,'CS Worksheet'!$A$804:$E$1051,4,FALSE)</f>
        <v>-2924713.1655650199</v>
      </c>
      <c r="J92" s="3">
        <v>0</v>
      </c>
      <c r="K92" s="3">
        <f>VLOOKUP(A92,'CS Worksheet'!$A$1052:$E$1281,4,FALSE)</f>
        <v>0</v>
      </c>
      <c r="N92" s="81">
        <v>36999</v>
      </c>
      <c r="O92" s="82" t="s">
        <v>30</v>
      </c>
      <c r="P92" s="85">
        <v>-42751846.193063401</v>
      </c>
      <c r="Q92" s="72" t="str">
        <f t="shared" si="5"/>
        <v xml:space="preserve"> </v>
      </c>
      <c r="R92" s="72" t="str">
        <f t="shared" si="6"/>
        <v xml:space="preserve"> </v>
      </c>
      <c r="Y92" s="81">
        <v>36998</v>
      </c>
      <c r="Z92" s="82" t="s">
        <v>30</v>
      </c>
      <c r="AA92" s="23">
        <v>-37299364.002563804</v>
      </c>
      <c r="AB92" s="23">
        <v>-18955753.202201102</v>
      </c>
      <c r="AC92" t="str">
        <f t="shared" si="7"/>
        <v xml:space="preserve"> </v>
      </c>
      <c r="AL92" s="81">
        <v>36808</v>
      </c>
      <c r="AM92" s="82" t="s">
        <v>30</v>
      </c>
      <c r="AN92" s="23">
        <v>-24784634.213913999</v>
      </c>
      <c r="AO92" s="23">
        <v>3602306.6010493799</v>
      </c>
    </row>
    <row r="93" spans="1:41" ht="12" customHeight="1" x14ac:dyDescent="0.2">
      <c r="A93" s="2">
        <v>37000</v>
      </c>
      <c r="B93" s="1">
        <v>-263956.02901495399</v>
      </c>
      <c r="C93" s="1">
        <v>-7063689.8933090586</v>
      </c>
      <c r="D93" s="1">
        <v>0</v>
      </c>
      <c r="E93" s="1">
        <v>-260</v>
      </c>
      <c r="F93" s="3">
        <v>-7327905.922324013</v>
      </c>
      <c r="G93" s="3">
        <f t="shared" si="4"/>
        <v>-7717742.0535760699</v>
      </c>
      <c r="H93" s="3">
        <v>0</v>
      </c>
      <c r="I93" s="3">
        <f>VLOOKUP(A93,'CS Worksheet'!$A$804:$E$1051,4,FALSE)</f>
        <v>-654312.16026701103</v>
      </c>
      <c r="J93" s="3">
        <v>0</v>
      </c>
      <c r="K93" s="3">
        <f>VLOOKUP(A93,'CS Worksheet'!$A$1052:$E$1281,4,FALSE)</f>
        <v>0</v>
      </c>
      <c r="N93" s="81">
        <v>37000</v>
      </c>
      <c r="O93" s="82" t="s">
        <v>30</v>
      </c>
      <c r="P93" s="85">
        <v>-43757864.477912799</v>
      </c>
      <c r="Q93" s="72" t="str">
        <f t="shared" si="5"/>
        <v xml:space="preserve"> </v>
      </c>
      <c r="R93" s="72" t="str">
        <f t="shared" si="6"/>
        <v xml:space="preserve"> </v>
      </c>
      <c r="Y93" s="81">
        <v>36999</v>
      </c>
      <c r="Z93" s="82" t="s">
        <v>30</v>
      </c>
      <c r="AA93" s="23">
        <v>-42751846.193063401</v>
      </c>
      <c r="AB93" s="23">
        <v>19084001.795335799</v>
      </c>
      <c r="AC93" t="str">
        <f t="shared" si="7"/>
        <v xml:space="preserve"> </v>
      </c>
      <c r="AL93" s="81">
        <v>36809</v>
      </c>
      <c r="AM93" s="82" t="s">
        <v>30</v>
      </c>
      <c r="AN93" s="23">
        <v>-24841787.0769866</v>
      </c>
      <c r="AO93" s="23">
        <v>-7961951.8301501498</v>
      </c>
    </row>
    <row r="94" spans="1:41" ht="12" customHeight="1" x14ac:dyDescent="0.2">
      <c r="A94" s="2">
        <v>37001</v>
      </c>
      <c r="B94" s="1">
        <v>-780875.37177115399</v>
      </c>
      <c r="C94" s="1">
        <v>-13690540.99875425</v>
      </c>
      <c r="D94" s="1">
        <v>0</v>
      </c>
      <c r="E94" s="1">
        <v>0</v>
      </c>
      <c r="F94" s="3">
        <v>-14471416.370525405</v>
      </c>
      <c r="G94" s="3">
        <f t="shared" si="4"/>
        <v>-15983874.27830912</v>
      </c>
      <c r="H94" s="3">
        <v>0</v>
      </c>
      <c r="I94" s="3">
        <f>VLOOKUP(A94,'CS Worksheet'!$A$804:$E$1051,4,FALSE)</f>
        <v>-2293333.27955487</v>
      </c>
      <c r="J94" s="3">
        <v>0</v>
      </c>
      <c r="K94" s="3">
        <f>VLOOKUP(A94,'CS Worksheet'!$A$1052:$E$1281,4,FALSE)</f>
        <v>0</v>
      </c>
      <c r="N94" s="81">
        <v>37001</v>
      </c>
      <c r="O94" s="82" t="s">
        <v>30</v>
      </c>
      <c r="P94" s="85">
        <v>-39202794.436742797</v>
      </c>
      <c r="Q94" s="72" t="str">
        <f t="shared" si="5"/>
        <v xml:space="preserve"> </v>
      </c>
      <c r="R94" s="72" t="str">
        <f t="shared" si="6"/>
        <v xml:space="preserve"> </v>
      </c>
      <c r="Y94" s="81">
        <v>37000</v>
      </c>
      <c r="Z94" s="82" t="s">
        <v>30</v>
      </c>
      <c r="AA94" s="23">
        <v>-43757864.477912799</v>
      </c>
      <c r="AB94" s="23">
        <v>-5802290.4925565403</v>
      </c>
      <c r="AC94" t="str">
        <f t="shared" si="7"/>
        <v xml:space="preserve"> </v>
      </c>
      <c r="AL94" s="81">
        <v>36810</v>
      </c>
      <c r="AM94" s="82" t="s">
        <v>30</v>
      </c>
      <c r="AN94" s="23">
        <v>-25325885.258456502</v>
      </c>
      <c r="AO94" s="23">
        <v>1667330.9137361599</v>
      </c>
    </row>
    <row r="95" spans="1:41" ht="12" customHeight="1" x14ac:dyDescent="0.2">
      <c r="A95" s="2">
        <v>37004</v>
      </c>
      <c r="B95" s="1">
        <v>-3116056.2485656375</v>
      </c>
      <c r="C95" s="1">
        <v>27041755.401906069</v>
      </c>
      <c r="D95" s="1">
        <v>0</v>
      </c>
      <c r="E95" s="1">
        <v>2</v>
      </c>
      <c r="F95" s="3">
        <v>23925701.153340433</v>
      </c>
      <c r="G95" s="3">
        <f t="shared" si="4"/>
        <v>25587628.66323502</v>
      </c>
      <c r="H95" s="3">
        <v>0</v>
      </c>
      <c r="I95" s="3">
        <f>VLOOKUP(A95,'CS Worksheet'!$A$804:$E$1051,4,FALSE)</f>
        <v>-1454124.7386710499</v>
      </c>
      <c r="J95" s="3">
        <v>0</v>
      </c>
      <c r="K95" s="3">
        <f>VLOOKUP(A95,'CS Worksheet'!$A$1052:$E$1281,4,FALSE)</f>
        <v>0</v>
      </c>
      <c r="N95" s="81">
        <v>37004</v>
      </c>
      <c r="O95" s="82" t="s">
        <v>30</v>
      </c>
      <c r="P95" s="85">
        <v>-41992140.645396896</v>
      </c>
      <c r="Q95" s="72" t="str">
        <f t="shared" si="5"/>
        <v xml:space="preserve"> </v>
      </c>
      <c r="R95" s="72" t="str">
        <f t="shared" si="6"/>
        <v xml:space="preserve"> </v>
      </c>
      <c r="Y95" s="81">
        <v>37001</v>
      </c>
      <c r="Z95" s="82" t="s">
        <v>30</v>
      </c>
      <c r="AA95" s="23">
        <v>-39202794.436742797</v>
      </c>
      <c r="AB95" s="23">
        <v>-6733651.3696354004</v>
      </c>
      <c r="AC95" t="str">
        <f t="shared" si="7"/>
        <v xml:space="preserve"> </v>
      </c>
      <c r="AL95" s="81">
        <v>36811</v>
      </c>
      <c r="AM95" s="82" t="s">
        <v>30</v>
      </c>
      <c r="AN95" s="23">
        <v>-25038336.3825204</v>
      </c>
      <c r="AO95" s="23">
        <v>24480903.290129799</v>
      </c>
    </row>
    <row r="96" spans="1:41" ht="12" customHeight="1" x14ac:dyDescent="0.2">
      <c r="A96" s="2">
        <v>37005</v>
      </c>
      <c r="B96" s="1">
        <v>4835990.8129889909</v>
      </c>
      <c r="C96" s="1">
        <v>28268312.456822515</v>
      </c>
      <c r="D96" s="1">
        <v>0</v>
      </c>
      <c r="E96" s="1">
        <v>0</v>
      </c>
      <c r="F96" s="3">
        <v>33104303.269811504</v>
      </c>
      <c r="G96" s="3">
        <f t="shared" si="4"/>
        <v>27865230.254336193</v>
      </c>
      <c r="H96" s="3">
        <v>0</v>
      </c>
      <c r="I96" s="3">
        <f>VLOOKUP(A96,'CS Worksheet'!$A$804:$E$1051,4,FALSE)</f>
        <v>-403082.20248632296</v>
      </c>
      <c r="J96" s="3">
        <v>0</v>
      </c>
      <c r="K96" s="3">
        <f>VLOOKUP(A96,'CS Worksheet'!$A$1052:$E$1281,4,FALSE)</f>
        <v>0</v>
      </c>
      <c r="N96" s="81">
        <v>37005</v>
      </c>
      <c r="O96" s="82" t="s">
        <v>30</v>
      </c>
      <c r="P96" s="85">
        <v>-49835466.842250906</v>
      </c>
      <c r="Q96" s="72" t="str">
        <f t="shared" si="5"/>
        <v xml:space="preserve"> </v>
      </c>
      <c r="R96" s="72" t="str">
        <f t="shared" si="6"/>
        <v xml:space="preserve"> </v>
      </c>
      <c r="Y96" s="81">
        <v>37004</v>
      </c>
      <c r="Z96" s="82" t="s">
        <v>30</v>
      </c>
      <c r="AA96" s="23">
        <v>-41992140.645396896</v>
      </c>
      <c r="AB96" s="23">
        <v>17496186.2309542</v>
      </c>
      <c r="AC96" t="str">
        <f t="shared" si="7"/>
        <v xml:space="preserve"> </v>
      </c>
      <c r="AL96" s="81">
        <v>36812</v>
      </c>
      <c r="AM96" s="82" t="s">
        <v>30</v>
      </c>
      <c r="AN96" s="23">
        <v>-24945411.784974501</v>
      </c>
      <c r="AO96" s="23">
        <v>-5266916.7956962101</v>
      </c>
    </row>
    <row r="97" spans="1:41" ht="12" customHeight="1" x14ac:dyDescent="0.2">
      <c r="A97" s="2">
        <v>37006</v>
      </c>
      <c r="B97" s="1">
        <v>-881415.97772563354</v>
      </c>
      <c r="C97" s="1">
        <v>4262469.3288494358</v>
      </c>
      <c r="D97" s="1">
        <v>0</v>
      </c>
      <c r="E97" s="1">
        <v>0</v>
      </c>
      <c r="F97" s="3">
        <v>3381053.3511238024</v>
      </c>
      <c r="G97" s="3">
        <f t="shared" si="4"/>
        <v>3828726.5624277489</v>
      </c>
      <c r="H97" s="3">
        <v>0</v>
      </c>
      <c r="I97" s="3">
        <f>VLOOKUP(A97,'CS Worksheet'!$A$804:$E$1051,4,FALSE)</f>
        <v>-433742.76642168697</v>
      </c>
      <c r="J97" s="3">
        <v>0</v>
      </c>
      <c r="K97" s="3">
        <f>VLOOKUP(A97,'CS Worksheet'!$A$1052:$E$1281,4,FALSE)</f>
        <v>0</v>
      </c>
      <c r="N97" s="81">
        <v>37006</v>
      </c>
      <c r="O97" s="82" t="s">
        <v>30</v>
      </c>
      <c r="P97" s="85">
        <v>-48348669.701611102</v>
      </c>
      <c r="Q97" s="72" t="str">
        <f t="shared" si="5"/>
        <v xml:space="preserve"> </v>
      </c>
      <c r="R97" s="72" t="str">
        <f t="shared" si="6"/>
        <v xml:space="preserve"> </v>
      </c>
      <c r="Y97" s="81">
        <v>37005</v>
      </c>
      <c r="Z97" s="82" t="s">
        <v>30</v>
      </c>
      <c r="AA97" s="23">
        <v>-49835466.842250906</v>
      </c>
      <c r="AB97" s="23">
        <v>20342144.938398</v>
      </c>
      <c r="AC97" t="str">
        <f t="shared" si="7"/>
        <v xml:space="preserve"> </v>
      </c>
      <c r="AL97" s="81">
        <v>36815</v>
      </c>
      <c r="AM97" s="82" t="s">
        <v>30</v>
      </c>
      <c r="AN97" s="23">
        <v>-25171129.809633497</v>
      </c>
      <c r="AO97" s="23">
        <v>-8184160.7120698504</v>
      </c>
    </row>
    <row r="98" spans="1:41" ht="12" customHeight="1" x14ac:dyDescent="0.2">
      <c r="A98" s="2">
        <v>37007</v>
      </c>
      <c r="B98" s="1">
        <v>811400.86613147473</v>
      </c>
      <c r="C98" s="1">
        <v>-922823.69204509072</v>
      </c>
      <c r="D98" s="1">
        <v>0</v>
      </c>
      <c r="E98" s="1">
        <v>0</v>
      </c>
      <c r="F98" s="3">
        <v>-111422.82591361599</v>
      </c>
      <c r="G98" s="3">
        <f t="shared" si="4"/>
        <v>-6017593.7733707707</v>
      </c>
      <c r="H98" s="3">
        <v>0</v>
      </c>
      <c r="I98" s="3">
        <f>VLOOKUP(A98,'CS Worksheet'!$A$804:$E$1051,4,FALSE)</f>
        <v>-5094770.08132568</v>
      </c>
      <c r="J98" s="3">
        <v>0</v>
      </c>
      <c r="K98" s="3">
        <f>VLOOKUP(A98,'CS Worksheet'!$A$1052:$E$1281,4,FALSE)</f>
        <v>0</v>
      </c>
      <c r="N98" s="81">
        <v>37007</v>
      </c>
      <c r="O98" s="82" t="s">
        <v>30</v>
      </c>
      <c r="P98" s="85">
        <v>-50703675.724478602</v>
      </c>
      <c r="Q98" s="72" t="str">
        <f t="shared" si="5"/>
        <v xml:space="preserve"> </v>
      </c>
      <c r="R98" s="72" t="str">
        <f t="shared" si="6"/>
        <v xml:space="preserve"> </v>
      </c>
      <c r="Y98" s="81">
        <v>37006</v>
      </c>
      <c r="Z98" s="82" t="s">
        <v>30</v>
      </c>
      <c r="AA98" s="23">
        <v>-48348669.701611102</v>
      </c>
      <c r="AB98" s="23">
        <v>-1781827.4883244999</v>
      </c>
      <c r="AC98" t="str">
        <f t="shared" si="7"/>
        <v xml:space="preserve"> </v>
      </c>
      <c r="AL98" s="81">
        <v>36816</v>
      </c>
      <c r="AM98" s="82" t="s">
        <v>30</v>
      </c>
      <c r="AN98" s="23">
        <v>-24073919.326425198</v>
      </c>
      <c r="AO98" s="23">
        <v>-6705191.4900678704</v>
      </c>
    </row>
    <row r="99" spans="1:41" ht="12" customHeight="1" x14ac:dyDescent="0.2">
      <c r="A99" s="2">
        <v>37008</v>
      </c>
      <c r="B99" s="1">
        <v>1605682.1887929845</v>
      </c>
      <c r="C99" s="1">
        <v>8456577.69379263</v>
      </c>
      <c r="D99" s="1">
        <v>0</v>
      </c>
      <c r="E99" s="1">
        <v>0</v>
      </c>
      <c r="F99" s="3">
        <v>10062259.882585615</v>
      </c>
      <c r="G99" s="3">
        <f t="shared" si="4"/>
        <v>9769654.8077942505</v>
      </c>
      <c r="H99" s="3">
        <v>0</v>
      </c>
      <c r="I99" s="3">
        <f>VLOOKUP(A99,'CS Worksheet'!$A$804:$E$1051,4,FALSE)</f>
        <v>1313077.1140016201</v>
      </c>
      <c r="J99" s="3">
        <v>0</v>
      </c>
      <c r="K99" s="3">
        <f>VLOOKUP(A99,'CS Worksheet'!$A$1052:$E$1281,4,FALSE)</f>
        <v>0</v>
      </c>
      <c r="N99" s="81">
        <v>37008</v>
      </c>
      <c r="O99" s="82" t="s">
        <v>30</v>
      </c>
      <c r="P99" s="85">
        <v>-50185659.844601899</v>
      </c>
      <c r="Q99" s="72" t="str">
        <f t="shared" si="5"/>
        <v xml:space="preserve"> </v>
      </c>
      <c r="R99" s="72" t="str">
        <f t="shared" si="6"/>
        <v xml:space="preserve"> </v>
      </c>
      <c r="Y99" s="81">
        <v>37007</v>
      </c>
      <c r="Z99" s="82" t="s">
        <v>30</v>
      </c>
      <c r="AA99" s="23">
        <v>-50703675.724478602</v>
      </c>
      <c r="AB99" s="23">
        <v>1122503.01861659</v>
      </c>
      <c r="AC99" t="str">
        <f t="shared" si="7"/>
        <v xml:space="preserve"> </v>
      </c>
      <c r="AL99" s="81">
        <v>36817</v>
      </c>
      <c r="AM99" s="82" t="s">
        <v>30</v>
      </c>
      <c r="AN99" s="23">
        <v>-24836363.405958399</v>
      </c>
      <c r="AO99" s="23">
        <v>4145837.6564276796</v>
      </c>
    </row>
    <row r="100" spans="1:41" ht="12" customHeight="1" x14ac:dyDescent="0.2">
      <c r="A100" s="2">
        <v>37011</v>
      </c>
      <c r="B100" s="1">
        <v>20144047.833464283</v>
      </c>
      <c r="C100" s="1">
        <v>4289310.2531848541</v>
      </c>
      <c r="D100" s="1">
        <v>0</v>
      </c>
      <c r="E100" s="1">
        <v>-1537263.7174448166</v>
      </c>
      <c r="F100" s="3">
        <v>22896094.36920432</v>
      </c>
      <c r="G100" s="3">
        <f t="shared" si="4"/>
        <v>4085352.1071178708</v>
      </c>
      <c r="H100" s="3">
        <v>0</v>
      </c>
      <c r="I100" s="3">
        <f>VLOOKUP(A100,'CS Worksheet'!$A$804:$E$1051,4,FALSE)</f>
        <v>-1741221.8635118001</v>
      </c>
      <c r="J100" s="3">
        <v>0</v>
      </c>
      <c r="K100" s="3">
        <f>VLOOKUP(A100,'CS Worksheet'!$A$1052:$E$1281,4,FALSE)</f>
        <v>0</v>
      </c>
      <c r="N100" s="81">
        <v>37011</v>
      </c>
      <c r="O100" s="82" t="s">
        <v>30</v>
      </c>
      <c r="P100" s="85">
        <v>-51314544.483725503</v>
      </c>
      <c r="Q100" s="72" t="str">
        <f t="shared" si="5"/>
        <v xml:space="preserve"> </v>
      </c>
      <c r="R100" s="72" t="str">
        <f t="shared" si="6"/>
        <v xml:space="preserve"> </v>
      </c>
      <c r="Y100" s="81">
        <v>37008</v>
      </c>
      <c r="Z100" s="82" t="s">
        <v>30</v>
      </c>
      <c r="AA100" s="23">
        <v>-50185659.844601899</v>
      </c>
      <c r="AB100" s="23">
        <v>10076087.6565888</v>
      </c>
      <c r="AC100" t="str">
        <f t="shared" si="7"/>
        <v xml:space="preserve"> </v>
      </c>
      <c r="AL100" s="81">
        <v>36818</v>
      </c>
      <c r="AM100" s="82" t="s">
        <v>30</v>
      </c>
      <c r="AN100" s="23">
        <v>-24385471.925241299</v>
      </c>
      <c r="AO100" s="23">
        <v>-16320735.8478598</v>
      </c>
    </row>
    <row r="101" spans="1:41" ht="12" customHeight="1" x14ac:dyDescent="0.2">
      <c r="A101" s="2">
        <v>37012</v>
      </c>
      <c r="B101" s="1">
        <v>1119317.2656052217</v>
      </c>
      <c r="C101" s="1">
        <v>4266610.8436944149</v>
      </c>
      <c r="D101" s="1">
        <v>0</v>
      </c>
      <c r="E101" s="1">
        <v>0</v>
      </c>
      <c r="F101" s="3">
        <v>5385928.1092996364</v>
      </c>
      <c r="G101" s="3">
        <f t="shared" si="4"/>
        <v>3362073.9263570248</v>
      </c>
      <c r="H101" s="3">
        <v>0</v>
      </c>
      <c r="I101" s="3">
        <f>VLOOKUP(A101,'CS Worksheet'!$A$804:$E$1051,4,FALSE)</f>
        <v>-904536.91733739013</v>
      </c>
      <c r="J101" s="3">
        <v>0</v>
      </c>
      <c r="K101" s="3">
        <f>VLOOKUP(A101,'CS Worksheet'!$A$1052:$E$1281,4,FALSE)</f>
        <v>0</v>
      </c>
      <c r="N101" s="81">
        <v>37012</v>
      </c>
      <c r="O101" s="82" t="s">
        <v>30</v>
      </c>
      <c r="P101" s="85">
        <v>-50494022.664519399</v>
      </c>
      <c r="Q101" s="72" t="str">
        <f t="shared" si="5"/>
        <v xml:space="preserve"> </v>
      </c>
      <c r="R101" s="72" t="str">
        <f t="shared" si="6"/>
        <v xml:space="preserve"> </v>
      </c>
      <c r="Y101" s="81">
        <v>37011</v>
      </c>
      <c r="Z101" s="82" t="s">
        <v>30</v>
      </c>
      <c r="AA101" s="23">
        <v>-51314544.483725503</v>
      </c>
      <c r="AB101" s="23">
        <v>10218226.4084998</v>
      </c>
      <c r="AC101" t="str">
        <f t="shared" si="7"/>
        <v xml:space="preserve"> </v>
      </c>
      <c r="AL101" s="81">
        <v>36819</v>
      </c>
      <c r="AM101" s="82" t="s">
        <v>30</v>
      </c>
      <c r="AN101" s="23">
        <v>-24821604.948237401</v>
      </c>
      <c r="AO101" s="23">
        <v>-14985658.300358601</v>
      </c>
    </row>
    <row r="102" spans="1:41" ht="12" customHeight="1" x14ac:dyDescent="0.2">
      <c r="A102" s="2">
        <v>37013</v>
      </c>
      <c r="B102" s="1">
        <v>11797025.68197085</v>
      </c>
      <c r="C102" s="1">
        <v>25940890.125613105</v>
      </c>
      <c r="D102" s="1">
        <v>0</v>
      </c>
      <c r="E102" s="1">
        <v>0</v>
      </c>
      <c r="F102" s="3">
        <v>37737915.807583958</v>
      </c>
      <c r="G102" s="3">
        <f t="shared" si="4"/>
        <v>24672553.951104805</v>
      </c>
      <c r="H102" s="3">
        <v>0</v>
      </c>
      <c r="I102" s="3">
        <f>VLOOKUP(A102,'CS Worksheet'!$A$804:$E$1051,4,FALSE)</f>
        <v>-1268336.1745082999</v>
      </c>
      <c r="J102" s="3">
        <v>0</v>
      </c>
      <c r="K102" s="3">
        <f>VLOOKUP(A102,'CS Worksheet'!$A$1052:$E$1281,4,FALSE)</f>
        <v>0</v>
      </c>
      <c r="N102" s="81">
        <v>37013</v>
      </c>
      <c r="O102" s="82" t="s">
        <v>30</v>
      </c>
      <c r="P102" s="85">
        <v>-52963955.221875802</v>
      </c>
      <c r="Q102" s="72" t="str">
        <f t="shared" si="5"/>
        <v xml:space="preserve"> </v>
      </c>
      <c r="R102" s="72" t="str">
        <f t="shared" si="6"/>
        <v xml:space="preserve"> </v>
      </c>
      <c r="Y102" s="81">
        <v>37012</v>
      </c>
      <c r="Z102" s="82" t="s">
        <v>30</v>
      </c>
      <c r="AA102" s="23">
        <v>-50494022.664519399</v>
      </c>
      <c r="AB102" s="23">
        <v>5537414.9869552907</v>
      </c>
      <c r="AC102" t="str">
        <f t="shared" si="7"/>
        <v xml:space="preserve"> </v>
      </c>
      <c r="AL102" s="81">
        <v>36822</v>
      </c>
      <c r="AM102" s="82" t="s">
        <v>30</v>
      </c>
      <c r="AN102" s="23">
        <v>-24767805.635411799</v>
      </c>
      <c r="AO102" s="23">
        <v>-2210674.97441751</v>
      </c>
    </row>
    <row r="103" spans="1:41" ht="12" customHeight="1" x14ac:dyDescent="0.2">
      <c r="A103" s="2">
        <v>37014</v>
      </c>
      <c r="B103" s="1">
        <v>5547546.5238549002</v>
      </c>
      <c r="C103" s="1">
        <v>-3062828.4822207838</v>
      </c>
      <c r="D103" s="1">
        <v>0</v>
      </c>
      <c r="E103" s="1">
        <v>0</v>
      </c>
      <c r="F103" s="3">
        <v>2484718.0416341163</v>
      </c>
      <c r="G103" s="3">
        <f t="shared" si="4"/>
        <v>1343732.4942459064</v>
      </c>
      <c r="H103" s="3">
        <v>0</v>
      </c>
      <c r="I103" s="3">
        <f>VLOOKUP(A103,'CS Worksheet'!$A$804:$E$1051,4,FALSE)</f>
        <v>4406560.9764666902</v>
      </c>
      <c r="J103" s="3">
        <v>0</v>
      </c>
      <c r="K103" s="3">
        <f>VLOOKUP(A103,'CS Worksheet'!$A$1052:$E$1281,4,FALSE)</f>
        <v>0</v>
      </c>
      <c r="N103" s="81">
        <v>37014</v>
      </c>
      <c r="O103" s="82" t="s">
        <v>30</v>
      </c>
      <c r="P103" s="85">
        <v>-47137064.399250202</v>
      </c>
      <c r="Q103" s="72" t="str">
        <f t="shared" si="5"/>
        <v xml:space="preserve"> </v>
      </c>
      <c r="R103" s="72" t="str">
        <f t="shared" si="6"/>
        <v xml:space="preserve"> </v>
      </c>
      <c r="Y103" s="81">
        <v>37013</v>
      </c>
      <c r="Z103" s="82" t="s">
        <v>30</v>
      </c>
      <c r="AA103" s="23">
        <v>-52963955.221875802</v>
      </c>
      <c r="AB103" s="23">
        <v>25506613.755673498</v>
      </c>
      <c r="AC103" t="str">
        <f t="shared" si="7"/>
        <v xml:space="preserve"> </v>
      </c>
      <c r="AL103" s="81">
        <v>36823</v>
      </c>
      <c r="AM103" s="82" t="s">
        <v>30</v>
      </c>
      <c r="AN103" s="23">
        <v>-23777595.716598298</v>
      </c>
      <c r="AO103" s="23">
        <v>-894002.94437985099</v>
      </c>
    </row>
    <row r="104" spans="1:41" ht="12" customHeight="1" x14ac:dyDescent="0.2">
      <c r="A104" s="2">
        <v>37015</v>
      </c>
      <c r="B104" s="1">
        <v>360147.22969020158</v>
      </c>
      <c r="C104" s="1">
        <v>-8701371.4741497822</v>
      </c>
      <c r="D104" s="1">
        <v>0</v>
      </c>
      <c r="E104" s="1">
        <v>0</v>
      </c>
      <c r="F104" s="3">
        <v>-8341224.2444595806</v>
      </c>
      <c r="G104" s="3">
        <f t="shared" si="4"/>
        <v>-8480077.3326360639</v>
      </c>
      <c r="H104" s="3">
        <v>0</v>
      </c>
      <c r="I104" s="3">
        <f>VLOOKUP(A104,'CS Worksheet'!$A$804:$E$1051,4,FALSE)</f>
        <v>221294.14151371899</v>
      </c>
      <c r="J104" s="3">
        <v>0</v>
      </c>
      <c r="K104" s="3">
        <f>VLOOKUP(A104,'CS Worksheet'!$A$1052:$E$1281,4,FALSE)</f>
        <v>0</v>
      </c>
      <c r="N104" s="81">
        <v>37015</v>
      </c>
      <c r="O104" s="82" t="s">
        <v>30</v>
      </c>
      <c r="P104" s="85">
        <v>-49356567.868329301</v>
      </c>
      <c r="Q104" s="72" t="str">
        <f t="shared" si="5"/>
        <v xml:space="preserve"> </v>
      </c>
      <c r="R104" s="72" t="str">
        <f t="shared" si="6"/>
        <v xml:space="preserve"> </v>
      </c>
      <c r="Y104" s="81">
        <v>37014</v>
      </c>
      <c r="Z104" s="82" t="s">
        <v>30</v>
      </c>
      <c r="AA104" s="23">
        <v>-47137064.399250202</v>
      </c>
      <c r="AB104" s="23">
        <v>2112347.8298692498</v>
      </c>
      <c r="AC104" t="str">
        <f t="shared" si="7"/>
        <v xml:space="preserve"> </v>
      </c>
      <c r="AL104" s="81">
        <v>36824</v>
      </c>
      <c r="AM104" s="82" t="s">
        <v>30</v>
      </c>
      <c r="AN104" s="23">
        <v>-23933237.0350792</v>
      </c>
      <c r="AO104" s="23">
        <v>-2817408.7435165402</v>
      </c>
    </row>
    <row r="105" spans="1:41" ht="12" customHeight="1" x14ac:dyDescent="0.2">
      <c r="A105" s="2">
        <v>37018</v>
      </c>
      <c r="B105" s="1">
        <v>1669403.7764190421</v>
      </c>
      <c r="C105" s="1">
        <v>38663741.165416524</v>
      </c>
      <c r="D105" s="1">
        <v>0</v>
      </c>
      <c r="E105" s="1">
        <v>0</v>
      </c>
      <c r="F105" s="3">
        <v>40333144.941835567</v>
      </c>
      <c r="G105" s="3">
        <f t="shared" si="4"/>
        <v>37589421.205391333</v>
      </c>
      <c r="H105" s="3">
        <v>0</v>
      </c>
      <c r="I105" s="3">
        <f>VLOOKUP(A105,'CS Worksheet'!$A$804:$E$1051,4,FALSE)</f>
        <v>-1074319.9600251899</v>
      </c>
      <c r="J105" s="3">
        <v>0</v>
      </c>
      <c r="K105" s="3">
        <f>VLOOKUP(A105,'CS Worksheet'!$A$1052:$E$1281,4,FALSE)</f>
        <v>0</v>
      </c>
      <c r="N105" s="81">
        <v>37018</v>
      </c>
      <c r="O105" s="82" t="s">
        <v>30</v>
      </c>
      <c r="P105" s="85">
        <v>-38068993.5313759</v>
      </c>
      <c r="Q105" s="72" t="str">
        <f t="shared" si="5"/>
        <v xml:space="preserve"> </v>
      </c>
      <c r="R105" s="72" t="str">
        <f t="shared" si="6"/>
        <v xml:space="preserve"> </v>
      </c>
      <c r="Y105" s="81">
        <v>37015</v>
      </c>
      <c r="Z105" s="82" t="s">
        <v>30</v>
      </c>
      <c r="AA105" s="23">
        <v>-49356567.868329301</v>
      </c>
      <c r="AB105" s="23">
        <v>-10037963.462015999</v>
      </c>
      <c r="AC105" t="str">
        <f t="shared" si="7"/>
        <v xml:space="preserve"> </v>
      </c>
      <c r="AL105" s="81">
        <v>36825</v>
      </c>
      <c r="AM105" s="82" t="s">
        <v>30</v>
      </c>
      <c r="AN105" s="23">
        <v>-23914699.3748632</v>
      </c>
      <c r="AO105" s="23">
        <v>-98060.778463955503</v>
      </c>
    </row>
    <row r="106" spans="1:41" ht="12" customHeight="1" x14ac:dyDescent="0.2">
      <c r="A106" s="2">
        <v>37019</v>
      </c>
      <c r="B106" s="1">
        <v>2943814.8565946836</v>
      </c>
      <c r="C106" s="1">
        <v>-17894706.728831641</v>
      </c>
      <c r="D106" s="1">
        <v>0</v>
      </c>
      <c r="E106" s="1">
        <v>0</v>
      </c>
      <c r="F106" s="3">
        <v>-14950891.872236958</v>
      </c>
      <c r="G106" s="3">
        <f t="shared" si="4"/>
        <v>-18241410.65038836</v>
      </c>
      <c r="H106" s="3">
        <v>0</v>
      </c>
      <c r="I106" s="3">
        <f>VLOOKUP(A106,'CS Worksheet'!$A$804:$E$1051,4,FALSE)</f>
        <v>-346703.92155671702</v>
      </c>
      <c r="J106" s="3">
        <v>0</v>
      </c>
      <c r="K106" s="3">
        <f>VLOOKUP(A106,'CS Worksheet'!$A$1052:$E$1281,4,FALSE)</f>
        <v>0</v>
      </c>
      <c r="N106" s="81">
        <v>37019</v>
      </c>
      <c r="O106" s="82" t="s">
        <v>30</v>
      </c>
      <c r="P106" s="85">
        <v>-33244363.265484601</v>
      </c>
      <c r="Q106" s="72" t="str">
        <f t="shared" si="5"/>
        <v xml:space="preserve"> </v>
      </c>
      <c r="R106" s="72" t="str">
        <f t="shared" si="6"/>
        <v xml:space="preserve"> </v>
      </c>
      <c r="Y106" s="81">
        <v>37018</v>
      </c>
      <c r="Z106" s="82" t="s">
        <v>30</v>
      </c>
      <c r="AA106" s="23">
        <v>-38068993.5313759</v>
      </c>
      <c r="AB106" s="23">
        <v>20609524.869549602</v>
      </c>
      <c r="AC106" t="str">
        <f t="shared" si="7"/>
        <v xml:space="preserve"> </v>
      </c>
      <c r="AL106" s="81">
        <v>36826</v>
      </c>
      <c r="AM106" s="82" t="s">
        <v>30</v>
      </c>
      <c r="AN106" s="23">
        <v>-24255622.217878398</v>
      </c>
      <c r="AO106" s="23">
        <v>-22730040.017495301</v>
      </c>
    </row>
    <row r="107" spans="1:41" ht="12" customHeight="1" x14ac:dyDescent="0.2">
      <c r="A107" s="2">
        <v>37020</v>
      </c>
      <c r="B107" s="1">
        <v>4122701.6945399279</v>
      </c>
      <c r="C107" s="1">
        <v>22831709.298020925</v>
      </c>
      <c r="D107" s="1">
        <v>0</v>
      </c>
      <c r="E107" s="1">
        <v>0</v>
      </c>
      <c r="F107" s="3">
        <v>26954410.992560852</v>
      </c>
      <c r="G107" s="3">
        <f t="shared" si="4"/>
        <v>21917763.975298285</v>
      </c>
      <c r="H107" s="3">
        <v>0</v>
      </c>
      <c r="I107" s="3">
        <f>VLOOKUP(A107,'CS Worksheet'!$A$804:$E$1051,4,FALSE)</f>
        <v>-913945.32272264117</v>
      </c>
      <c r="J107" s="3">
        <v>0</v>
      </c>
      <c r="K107" s="3">
        <f>VLOOKUP(A107,'CS Worksheet'!$A$1052:$E$1281,4,FALSE)</f>
        <v>0</v>
      </c>
      <c r="N107" s="81">
        <v>37020</v>
      </c>
      <c r="O107" s="82" t="s">
        <v>30</v>
      </c>
      <c r="P107" s="85">
        <v>-35752520.051551506</v>
      </c>
      <c r="Q107" s="72" t="str">
        <f t="shared" si="5"/>
        <v xml:space="preserve"> </v>
      </c>
      <c r="R107" s="72" t="str">
        <f t="shared" si="6"/>
        <v xml:space="preserve"> </v>
      </c>
      <c r="Y107" s="81">
        <v>37019</v>
      </c>
      <c r="Z107" s="82" t="s">
        <v>30</v>
      </c>
      <c r="AA107" s="23">
        <v>-33244363.265484601</v>
      </c>
      <c r="AB107" s="23">
        <v>-17103761.539315499</v>
      </c>
      <c r="AC107" t="str">
        <f t="shared" si="7"/>
        <v xml:space="preserve"> </v>
      </c>
      <c r="AL107" s="81">
        <v>36829</v>
      </c>
      <c r="AM107" s="82" t="s">
        <v>30</v>
      </c>
      <c r="AN107" s="23">
        <v>-26160647.304638699</v>
      </c>
      <c r="AO107" s="23">
        <v>5140617.8845980102</v>
      </c>
    </row>
    <row r="108" spans="1:41" ht="12" customHeight="1" x14ac:dyDescent="0.2">
      <c r="A108" s="2">
        <v>37021</v>
      </c>
      <c r="B108" s="1">
        <v>5483217.5699645299</v>
      </c>
      <c r="C108" s="1">
        <v>-3568875.0381372347</v>
      </c>
      <c r="D108" s="1">
        <v>-1713647</v>
      </c>
      <c r="E108" s="1">
        <v>0</v>
      </c>
      <c r="F108" s="3">
        <v>200695.5318272952</v>
      </c>
      <c r="G108" s="3">
        <f t="shared" si="4"/>
        <v>-2733568.0792074529</v>
      </c>
      <c r="H108" s="3">
        <v>0</v>
      </c>
      <c r="I108" s="3">
        <f>VLOOKUP(A108,'CS Worksheet'!$A$804:$E$1051,4,FALSE)</f>
        <v>-878340.04107021808</v>
      </c>
      <c r="J108" s="3">
        <v>0</v>
      </c>
      <c r="K108" s="3">
        <f>VLOOKUP(A108,'CS Worksheet'!$A$1052:$E$1281,4,FALSE)</f>
        <v>0</v>
      </c>
      <c r="N108" s="81">
        <v>37021</v>
      </c>
      <c r="O108" s="82" t="s">
        <v>30</v>
      </c>
      <c r="P108" s="85">
        <v>-36450705.6563555</v>
      </c>
      <c r="Q108" s="72" t="str">
        <f t="shared" si="5"/>
        <v xml:space="preserve"> </v>
      </c>
      <c r="R108" s="72" t="str">
        <f t="shared" si="6"/>
        <v xml:space="preserve"> </v>
      </c>
      <c r="Y108" s="81">
        <v>37020</v>
      </c>
      <c r="Z108" s="82" t="s">
        <v>30</v>
      </c>
      <c r="AA108" s="23">
        <v>-35752520.051551506</v>
      </c>
      <c r="AB108" s="23">
        <v>13336815.8545478</v>
      </c>
      <c r="AC108" t="str">
        <f t="shared" si="7"/>
        <v xml:space="preserve"> </v>
      </c>
      <c r="AL108" s="81">
        <v>36830</v>
      </c>
      <c r="AM108" s="82" t="s">
        <v>30</v>
      </c>
      <c r="AN108" s="23">
        <v>-22573979.616101798</v>
      </c>
      <c r="AO108" s="23">
        <v>444809.76756167202</v>
      </c>
    </row>
    <row r="109" spans="1:41" ht="12" customHeight="1" x14ac:dyDescent="0.2">
      <c r="A109" s="2">
        <v>37022</v>
      </c>
      <c r="B109" s="1">
        <v>3571493.6007118211</v>
      </c>
      <c r="C109" s="1">
        <v>-811491.81108085334</v>
      </c>
      <c r="D109" s="1">
        <v>0</v>
      </c>
      <c r="E109" s="1">
        <v>0</v>
      </c>
      <c r="F109" s="3">
        <v>2760001.7896309677</v>
      </c>
      <c r="G109" s="3">
        <f t="shared" si="4"/>
        <v>-1789676.5049792815</v>
      </c>
      <c r="H109" s="3">
        <v>0</v>
      </c>
      <c r="I109" s="3">
        <f>VLOOKUP(A109,'CS Worksheet'!$A$804:$E$1051,4,FALSE)</f>
        <v>-978184.69389842812</v>
      </c>
      <c r="J109" s="3">
        <v>0</v>
      </c>
      <c r="K109" s="3">
        <f>VLOOKUP(A109,'CS Worksheet'!$A$1052:$E$1281,4,FALSE)</f>
        <v>0</v>
      </c>
      <c r="N109" s="81">
        <v>37022</v>
      </c>
      <c r="O109" s="82" t="s">
        <v>30</v>
      </c>
      <c r="P109" s="85">
        <v>-38594634.431063995</v>
      </c>
      <c r="Q109" s="72" t="str">
        <f t="shared" si="5"/>
        <v xml:space="preserve"> </v>
      </c>
      <c r="R109" s="72" t="str">
        <f t="shared" si="6"/>
        <v xml:space="preserve"> </v>
      </c>
      <c r="Y109" s="81">
        <v>37021</v>
      </c>
      <c r="Z109" s="82" t="s">
        <v>30</v>
      </c>
      <c r="AA109" s="23">
        <v>-36450705.6563555</v>
      </c>
      <c r="AB109" s="23">
        <v>-5174144.5452087605</v>
      </c>
      <c r="AC109" t="str">
        <f t="shared" si="7"/>
        <v xml:space="preserve"> </v>
      </c>
      <c r="AL109" s="81">
        <v>36831</v>
      </c>
      <c r="AM109" s="82" t="s">
        <v>30</v>
      </c>
      <c r="AN109" s="23">
        <v>-22005439.327557199</v>
      </c>
      <c r="AO109" s="23">
        <v>-1959493.36643444</v>
      </c>
    </row>
    <row r="110" spans="1:41" ht="12" customHeight="1" x14ac:dyDescent="0.2">
      <c r="A110" s="2">
        <v>37025</v>
      </c>
      <c r="B110" s="1">
        <v>2100187.3150717365</v>
      </c>
      <c r="C110" s="1">
        <v>8287669.1533044698</v>
      </c>
      <c r="D110" s="1">
        <v>0</v>
      </c>
      <c r="E110" s="1">
        <v>-7790.1121219708975</v>
      </c>
      <c r="F110" s="3">
        <v>10380066.356254235</v>
      </c>
      <c r="G110" s="3">
        <f t="shared" si="4"/>
        <v>5389059.3291410711</v>
      </c>
      <c r="H110" s="3">
        <v>0</v>
      </c>
      <c r="I110" s="3">
        <f>VLOOKUP(A110,'CS Worksheet'!$A$804:$E$1051,4,FALSE)</f>
        <v>-2906399.93628537</v>
      </c>
      <c r="J110" s="3">
        <v>0</v>
      </c>
      <c r="K110" s="3">
        <f>VLOOKUP(A110,'CS Worksheet'!$A$1052:$E$1281,4,FALSE)</f>
        <v>0</v>
      </c>
      <c r="N110" s="81">
        <v>37025</v>
      </c>
      <c r="O110" s="82" t="s">
        <v>30</v>
      </c>
      <c r="P110" s="85">
        <v>-37349839.711370096</v>
      </c>
      <c r="Q110" s="72" t="str">
        <f t="shared" si="5"/>
        <v xml:space="preserve"> </v>
      </c>
      <c r="R110" s="72" t="str">
        <f t="shared" si="6"/>
        <v xml:space="preserve"> </v>
      </c>
      <c r="Y110" s="81">
        <v>37022</v>
      </c>
      <c r="Z110" s="82" t="s">
        <v>30</v>
      </c>
      <c r="AA110" s="23">
        <v>-38594634.431063995</v>
      </c>
      <c r="AB110" s="23">
        <v>1995861.44125424</v>
      </c>
      <c r="AC110" t="str">
        <f t="shared" si="7"/>
        <v xml:space="preserve"> </v>
      </c>
      <c r="AL110" s="81">
        <v>36832</v>
      </c>
      <c r="AM110" s="82" t="s">
        <v>30</v>
      </c>
      <c r="AN110" s="23">
        <v>-20843259.657939602</v>
      </c>
      <c r="AO110" s="23">
        <v>14684667.4181708</v>
      </c>
    </row>
    <row r="111" spans="1:41" ht="12" customHeight="1" x14ac:dyDescent="0.2">
      <c r="A111" s="2">
        <v>37026</v>
      </c>
      <c r="B111" s="1">
        <v>-2089888.4368674897</v>
      </c>
      <c r="C111" s="1">
        <v>1292944.9022557372</v>
      </c>
      <c r="D111" s="1">
        <v>0</v>
      </c>
      <c r="E111" s="1">
        <v>-150000</v>
      </c>
      <c r="F111" s="3">
        <v>-946943.53461175249</v>
      </c>
      <c r="G111" s="3">
        <f t="shared" si="4"/>
        <v>7413858.5136592072</v>
      </c>
      <c r="H111" s="3">
        <v>0</v>
      </c>
      <c r="I111" s="3">
        <f>VLOOKUP(A111,'CS Worksheet'!$A$804:$E$1051,4,FALSE)</f>
        <v>5970913.6114034699</v>
      </c>
      <c r="J111" s="3">
        <v>0</v>
      </c>
      <c r="K111" s="3">
        <f>VLOOKUP(A111,'CS Worksheet'!$A$1052:$E$1281,4,FALSE)</f>
        <v>0</v>
      </c>
      <c r="N111" s="81">
        <v>37026</v>
      </c>
      <c r="O111" s="82" t="s">
        <v>30</v>
      </c>
      <c r="P111" s="85">
        <v>-37544127.430013902</v>
      </c>
      <c r="Q111" s="72" t="str">
        <f t="shared" si="5"/>
        <v xml:space="preserve"> </v>
      </c>
      <c r="R111" s="72" t="str">
        <f t="shared" si="6"/>
        <v xml:space="preserve"> </v>
      </c>
      <c r="Y111" s="81">
        <v>37025</v>
      </c>
      <c r="Z111" s="82" t="s">
        <v>30</v>
      </c>
      <c r="AA111" s="23">
        <v>-37349839.711370096</v>
      </c>
      <c r="AB111" s="23">
        <v>7120009.9568836</v>
      </c>
      <c r="AC111" t="str">
        <f t="shared" si="7"/>
        <v xml:space="preserve"> </v>
      </c>
      <c r="AL111" s="81">
        <v>36833</v>
      </c>
      <c r="AM111" s="82" t="s">
        <v>30</v>
      </c>
      <c r="AN111" s="23">
        <v>-20235065.0149577</v>
      </c>
      <c r="AO111" s="23">
        <v>2581564.7621452902</v>
      </c>
    </row>
    <row r="112" spans="1:41" ht="12" customHeight="1" x14ac:dyDescent="0.2">
      <c r="A112" s="2">
        <v>37027</v>
      </c>
      <c r="B112" s="1">
        <v>5784806.3466866054</v>
      </c>
      <c r="C112" s="1">
        <v>11572538.645319881</v>
      </c>
      <c r="D112" s="1">
        <v>-376856</v>
      </c>
      <c r="E112" s="1">
        <v>0</v>
      </c>
      <c r="F112" s="3">
        <v>16980488.992006488</v>
      </c>
      <c r="G112" s="3">
        <f t="shared" si="4"/>
        <v>20427201.96895308</v>
      </c>
      <c r="H112" s="3">
        <v>0</v>
      </c>
      <c r="I112" s="3">
        <f>VLOOKUP(A112,'CS Worksheet'!$A$804:$E$1051,4,FALSE)</f>
        <v>8477807.3236331996</v>
      </c>
      <c r="J112" s="3">
        <v>0</v>
      </c>
      <c r="K112" s="3">
        <f>VLOOKUP(A112,'CS Worksheet'!$A$1052:$E$1281,4,FALSE)</f>
        <v>0</v>
      </c>
      <c r="N112" s="81">
        <v>37027</v>
      </c>
      <c r="O112" s="82" t="s">
        <v>30</v>
      </c>
      <c r="P112" s="85">
        <v>-32922287.284693997</v>
      </c>
      <c r="Q112" s="72" t="str">
        <f t="shared" si="5"/>
        <v xml:space="preserve"> </v>
      </c>
      <c r="R112" s="72" t="str">
        <f t="shared" si="6"/>
        <v xml:space="preserve"> </v>
      </c>
      <c r="Y112" s="81">
        <v>37026</v>
      </c>
      <c r="Z112" s="82" t="s">
        <v>30</v>
      </c>
      <c r="AA112" s="23">
        <v>-37544127.430013902</v>
      </c>
      <c r="AB112" s="23">
        <v>1411634.0733903099</v>
      </c>
      <c r="AC112" t="str">
        <f t="shared" si="7"/>
        <v xml:space="preserve"> </v>
      </c>
      <c r="AL112" s="81">
        <v>36836</v>
      </c>
      <c r="AM112" s="82" t="s">
        <v>30</v>
      </c>
      <c r="AN112" s="23">
        <v>-22302964.448355898</v>
      </c>
      <c r="AO112" s="23">
        <v>8186960.17047574</v>
      </c>
    </row>
    <row r="113" spans="1:41" ht="12" customHeight="1" x14ac:dyDescent="0.2">
      <c r="A113" s="2">
        <v>37028</v>
      </c>
      <c r="B113" s="1">
        <v>-2808985.5395296882</v>
      </c>
      <c r="C113" s="1">
        <v>10583867.699768577</v>
      </c>
      <c r="D113" s="1">
        <v>0</v>
      </c>
      <c r="E113" s="1">
        <v>0</v>
      </c>
      <c r="F113" s="3">
        <v>7774882.1602388881</v>
      </c>
      <c r="G113" s="3">
        <f t="shared" si="4"/>
        <v>8147838.4258321067</v>
      </c>
      <c r="H113" s="3">
        <v>0</v>
      </c>
      <c r="I113" s="3">
        <f>VLOOKUP(A113,'CS Worksheet'!$A$804:$E$1051,4,FALSE)</f>
        <v>-2436029.27393647</v>
      </c>
      <c r="J113" s="3">
        <v>0</v>
      </c>
      <c r="K113" s="3">
        <f>VLOOKUP(A113,'CS Worksheet'!$A$1052:$E$1281,4,FALSE)</f>
        <v>0</v>
      </c>
      <c r="N113" s="81">
        <v>37028</v>
      </c>
      <c r="O113" s="82" t="s">
        <v>30</v>
      </c>
      <c r="P113" s="85">
        <v>-31222702.407721497</v>
      </c>
      <c r="Q113" s="72" t="str">
        <f t="shared" si="5"/>
        <v xml:space="preserve"> </v>
      </c>
      <c r="R113" s="72" t="str">
        <f t="shared" si="6"/>
        <v xml:space="preserve"> </v>
      </c>
      <c r="Y113" s="81">
        <v>37027</v>
      </c>
      <c r="Z113" s="82" t="s">
        <v>30</v>
      </c>
      <c r="AA113" s="23">
        <v>-32922287.284693997</v>
      </c>
      <c r="AB113" s="23">
        <v>8954490.2921218202</v>
      </c>
      <c r="AC113" t="str">
        <f t="shared" si="7"/>
        <v xml:space="preserve"> </v>
      </c>
      <c r="AL113" s="81">
        <v>36837</v>
      </c>
      <c r="AM113" s="82" t="s">
        <v>30</v>
      </c>
      <c r="AN113" s="23">
        <v>-21710373.129624099</v>
      </c>
      <c r="AO113" s="23">
        <v>-4216657.3506335402</v>
      </c>
    </row>
    <row r="114" spans="1:41" ht="12" customHeight="1" x14ac:dyDescent="0.2">
      <c r="A114" s="2">
        <v>37029</v>
      </c>
      <c r="B114" s="1">
        <v>-1141537.7654572644</v>
      </c>
      <c r="C114" s="1">
        <v>-766345.43095538625</v>
      </c>
      <c r="D114" s="1">
        <v>0</v>
      </c>
      <c r="E114" s="1">
        <v>0</v>
      </c>
      <c r="F114" s="3">
        <v>-1907883.1964126506</v>
      </c>
      <c r="G114" s="3">
        <f t="shared" si="4"/>
        <v>-18008576.224932685</v>
      </c>
      <c r="H114" s="3">
        <v>0</v>
      </c>
      <c r="I114" s="3">
        <f>VLOOKUP(A114,'CS Worksheet'!$A$804:$E$1051,4,FALSE)</f>
        <v>-17242230.793977298</v>
      </c>
      <c r="J114" s="3">
        <v>0</v>
      </c>
      <c r="K114" s="3">
        <f>VLOOKUP(A114,'CS Worksheet'!$A$1052:$E$1281,4,FALSE)</f>
        <v>0</v>
      </c>
      <c r="N114" s="81">
        <v>37029</v>
      </c>
      <c r="O114" s="82" t="s">
        <v>30</v>
      </c>
      <c r="P114" s="85">
        <v>-32298892.276279397</v>
      </c>
      <c r="Q114" s="72" t="str">
        <f t="shared" si="5"/>
        <v xml:space="preserve"> </v>
      </c>
      <c r="R114" s="72" t="str">
        <f t="shared" si="6"/>
        <v xml:space="preserve"> </v>
      </c>
      <c r="Y114" s="81">
        <v>37028</v>
      </c>
      <c r="Z114" s="82" t="s">
        <v>30</v>
      </c>
      <c r="AA114" s="23">
        <v>-31222702.407721497</v>
      </c>
      <c r="AB114" s="23">
        <v>10875634.330818599</v>
      </c>
      <c r="AC114" t="str">
        <f t="shared" si="7"/>
        <v xml:space="preserve"> </v>
      </c>
      <c r="AL114" s="81">
        <v>36838</v>
      </c>
      <c r="AM114" s="82" t="s">
        <v>30</v>
      </c>
      <c r="AN114" s="23">
        <v>-22767941.566211101</v>
      </c>
      <c r="AO114" s="23">
        <v>9822817.0925056897</v>
      </c>
    </row>
    <row r="115" spans="1:41" ht="12" customHeight="1" x14ac:dyDescent="0.2">
      <c r="A115" s="2">
        <v>37032</v>
      </c>
      <c r="B115" s="1">
        <v>7639394.2315663043</v>
      </c>
      <c r="C115" s="1">
        <v>2629926.1438424904</v>
      </c>
      <c r="D115" s="1">
        <v>0</v>
      </c>
      <c r="E115" s="1">
        <v>0</v>
      </c>
      <c r="F115" s="3">
        <v>10269320.375408795</v>
      </c>
      <c r="G115" s="3">
        <f t="shared" si="4"/>
        <v>-5961841.0557408482</v>
      </c>
      <c r="H115" s="3">
        <v>0</v>
      </c>
      <c r="I115" s="3">
        <f>VLOOKUP(A115,'CS Worksheet'!$A$804:$E$1051,4,FALSE)</f>
        <v>-8591767.1995833386</v>
      </c>
      <c r="J115" s="3">
        <v>0</v>
      </c>
      <c r="K115" s="3">
        <f>VLOOKUP(A115,'CS Worksheet'!$A$1052:$E$1281,4,FALSE)</f>
        <v>0</v>
      </c>
      <c r="N115" s="81">
        <v>37032</v>
      </c>
      <c r="O115" s="82" t="s">
        <v>30</v>
      </c>
      <c r="P115" s="85">
        <v>-29999979.632592298</v>
      </c>
      <c r="Q115" s="72" t="str">
        <f t="shared" si="5"/>
        <v xml:space="preserve"> </v>
      </c>
      <c r="R115" s="72" t="str">
        <f t="shared" si="6"/>
        <v xml:space="preserve"> </v>
      </c>
      <c r="Y115" s="81">
        <v>37029</v>
      </c>
      <c r="Z115" s="82" t="s">
        <v>30</v>
      </c>
      <c r="AA115" s="23">
        <v>-32298892.276279397</v>
      </c>
      <c r="AB115" s="23">
        <v>-2379088.11620773</v>
      </c>
      <c r="AC115" t="str">
        <f t="shared" si="7"/>
        <v xml:space="preserve"> </v>
      </c>
      <c r="AL115" s="81">
        <v>36839</v>
      </c>
      <c r="AM115" s="82" t="s">
        <v>30</v>
      </c>
      <c r="AN115" s="23">
        <v>-23096657.587570097</v>
      </c>
      <c r="AO115" s="23">
        <v>1317138.1044711301</v>
      </c>
    </row>
    <row r="116" spans="1:41" ht="12" customHeight="1" x14ac:dyDescent="0.2">
      <c r="A116" s="2">
        <v>37033</v>
      </c>
      <c r="B116" s="1">
        <v>8281458.6632250287</v>
      </c>
      <c r="C116" s="1">
        <v>-14947963.072177375</v>
      </c>
      <c r="D116" s="1">
        <v>0</v>
      </c>
      <c r="E116" s="1">
        <v>0</v>
      </c>
      <c r="F116" s="3">
        <v>-6666504.4089523461</v>
      </c>
      <c r="G116" s="3">
        <f t="shared" si="4"/>
        <v>-16461999.672181565</v>
      </c>
      <c r="H116" s="3">
        <v>0</v>
      </c>
      <c r="I116" s="3">
        <f>VLOOKUP(A116,'CS Worksheet'!$A$804:$E$1051,4,FALSE)</f>
        <v>-1514036.6000041901</v>
      </c>
      <c r="J116" s="3">
        <v>0</v>
      </c>
      <c r="K116" s="3">
        <f>VLOOKUP(A116,'CS Worksheet'!$A$1052:$E$1281,4,FALSE)</f>
        <v>0</v>
      </c>
      <c r="N116" s="81">
        <v>37033</v>
      </c>
      <c r="O116" s="82" t="s">
        <v>30</v>
      </c>
      <c r="P116" s="85">
        <v>-25916870.622422799</v>
      </c>
      <c r="Q116" s="72" t="str">
        <f t="shared" si="5"/>
        <v xml:space="preserve"> </v>
      </c>
      <c r="R116" s="72" t="str">
        <f t="shared" si="6"/>
        <v xml:space="preserve"> </v>
      </c>
      <c r="Y116" s="81">
        <v>37032</v>
      </c>
      <c r="Z116" s="82" t="s">
        <v>30</v>
      </c>
      <c r="AA116" s="23">
        <v>-29999979.632592298</v>
      </c>
      <c r="AB116" s="23">
        <v>3030271.4141811198</v>
      </c>
      <c r="AC116" t="str">
        <f t="shared" si="7"/>
        <v xml:space="preserve"> </v>
      </c>
      <c r="AL116" s="81">
        <v>36840</v>
      </c>
      <c r="AM116" s="82" t="s">
        <v>30</v>
      </c>
      <c r="AN116" s="23">
        <v>-22972762.687605999</v>
      </c>
      <c r="AO116" s="23">
        <v>-2153260.2811885201</v>
      </c>
    </row>
    <row r="117" spans="1:41" ht="12" customHeight="1" x14ac:dyDescent="0.2">
      <c r="A117" s="2">
        <v>37034</v>
      </c>
      <c r="B117" s="1">
        <v>9968035.4373020045</v>
      </c>
      <c r="C117" s="1">
        <v>7262743.3736855313</v>
      </c>
      <c r="D117" s="1">
        <v>0</v>
      </c>
      <c r="E117" s="1">
        <v>0</v>
      </c>
      <c r="F117" s="3">
        <v>17230778.810987536</v>
      </c>
      <c r="G117" s="3">
        <f t="shared" si="4"/>
        <v>117847.68329477124</v>
      </c>
      <c r="H117" s="3">
        <v>0</v>
      </c>
      <c r="I117" s="3">
        <f>VLOOKUP(A117,'CS Worksheet'!$A$804:$E$1051,4,FALSE)</f>
        <v>-7144895.6903907601</v>
      </c>
      <c r="J117" s="3">
        <v>0</v>
      </c>
      <c r="K117" s="3">
        <f>VLOOKUP(A117,'CS Worksheet'!$A$1052:$E$1281,4,FALSE)</f>
        <v>0</v>
      </c>
      <c r="N117" s="81">
        <v>37034</v>
      </c>
      <c r="O117" s="82" t="s">
        <v>30</v>
      </c>
      <c r="P117" s="85">
        <v>-26855372.2336752</v>
      </c>
      <c r="Q117" s="72" t="str">
        <f t="shared" si="5"/>
        <v xml:space="preserve"> </v>
      </c>
      <c r="R117" s="72" t="str">
        <f t="shared" si="6"/>
        <v xml:space="preserve"> </v>
      </c>
      <c r="Y117" s="81">
        <v>37033</v>
      </c>
      <c r="Z117" s="82" t="s">
        <v>30</v>
      </c>
      <c r="AA117" s="23">
        <v>-25916870.622422799</v>
      </c>
      <c r="AB117" s="23">
        <v>-11734651.4067911</v>
      </c>
      <c r="AC117" t="str">
        <f t="shared" si="7"/>
        <v xml:space="preserve"> </v>
      </c>
      <c r="AL117" s="81">
        <v>36843</v>
      </c>
      <c r="AM117" s="82" t="s">
        <v>30</v>
      </c>
      <c r="AN117" s="23">
        <v>-23479692.103001699</v>
      </c>
      <c r="AO117" s="23">
        <v>14551743.6176896</v>
      </c>
    </row>
    <row r="118" spans="1:41" ht="12" customHeight="1" x14ac:dyDescent="0.2">
      <c r="A118" s="2">
        <v>37035</v>
      </c>
      <c r="B118" s="1">
        <v>11407548.691476071</v>
      </c>
      <c r="C118" s="1">
        <v>-3569796.5106801954</v>
      </c>
      <c r="D118" s="1">
        <v>0</v>
      </c>
      <c r="E118" s="1">
        <v>0</v>
      </c>
      <c r="F118" s="3">
        <v>7837752.1807958763</v>
      </c>
      <c r="G118" s="3">
        <f t="shared" si="4"/>
        <v>-4441586.7990377164</v>
      </c>
      <c r="H118" s="3">
        <v>0</v>
      </c>
      <c r="I118" s="3">
        <f>VLOOKUP(A118,'CS Worksheet'!$A$804:$E$1051,4,FALSE)</f>
        <v>-871790.28835752094</v>
      </c>
      <c r="J118" s="3">
        <v>0</v>
      </c>
      <c r="K118" s="3">
        <f>VLOOKUP(A118,'CS Worksheet'!$A$1052:$E$1281,4,FALSE)</f>
        <v>0</v>
      </c>
      <c r="N118" s="81">
        <v>37035</v>
      </c>
      <c r="O118" s="82" t="s">
        <v>30</v>
      </c>
      <c r="P118" s="85">
        <v>-32161457.968044799</v>
      </c>
      <c r="Q118" s="72" t="str">
        <f t="shared" si="5"/>
        <v xml:space="preserve"> </v>
      </c>
      <c r="R118" s="72" t="str">
        <f t="shared" si="6"/>
        <v xml:space="preserve"> </v>
      </c>
      <c r="Y118" s="81">
        <v>37034</v>
      </c>
      <c r="Z118" s="82" t="s">
        <v>30</v>
      </c>
      <c r="AA118" s="23">
        <v>-26855372.2336752</v>
      </c>
      <c r="AB118" s="23">
        <v>8983421.7812476493</v>
      </c>
      <c r="AC118" t="str">
        <f t="shared" si="7"/>
        <v xml:space="preserve"> </v>
      </c>
      <c r="AL118" s="81">
        <v>36844</v>
      </c>
      <c r="AM118" s="82" t="s">
        <v>30</v>
      </c>
      <c r="AN118" s="23">
        <v>-23711591.133450799</v>
      </c>
      <c r="AO118" s="23">
        <v>12771353.2250933</v>
      </c>
    </row>
    <row r="119" spans="1:41" ht="12" customHeight="1" x14ac:dyDescent="0.2">
      <c r="A119" s="2">
        <v>37036</v>
      </c>
      <c r="B119" s="1">
        <v>2418975.738871668</v>
      </c>
      <c r="C119" s="1">
        <v>16558126.319651244</v>
      </c>
      <c r="D119" s="1">
        <v>0</v>
      </c>
      <c r="E119" s="1">
        <v>0</v>
      </c>
      <c r="F119" s="3">
        <v>18977102.058522914</v>
      </c>
      <c r="G119" s="3">
        <f t="shared" si="4"/>
        <v>19328147.740034875</v>
      </c>
      <c r="H119" s="3">
        <v>0</v>
      </c>
      <c r="I119" s="3">
        <f>VLOOKUP(A119,'CS Worksheet'!$A$804:$E$1051,4,FALSE)</f>
        <v>2770021.4203836299</v>
      </c>
      <c r="J119" s="3">
        <v>0</v>
      </c>
      <c r="K119" s="3">
        <f>VLOOKUP(A119,'CS Worksheet'!$A$1052:$E$1281,4,FALSE)</f>
        <v>0</v>
      </c>
      <c r="N119" s="81">
        <v>37036</v>
      </c>
      <c r="O119" s="82" t="s">
        <v>30</v>
      </c>
      <c r="P119" s="85">
        <v>-32928360.008928698</v>
      </c>
      <c r="Q119" s="72" t="str">
        <f t="shared" si="5"/>
        <v xml:space="preserve"> </v>
      </c>
      <c r="R119" s="72" t="str">
        <f t="shared" si="6"/>
        <v xml:space="preserve"> </v>
      </c>
      <c r="Y119" s="81">
        <v>37035</v>
      </c>
      <c r="Z119" s="82" t="s">
        <v>30</v>
      </c>
      <c r="AA119" s="23">
        <v>-32161457.968044799</v>
      </c>
      <c r="AB119" s="23">
        <v>-2743615.8014002899</v>
      </c>
      <c r="AC119" t="str">
        <f t="shared" si="7"/>
        <v xml:space="preserve"> </v>
      </c>
      <c r="AL119" s="81">
        <v>36845</v>
      </c>
      <c r="AM119" s="82" t="s">
        <v>30</v>
      </c>
      <c r="AN119" s="23">
        <v>-19769346.133795898</v>
      </c>
      <c r="AO119" s="23">
        <v>11338383.8900616</v>
      </c>
    </row>
    <row r="120" spans="1:41" ht="12" customHeight="1" x14ac:dyDescent="0.2">
      <c r="A120" s="2">
        <v>37040</v>
      </c>
      <c r="B120" s="1">
        <v>6071460.8818348506</v>
      </c>
      <c r="C120" s="1">
        <v>27406813.973466154</v>
      </c>
      <c r="D120" s="1">
        <v>0</v>
      </c>
      <c r="E120" s="1">
        <v>0</v>
      </c>
      <c r="F120" s="3">
        <v>33478274.855301004</v>
      </c>
      <c r="G120" s="3">
        <f t="shared" si="4"/>
        <v>16768439.963316554</v>
      </c>
      <c r="H120" s="3">
        <v>0</v>
      </c>
      <c r="I120" s="3">
        <f>VLOOKUP(A120,'CS Worksheet'!$A$804:$E$1051,4,FALSE)</f>
        <v>-10638374.0101496</v>
      </c>
      <c r="J120" s="3">
        <v>0</v>
      </c>
      <c r="K120" s="3">
        <f>VLOOKUP(A120,'CS Worksheet'!$A$1052:$E$1281,4,FALSE)</f>
        <v>0</v>
      </c>
      <c r="N120" s="81">
        <v>37040</v>
      </c>
      <c r="O120" s="82" t="s">
        <v>30</v>
      </c>
      <c r="P120" s="85">
        <v>-31281437.921708401</v>
      </c>
      <c r="Q120" s="72" t="str">
        <f t="shared" si="5"/>
        <v xml:space="preserve"> </v>
      </c>
      <c r="R120" s="72" t="str">
        <f t="shared" si="6"/>
        <v xml:space="preserve"> </v>
      </c>
      <c r="Y120" s="81">
        <v>37036</v>
      </c>
      <c r="Z120" s="82" t="s">
        <v>30</v>
      </c>
      <c r="AA120" s="23">
        <v>-32928360.008928698</v>
      </c>
      <c r="AB120" s="23">
        <v>16239250.931913901</v>
      </c>
      <c r="AC120" t="str">
        <f t="shared" si="7"/>
        <v xml:space="preserve"> </v>
      </c>
      <c r="AL120" s="81">
        <v>36846</v>
      </c>
      <c r="AM120" s="82" t="s">
        <v>30</v>
      </c>
      <c r="AN120" s="23">
        <v>-22083098.391865898</v>
      </c>
      <c r="AO120" s="23">
        <v>-24485646.804006297</v>
      </c>
    </row>
    <row r="121" spans="1:41" ht="12" customHeight="1" x14ac:dyDescent="0.2">
      <c r="A121" s="2">
        <v>37041</v>
      </c>
      <c r="B121" s="1">
        <v>852852.70993012819</v>
      </c>
      <c r="C121" s="1">
        <v>29977600.265214354</v>
      </c>
      <c r="D121" s="1">
        <v>0</v>
      </c>
      <c r="E121" s="1">
        <v>0</v>
      </c>
      <c r="F121" s="3">
        <v>30830452.975144483</v>
      </c>
      <c r="G121" s="3">
        <f t="shared" si="4"/>
        <v>31652400.625424296</v>
      </c>
      <c r="H121" s="3">
        <v>0</v>
      </c>
      <c r="I121" s="3">
        <f>VLOOKUP(A121,'CS Worksheet'!$A$804:$E$1051,4,FALSE)</f>
        <v>1674800.36020994</v>
      </c>
      <c r="J121" s="3">
        <v>0</v>
      </c>
      <c r="K121" s="3">
        <f>VLOOKUP(A121,'CS Worksheet'!$A$1052:$E$1281,4,FALSE)</f>
        <v>0</v>
      </c>
      <c r="N121" s="81">
        <v>37041</v>
      </c>
      <c r="O121" s="82" t="s">
        <v>30</v>
      </c>
      <c r="P121" s="85">
        <v>-31610874.115923699</v>
      </c>
      <c r="Q121" s="72" t="str">
        <f t="shared" si="5"/>
        <v xml:space="preserve"> </v>
      </c>
      <c r="R121" s="72" t="str">
        <f t="shared" si="6"/>
        <v xml:space="preserve"> </v>
      </c>
      <c r="Y121" s="81">
        <v>37040</v>
      </c>
      <c r="Z121" s="82" t="s">
        <v>30</v>
      </c>
      <c r="AA121" s="23">
        <v>-31281437.921708401</v>
      </c>
      <c r="AB121" s="23">
        <v>12581533.1463081</v>
      </c>
      <c r="AC121" t="str">
        <f t="shared" si="7"/>
        <v xml:space="preserve"> </v>
      </c>
      <c r="AL121" s="81">
        <v>36847</v>
      </c>
      <c r="AM121" s="82" t="s">
        <v>30</v>
      </c>
      <c r="AN121" s="23">
        <v>-21911248.320958398</v>
      </c>
      <c r="AO121" s="23">
        <v>14617561.417709701</v>
      </c>
    </row>
    <row r="122" spans="1:41" ht="12" customHeight="1" x14ac:dyDescent="0.2">
      <c r="A122" s="2">
        <v>37042</v>
      </c>
      <c r="B122" s="1">
        <v>14196401.865196366</v>
      </c>
      <c r="C122" s="1">
        <v>20292151.829793666</v>
      </c>
      <c r="D122" s="1">
        <v>0</v>
      </c>
      <c r="E122" s="1">
        <v>792807.22143988009</v>
      </c>
      <c r="F122" s="3">
        <v>35281360.916429915</v>
      </c>
      <c r="G122" s="3">
        <f t="shared" si="4"/>
        <v>-1749175.4988393113</v>
      </c>
      <c r="H122" s="3">
        <v>0</v>
      </c>
      <c r="I122" s="3">
        <f>VLOOKUP(A122,'CS Worksheet'!$A$804:$E$1051,4,FALSE)</f>
        <v>-21248520.107193097</v>
      </c>
      <c r="J122" s="3">
        <v>0</v>
      </c>
      <c r="K122" s="3">
        <f>VLOOKUP(A122,'CS Worksheet'!$A$1052:$E$1281,4,FALSE)</f>
        <v>0</v>
      </c>
      <c r="N122" s="81">
        <v>37042</v>
      </c>
      <c r="O122" s="82" t="s">
        <v>30</v>
      </c>
      <c r="P122" s="85">
        <v>-26875472.5065584</v>
      </c>
      <c r="Q122" s="72" t="str">
        <f t="shared" si="5"/>
        <v xml:space="preserve"> </v>
      </c>
      <c r="R122" s="72" t="str">
        <f t="shared" si="6"/>
        <v>var exceeded</v>
      </c>
      <c r="Y122" s="81">
        <v>37041</v>
      </c>
      <c r="Z122" s="82" t="s">
        <v>30</v>
      </c>
      <c r="AA122" s="23">
        <v>-31610874.115923699</v>
      </c>
      <c r="AB122" s="23">
        <v>33878662.216004498</v>
      </c>
      <c r="AC122" t="str">
        <f t="shared" si="7"/>
        <v xml:space="preserve"> </v>
      </c>
      <c r="AL122" s="81">
        <v>36850</v>
      </c>
      <c r="AM122" s="82" t="s">
        <v>30</v>
      </c>
      <c r="AN122" s="23">
        <v>-21104000.742070299</v>
      </c>
      <c r="AO122" s="23">
        <v>37214474.538532406</v>
      </c>
    </row>
    <row r="123" spans="1:41" ht="12" customHeight="1" x14ac:dyDescent="0.2">
      <c r="A123" s="2">
        <v>37043</v>
      </c>
      <c r="B123" s="1">
        <v>1427285.606365205</v>
      </c>
      <c r="C123" s="1">
        <v>-28020596.293895893</v>
      </c>
      <c r="D123" s="1">
        <v>0</v>
      </c>
      <c r="E123" s="1">
        <v>0</v>
      </c>
      <c r="F123" s="3">
        <v>-26593310.687530689</v>
      </c>
      <c r="G123" s="3">
        <f t="shared" si="4"/>
        <v>-26294949.796254132</v>
      </c>
      <c r="H123" s="3">
        <v>0</v>
      </c>
      <c r="I123" s="3">
        <f>VLOOKUP(A123,'CS Worksheet'!$A$804:$E$1051,4,FALSE)</f>
        <v>1725646.4976417599</v>
      </c>
      <c r="J123" s="3">
        <v>0</v>
      </c>
      <c r="K123" s="3">
        <f>VLOOKUP(A123,'CS Worksheet'!$A$1052:$E$1281,4,FALSE)</f>
        <v>0</v>
      </c>
      <c r="N123" s="81">
        <v>37043</v>
      </c>
      <c r="O123" s="82" t="s">
        <v>30</v>
      </c>
      <c r="P123" s="85">
        <v>-25207493.501817599</v>
      </c>
      <c r="Q123" s="72" t="str">
        <f t="shared" si="5"/>
        <v xml:space="preserve"> </v>
      </c>
      <c r="R123" s="72" t="str">
        <f t="shared" si="6"/>
        <v xml:space="preserve"> </v>
      </c>
      <c r="Y123" s="81">
        <v>37042</v>
      </c>
      <c r="Z123" s="82" t="s">
        <v>30</v>
      </c>
      <c r="AA123" s="23">
        <v>-26875472.5065584</v>
      </c>
      <c r="AB123" s="23">
        <v>28366382.517531998</v>
      </c>
      <c r="AC123" t="str">
        <f t="shared" si="7"/>
        <v xml:space="preserve"> </v>
      </c>
      <c r="AL123" s="81">
        <v>36851</v>
      </c>
      <c r="AM123" s="82" t="s">
        <v>30</v>
      </c>
      <c r="AN123" s="23">
        <v>-22205018.942811199</v>
      </c>
      <c r="AO123" s="23">
        <v>21228742.493762299</v>
      </c>
    </row>
    <row r="124" spans="1:41" ht="12" customHeight="1" x14ac:dyDescent="0.2">
      <c r="A124" s="2">
        <v>37046</v>
      </c>
      <c r="B124" s="1">
        <v>-5225393.3228154378</v>
      </c>
      <c r="C124" s="1">
        <v>27973910.77539634</v>
      </c>
      <c r="D124" s="1">
        <v>0</v>
      </c>
      <c r="E124" s="1">
        <v>0</v>
      </c>
      <c r="F124" s="3">
        <v>22748517.452580903</v>
      </c>
      <c r="G124" s="3">
        <f t="shared" si="4"/>
        <v>22865190.216438182</v>
      </c>
      <c r="H124" s="3">
        <v>0</v>
      </c>
      <c r="I124" s="3">
        <f>VLOOKUP(A124,'CS Worksheet'!$A$804:$E$1051,4,FALSE)</f>
        <v>-5108720.5589581598</v>
      </c>
      <c r="J124" s="3">
        <v>0</v>
      </c>
      <c r="K124" s="3">
        <f>VLOOKUP(A124,'CS Worksheet'!$A$1052:$E$1281,4,FALSE)</f>
        <v>0</v>
      </c>
      <c r="N124" s="81">
        <v>37046</v>
      </c>
      <c r="O124" s="82" t="s">
        <v>30</v>
      </c>
      <c r="P124" s="85">
        <v>-33231881.059675299</v>
      </c>
      <c r="Q124" s="72" t="str">
        <f t="shared" si="5"/>
        <v xml:space="preserve"> </v>
      </c>
      <c r="R124" s="72" t="str">
        <f t="shared" si="6"/>
        <v xml:space="preserve"> </v>
      </c>
      <c r="Y124" s="81">
        <v>37043</v>
      </c>
      <c r="Z124" s="82" t="s">
        <v>30</v>
      </c>
      <c r="AA124" s="23">
        <v>-25207493.501817599</v>
      </c>
      <c r="AB124" s="23">
        <v>-26108170.994946498</v>
      </c>
      <c r="AC124" t="str">
        <f t="shared" si="7"/>
        <v xml:space="preserve"> </v>
      </c>
      <c r="AL124" s="81">
        <v>36852</v>
      </c>
      <c r="AM124" s="82" t="s">
        <v>30</v>
      </c>
      <c r="AN124" s="23">
        <v>-23559923.905956</v>
      </c>
      <c r="AO124" s="23">
        <v>-15785541.502398899</v>
      </c>
    </row>
    <row r="125" spans="1:41" ht="12" customHeight="1" x14ac:dyDescent="0.2">
      <c r="A125" s="2">
        <v>37047</v>
      </c>
      <c r="B125" s="1">
        <v>35295.43059024564</v>
      </c>
      <c r="C125" s="1">
        <v>7778338.5162704419</v>
      </c>
      <c r="D125" s="1">
        <v>0</v>
      </c>
      <c r="E125" s="1">
        <v>0</v>
      </c>
      <c r="F125" s="3">
        <v>7813633.9468606878</v>
      </c>
      <c r="G125" s="3">
        <f t="shared" si="4"/>
        <v>4685134.1450259015</v>
      </c>
      <c r="H125" s="3">
        <v>0</v>
      </c>
      <c r="I125" s="3">
        <f>VLOOKUP(A125,'CS Worksheet'!$A$804:$E$1051,4,FALSE)</f>
        <v>-3093204.37124454</v>
      </c>
      <c r="J125" s="3">
        <v>0</v>
      </c>
      <c r="K125" s="3">
        <f>VLOOKUP(A125,'CS Worksheet'!$A$1052:$E$1281,4,FALSE)</f>
        <v>0</v>
      </c>
      <c r="N125" s="81">
        <v>37047</v>
      </c>
      <c r="O125" s="82" t="s">
        <v>30</v>
      </c>
      <c r="P125" s="85">
        <v>-34124911.542311594</v>
      </c>
      <c r="Q125" s="72" t="str">
        <f t="shared" si="5"/>
        <v xml:space="preserve"> </v>
      </c>
      <c r="R125" s="72" t="str">
        <f t="shared" si="6"/>
        <v xml:space="preserve"> </v>
      </c>
      <c r="Y125" s="81">
        <v>37046</v>
      </c>
      <c r="Z125" s="82" t="s">
        <v>30</v>
      </c>
      <c r="AA125" s="23">
        <v>-33231881.059675299</v>
      </c>
      <c r="AB125" s="23">
        <v>27483643.4146818</v>
      </c>
      <c r="AC125" t="str">
        <f t="shared" si="7"/>
        <v xml:space="preserve"> </v>
      </c>
      <c r="AL125" s="81">
        <v>36853</v>
      </c>
      <c r="AM125" s="82" t="s">
        <v>30</v>
      </c>
      <c r="AN125" s="23">
        <v>0</v>
      </c>
      <c r="AO125" s="23">
        <v>0</v>
      </c>
    </row>
    <row r="126" spans="1:41" ht="12" customHeight="1" x14ac:dyDescent="0.2">
      <c r="A126" s="2">
        <v>37048</v>
      </c>
      <c r="B126" s="1">
        <v>7650604.5769808982</v>
      </c>
      <c r="C126" s="1">
        <v>1409511.1184030827</v>
      </c>
      <c r="D126" s="1">
        <v>0</v>
      </c>
      <c r="E126" s="1">
        <v>0</v>
      </c>
      <c r="F126" s="3">
        <v>9060115.6953839809</v>
      </c>
      <c r="G126" s="3">
        <f t="shared" si="4"/>
        <v>14390002.227458484</v>
      </c>
      <c r="H126" s="3">
        <v>0</v>
      </c>
      <c r="I126" s="3">
        <f>VLOOKUP(A126,'CS Worksheet'!$A$804:$E$1051,4,FALSE)</f>
        <v>12980491.109055402</v>
      </c>
      <c r="J126" s="3">
        <v>0</v>
      </c>
      <c r="K126" s="3">
        <f>VLOOKUP(A126,'CS Worksheet'!$A$1052:$E$1281,4,FALSE)</f>
        <v>0</v>
      </c>
      <c r="N126" s="81">
        <v>37048</v>
      </c>
      <c r="O126" s="82" t="s">
        <v>30</v>
      </c>
      <c r="P126" s="85">
        <v>-42446721.803389199</v>
      </c>
      <c r="Q126" s="72" t="str">
        <f t="shared" si="5"/>
        <v xml:space="preserve"> </v>
      </c>
      <c r="R126" s="72" t="str">
        <f t="shared" si="6"/>
        <v xml:space="preserve"> </v>
      </c>
      <c r="Y126" s="81">
        <v>37047</v>
      </c>
      <c r="Z126" s="82" t="s">
        <v>30</v>
      </c>
      <c r="AA126" s="23">
        <v>-34124911.542311594</v>
      </c>
      <c r="AB126" s="23">
        <v>7849371.3249009605</v>
      </c>
      <c r="AC126" t="str">
        <f t="shared" si="7"/>
        <v xml:space="preserve"> </v>
      </c>
      <c r="AL126" s="81">
        <v>36854</v>
      </c>
      <c r="AM126" s="82" t="s">
        <v>30</v>
      </c>
      <c r="AN126" s="23">
        <v>0</v>
      </c>
      <c r="AO126" s="23">
        <v>0</v>
      </c>
    </row>
    <row r="127" spans="1:41" ht="12" customHeight="1" x14ac:dyDescent="0.2">
      <c r="A127" s="2">
        <v>37049</v>
      </c>
      <c r="B127" s="1">
        <v>-3705986.5165368635</v>
      </c>
      <c r="C127" s="1">
        <v>-30301417.244739436</v>
      </c>
      <c r="D127" s="1">
        <v>0</v>
      </c>
      <c r="E127" s="1">
        <v>0</v>
      </c>
      <c r="F127" s="3">
        <v>-34007403.761276297</v>
      </c>
      <c r="G127" s="3">
        <f t="shared" si="4"/>
        <v>-26681135.096130617</v>
      </c>
      <c r="H127" s="3">
        <v>0</v>
      </c>
      <c r="I127" s="3">
        <f>VLOOKUP(A127,'CS Worksheet'!$A$804:$E$1051,4,FALSE)</f>
        <v>3620282.1486088196</v>
      </c>
      <c r="J127" s="3">
        <v>0</v>
      </c>
      <c r="K127" s="3">
        <f>VLOOKUP(A127,'CS Worksheet'!$A$1052:$E$1281,4,FALSE)</f>
        <v>0</v>
      </c>
      <c r="N127" s="81">
        <v>37049</v>
      </c>
      <c r="O127" s="82" t="s">
        <v>30</v>
      </c>
      <c r="P127" s="85">
        <v>-37565016.754063196</v>
      </c>
      <c r="Q127" s="72" t="str">
        <f t="shared" si="5"/>
        <v xml:space="preserve"> </v>
      </c>
      <c r="R127" s="72" t="str">
        <f t="shared" si="6"/>
        <v xml:space="preserve"> </v>
      </c>
      <c r="Y127" s="81">
        <v>37048</v>
      </c>
      <c r="Z127" s="82" t="s">
        <v>30</v>
      </c>
      <c r="AA127" s="23">
        <v>-42446721.803389199</v>
      </c>
      <c r="AB127" s="23">
        <v>7958664.4593469203</v>
      </c>
      <c r="AC127" t="str">
        <f t="shared" si="7"/>
        <v xml:space="preserve"> </v>
      </c>
      <c r="AL127" s="81">
        <v>36857</v>
      </c>
      <c r="AM127" s="82" t="s">
        <v>30</v>
      </c>
      <c r="AN127" s="23">
        <v>-21755291.198965598</v>
      </c>
      <c r="AO127" s="23">
        <v>16442494.2235248</v>
      </c>
    </row>
    <row r="128" spans="1:41" ht="12" customHeight="1" x14ac:dyDescent="0.2">
      <c r="A128" s="2">
        <v>37050</v>
      </c>
      <c r="B128" s="1">
        <v>-2606588.099170472</v>
      </c>
      <c r="C128" s="1">
        <v>-31825764.739199258</v>
      </c>
      <c r="D128" s="1">
        <v>0</v>
      </c>
      <c r="E128" s="1">
        <v>0</v>
      </c>
      <c r="F128" s="3">
        <v>-34432352.838369727</v>
      </c>
      <c r="G128" s="3">
        <f t="shared" si="4"/>
        <v>-30634087.744592499</v>
      </c>
      <c r="H128" s="3">
        <v>0</v>
      </c>
      <c r="I128" s="3">
        <f>VLOOKUP(A128,'CS Worksheet'!$A$804:$E$1051,4,FALSE)</f>
        <v>1191676.9946067601</v>
      </c>
      <c r="J128" s="3">
        <v>0</v>
      </c>
      <c r="K128" s="3">
        <f>VLOOKUP(A128,'CS Worksheet'!$A$1052:$E$1281,4,FALSE)</f>
        <v>0</v>
      </c>
      <c r="N128" s="81">
        <v>37050</v>
      </c>
      <c r="O128" s="82" t="s">
        <v>30</v>
      </c>
      <c r="P128" s="85">
        <v>-43940576.592498101</v>
      </c>
      <c r="Q128" s="72" t="str">
        <f t="shared" si="5"/>
        <v xml:space="preserve"> </v>
      </c>
      <c r="R128" s="72" t="str">
        <f t="shared" si="6"/>
        <v xml:space="preserve"> </v>
      </c>
      <c r="Y128" s="81">
        <v>37049</v>
      </c>
      <c r="Z128" s="82" t="s">
        <v>30</v>
      </c>
      <c r="AA128" s="23">
        <v>-37565016.754063196</v>
      </c>
      <c r="AB128" s="23">
        <v>-30245675.355726</v>
      </c>
      <c r="AC128" t="str">
        <f t="shared" si="7"/>
        <v xml:space="preserve"> </v>
      </c>
      <c r="AL128" s="81">
        <v>36858</v>
      </c>
      <c r="AM128" s="82" t="s">
        <v>30</v>
      </c>
      <c r="AN128" s="23">
        <v>-22323590.711679202</v>
      </c>
      <c r="AO128" s="23">
        <v>-2077724.6970234001</v>
      </c>
    </row>
    <row r="129" spans="1:41" ht="12" customHeight="1" x14ac:dyDescent="0.2">
      <c r="A129" s="2">
        <v>37053</v>
      </c>
      <c r="B129" s="1">
        <v>-130564.14433870278</v>
      </c>
      <c r="C129" s="1">
        <v>-17390385.067118026</v>
      </c>
      <c r="D129" s="1">
        <v>0</v>
      </c>
      <c r="E129" s="1">
        <v>0</v>
      </c>
      <c r="F129" s="3">
        <v>-17520949.211456731</v>
      </c>
      <c r="G129" s="3">
        <f t="shared" si="4"/>
        <v>-14853601.107133446</v>
      </c>
      <c r="H129" s="3">
        <v>0</v>
      </c>
      <c r="I129" s="3">
        <f>VLOOKUP(A129,'CS Worksheet'!$A$804:$E$1051,4,FALSE)</f>
        <v>2536783.9599845796</v>
      </c>
      <c r="J129" s="3">
        <v>0</v>
      </c>
      <c r="K129" s="3">
        <f>VLOOKUP(A129,'CS Worksheet'!$A$1052:$E$1281,4,FALSE)</f>
        <v>0</v>
      </c>
      <c r="N129" s="81">
        <v>37053</v>
      </c>
      <c r="O129" s="82" t="s">
        <v>30</v>
      </c>
      <c r="P129" s="85">
        <v>-46726207.454642102</v>
      </c>
      <c r="Q129" s="72" t="str">
        <f t="shared" si="5"/>
        <v xml:space="preserve"> </v>
      </c>
      <c r="R129" s="72" t="str">
        <f t="shared" si="6"/>
        <v xml:space="preserve"> </v>
      </c>
      <c r="Y129" s="81">
        <v>37050</v>
      </c>
      <c r="Z129" s="82" t="s">
        <v>30</v>
      </c>
      <c r="AA129" s="23">
        <v>-43940576.592498101</v>
      </c>
      <c r="AB129" s="23">
        <v>-32432185.217471398</v>
      </c>
      <c r="AC129" t="str">
        <f t="shared" si="7"/>
        <v xml:space="preserve"> </v>
      </c>
      <c r="AL129" s="81">
        <v>36859</v>
      </c>
      <c r="AM129" s="82" t="s">
        <v>30</v>
      </c>
      <c r="AN129" s="23">
        <v>-22916284.075402301</v>
      </c>
      <c r="AO129" s="23">
        <v>17955997.298630301</v>
      </c>
    </row>
    <row r="130" spans="1:41" ht="12" customHeight="1" x14ac:dyDescent="0.2">
      <c r="A130" s="2">
        <v>37054</v>
      </c>
      <c r="B130" s="1">
        <v>2440572.6740629664</v>
      </c>
      <c r="C130" s="1">
        <v>13038611.800261874</v>
      </c>
      <c r="D130" s="1">
        <v>0</v>
      </c>
      <c r="E130" s="1">
        <v>0</v>
      </c>
      <c r="F130" s="3">
        <v>15479184.474324841</v>
      </c>
      <c r="G130" s="3">
        <f t="shared" si="4"/>
        <v>13838884.283714332</v>
      </c>
      <c r="H130" s="3">
        <v>0</v>
      </c>
      <c r="I130" s="3">
        <f>VLOOKUP(A130,'CS Worksheet'!$A$804:$E$1051,4,FALSE)</f>
        <v>800272.48345245793</v>
      </c>
      <c r="J130" s="3">
        <v>0</v>
      </c>
      <c r="K130" s="3">
        <f>VLOOKUP(A130,'CS Worksheet'!$A$1052:$E$1281,4,FALSE)</f>
        <v>0</v>
      </c>
      <c r="N130" s="81">
        <v>37054</v>
      </c>
      <c r="O130" s="82" t="s">
        <v>30</v>
      </c>
      <c r="P130" s="85">
        <v>-43711411.547149599</v>
      </c>
      <c r="Q130" s="72" t="str">
        <f t="shared" si="5"/>
        <v xml:space="preserve"> </v>
      </c>
      <c r="R130" s="72" t="str">
        <f t="shared" si="6"/>
        <v xml:space="preserve"> </v>
      </c>
      <c r="Y130" s="81">
        <v>37053</v>
      </c>
      <c r="Z130" s="82" t="s">
        <v>30</v>
      </c>
      <c r="AA130" s="23">
        <v>-46726207.454642102</v>
      </c>
      <c r="AB130" s="23">
        <v>-11850256.284001799</v>
      </c>
      <c r="AC130" t="str">
        <f t="shared" si="7"/>
        <v xml:space="preserve"> </v>
      </c>
      <c r="AL130" s="81">
        <v>36860</v>
      </c>
      <c r="AM130" s="82" t="s">
        <v>30</v>
      </c>
      <c r="AN130" s="23">
        <v>-28648864.565718301</v>
      </c>
      <c r="AO130" s="23">
        <v>2818649.3068810296</v>
      </c>
    </row>
    <row r="131" spans="1:41" ht="12" customHeight="1" x14ac:dyDescent="0.2">
      <c r="A131" s="2">
        <v>37055</v>
      </c>
      <c r="B131" s="1">
        <v>8924572.0678855348</v>
      </c>
      <c r="C131" s="1">
        <v>21900934.872477856</v>
      </c>
      <c r="D131" s="1">
        <v>0</v>
      </c>
      <c r="E131" s="1">
        <v>0</v>
      </c>
      <c r="F131" s="3">
        <v>30825506.940363392</v>
      </c>
      <c r="G131" s="3">
        <f t="shared" si="4"/>
        <v>30532655.556458913</v>
      </c>
      <c r="H131" s="3">
        <v>0</v>
      </c>
      <c r="I131" s="3">
        <f>VLOOKUP(A131,'CS Worksheet'!$A$804:$E$1051,4,FALSE)</f>
        <v>8631720.6839810591</v>
      </c>
      <c r="J131" s="3">
        <v>0</v>
      </c>
      <c r="K131" s="3">
        <f>VLOOKUP(A131,'CS Worksheet'!$A$1052:$E$1281,4,FALSE)</f>
        <v>0</v>
      </c>
      <c r="N131" s="81">
        <v>37055</v>
      </c>
      <c r="O131" s="82" t="s">
        <v>30</v>
      </c>
      <c r="P131" s="85">
        <v>-40917100.6736532</v>
      </c>
      <c r="Q131" s="72" t="str">
        <f t="shared" si="5"/>
        <v xml:space="preserve"> </v>
      </c>
      <c r="R131" s="72" t="str">
        <f t="shared" si="6"/>
        <v xml:space="preserve"> </v>
      </c>
      <c r="Y131" s="81">
        <v>37054</v>
      </c>
      <c r="Z131" s="82" t="s">
        <v>30</v>
      </c>
      <c r="AA131" s="23">
        <v>-43711411.547149599</v>
      </c>
      <c r="AB131" s="23">
        <v>3928706.72178214</v>
      </c>
      <c r="AC131" t="str">
        <f t="shared" si="7"/>
        <v xml:space="preserve"> </v>
      </c>
      <c r="AL131" s="81">
        <v>36861</v>
      </c>
      <c r="AM131" s="82" t="s">
        <v>30</v>
      </c>
      <c r="AN131" s="23">
        <v>-25509081.901900299</v>
      </c>
      <c r="AO131" s="23">
        <v>14991717.731130499</v>
      </c>
    </row>
    <row r="132" spans="1:41" ht="12" customHeight="1" x14ac:dyDescent="0.2">
      <c r="A132" s="2">
        <v>37056</v>
      </c>
      <c r="B132" s="1">
        <v>4770261.5391359422</v>
      </c>
      <c r="C132" s="1">
        <v>32348429.125529911</v>
      </c>
      <c r="D132" s="1">
        <v>0</v>
      </c>
      <c r="E132" s="1">
        <v>0</v>
      </c>
      <c r="F132" s="3">
        <v>37118690.664665855</v>
      </c>
      <c r="G132" s="3">
        <f t="shared" si="4"/>
        <v>36679738.254425399</v>
      </c>
      <c r="H132" s="3">
        <v>0</v>
      </c>
      <c r="I132" s="3">
        <f>VLOOKUP(A132,'CS Worksheet'!$A$804:$E$1051,4,FALSE)</f>
        <v>4331309.1288954904</v>
      </c>
      <c r="J132" s="3">
        <v>0</v>
      </c>
      <c r="K132" s="3">
        <f>VLOOKUP(A132,'CS Worksheet'!$A$1052:$E$1281,4,FALSE)</f>
        <v>0</v>
      </c>
      <c r="N132" s="81">
        <v>37056</v>
      </c>
      <c r="O132" s="82" t="s">
        <v>30</v>
      </c>
      <c r="P132" s="85">
        <v>-39106130.582571097</v>
      </c>
      <c r="Q132" s="72" t="str">
        <f t="shared" si="5"/>
        <v xml:space="preserve"> </v>
      </c>
      <c r="R132" s="72" t="str">
        <f t="shared" si="6"/>
        <v xml:space="preserve"> </v>
      </c>
      <c r="Y132" s="81">
        <v>37055</v>
      </c>
      <c r="Z132" s="82" t="s">
        <v>30</v>
      </c>
      <c r="AA132" s="23">
        <v>-40917100.6736532</v>
      </c>
      <c r="AB132" s="23">
        <v>29933296.254361801</v>
      </c>
      <c r="AC132" t="str">
        <f t="shared" si="7"/>
        <v xml:space="preserve"> </v>
      </c>
      <c r="AL132" s="81">
        <v>36864</v>
      </c>
      <c r="AM132" s="82" t="s">
        <v>30</v>
      </c>
      <c r="AN132" s="23">
        <v>-33193915.484979298</v>
      </c>
      <c r="AO132" s="23">
        <v>222375238.978652</v>
      </c>
    </row>
    <row r="133" spans="1:41" ht="12" customHeight="1" x14ac:dyDescent="0.2">
      <c r="A133" s="2">
        <v>37057</v>
      </c>
      <c r="B133" s="1">
        <v>4484377.9164661774</v>
      </c>
      <c r="C133" s="1">
        <v>27516148.995133635</v>
      </c>
      <c r="D133" s="1">
        <v>0</v>
      </c>
      <c r="E133" s="1">
        <v>0</v>
      </c>
      <c r="F133" s="3">
        <v>32000526.911599811</v>
      </c>
      <c r="G133" s="3">
        <f t="shared" si="4"/>
        <v>27327741.133291166</v>
      </c>
      <c r="H133" s="3">
        <v>0</v>
      </c>
      <c r="I133" s="3">
        <f>VLOOKUP(A133,'CS Worksheet'!$A$804:$E$1051,4,FALSE)</f>
        <v>-188407.86184246701</v>
      </c>
      <c r="J133" s="3">
        <v>0</v>
      </c>
      <c r="K133" s="3">
        <f>VLOOKUP(A133,'CS Worksheet'!$A$1052:$E$1281,4,FALSE)</f>
        <v>0</v>
      </c>
      <c r="N133" s="81">
        <v>37057</v>
      </c>
      <c r="O133" s="82" t="s">
        <v>30</v>
      </c>
      <c r="P133" s="85">
        <v>-33084870.216019999</v>
      </c>
      <c r="Q133" s="72" t="str">
        <f t="shared" si="5"/>
        <v xml:space="preserve"> </v>
      </c>
      <c r="R133" s="72" t="str">
        <f t="shared" si="6"/>
        <v xml:space="preserve"> </v>
      </c>
      <c r="Y133" s="81">
        <v>37056</v>
      </c>
      <c r="Z133" s="82" t="s">
        <v>30</v>
      </c>
      <c r="AA133" s="23">
        <v>-39106130.582571097</v>
      </c>
      <c r="AB133" s="23">
        <v>31546069.8614459</v>
      </c>
      <c r="AC133" t="str">
        <f t="shared" si="7"/>
        <v xml:space="preserve"> </v>
      </c>
      <c r="AL133" s="81">
        <v>36865</v>
      </c>
      <c r="AM133" s="82" t="s">
        <v>30</v>
      </c>
      <c r="AN133" s="23">
        <v>-51386955.7354149</v>
      </c>
      <c r="AO133" s="23">
        <v>-1.5587517637962299E+18</v>
      </c>
    </row>
    <row r="134" spans="1:41" ht="12" customHeight="1" x14ac:dyDescent="0.2">
      <c r="A134" s="2">
        <v>37060</v>
      </c>
      <c r="B134" s="1">
        <v>7175644.0540663609</v>
      </c>
      <c r="C134" s="1">
        <v>21368813.406026699</v>
      </c>
      <c r="D134" s="1">
        <v>0</v>
      </c>
      <c r="E134" s="1">
        <v>0</v>
      </c>
      <c r="F134" s="3">
        <v>28544457.460093059</v>
      </c>
      <c r="G134" s="3">
        <f t="shared" si="4"/>
        <v>21604866.422326658</v>
      </c>
      <c r="H134" s="3">
        <v>0</v>
      </c>
      <c r="I134" s="3">
        <f>VLOOKUP(A134,'CS Worksheet'!$A$804:$E$1051,4,FALSE)</f>
        <v>236053.01629995901</v>
      </c>
      <c r="J134" s="3">
        <v>0</v>
      </c>
      <c r="K134" s="3">
        <f>VLOOKUP(A134,'CS Worksheet'!$A$1052:$E$1281,4,FALSE)</f>
        <v>0</v>
      </c>
      <c r="N134" s="81">
        <v>37060</v>
      </c>
      <c r="O134" s="82" t="s">
        <v>30</v>
      </c>
      <c r="P134" s="85">
        <v>-31418684.380194899</v>
      </c>
      <c r="Q134" s="72" t="str">
        <f t="shared" si="5"/>
        <v xml:space="preserve"> </v>
      </c>
      <c r="R134" s="72" t="str">
        <f t="shared" si="6"/>
        <v xml:space="preserve"> </v>
      </c>
      <c r="Y134" s="81">
        <v>37057</v>
      </c>
      <c r="Z134" s="82" t="s">
        <v>30</v>
      </c>
      <c r="AA134" s="23">
        <v>-33084870.216019999</v>
      </c>
      <c r="AB134" s="23">
        <v>29790232.431852803</v>
      </c>
      <c r="AC134" t="str">
        <f t="shared" si="7"/>
        <v xml:space="preserve"> </v>
      </c>
      <c r="AL134" s="81">
        <v>36866</v>
      </c>
      <c r="AM134" s="82" t="s">
        <v>30</v>
      </c>
      <c r="AN134" s="23">
        <v>-44639159.038482197</v>
      </c>
      <c r="AO134" s="23">
        <v>-19239266.905887902</v>
      </c>
    </row>
    <row r="135" spans="1:41" ht="12" customHeight="1" x14ac:dyDescent="0.2">
      <c r="A135" s="2">
        <v>37061</v>
      </c>
      <c r="B135" s="1">
        <v>-622704.69499759318</v>
      </c>
      <c r="C135" s="1">
        <v>22643806.465306289</v>
      </c>
      <c r="D135" s="1">
        <v>0</v>
      </c>
      <c r="E135" s="1">
        <v>560000</v>
      </c>
      <c r="F135" s="3">
        <v>22581101.770308696</v>
      </c>
      <c r="G135" s="3">
        <f t="shared" si="4"/>
        <v>21741226.749552503</v>
      </c>
      <c r="H135" s="3">
        <v>0</v>
      </c>
      <c r="I135" s="3">
        <f>VLOOKUP(A135,'CS Worksheet'!$A$804:$E$1051,4,FALSE)</f>
        <v>-342579.71575378807</v>
      </c>
      <c r="J135" s="3">
        <v>0</v>
      </c>
      <c r="K135" s="3">
        <f>VLOOKUP(A135,'CS Worksheet'!$A$1052:$E$1281,4,FALSE)</f>
        <v>0</v>
      </c>
      <c r="N135" s="81">
        <v>37061</v>
      </c>
      <c r="O135" s="82" t="s">
        <v>30</v>
      </c>
      <c r="P135" s="85">
        <v>-29319521.7511607</v>
      </c>
      <c r="Q135" s="72" t="str">
        <f t="shared" si="5"/>
        <v xml:space="preserve"> </v>
      </c>
      <c r="R135" s="72" t="str">
        <f t="shared" si="6"/>
        <v xml:space="preserve"> </v>
      </c>
      <c r="Y135" s="81">
        <v>37060</v>
      </c>
      <c r="Z135" s="82" t="s">
        <v>30</v>
      </c>
      <c r="AA135" s="23">
        <v>-31418684.380194899</v>
      </c>
      <c r="AB135" s="23">
        <v>11787694.529574201</v>
      </c>
      <c r="AC135" t="str">
        <f t="shared" si="7"/>
        <v xml:space="preserve"> </v>
      </c>
      <c r="AL135" s="81">
        <v>36867</v>
      </c>
      <c r="AM135" s="82" t="s">
        <v>30</v>
      </c>
      <c r="AN135" s="23">
        <v>-45573591.473798402</v>
      </c>
      <c r="AO135" s="23">
        <v>-76735973.2484615</v>
      </c>
    </row>
    <row r="136" spans="1:41" ht="12" customHeight="1" x14ac:dyDescent="0.2">
      <c r="A136" s="2">
        <v>37062</v>
      </c>
      <c r="B136" s="1">
        <v>5774087.1953529529</v>
      </c>
      <c r="C136" s="1">
        <v>8680219.6469323803</v>
      </c>
      <c r="D136" s="1">
        <v>0</v>
      </c>
      <c r="E136" s="1">
        <v>20363964</v>
      </c>
      <c r="F136" s="3">
        <v>34818270.842285335</v>
      </c>
      <c r="G136" s="3">
        <f t="shared" si="4"/>
        <v>-1678280.4901666194</v>
      </c>
      <c r="H136" s="3">
        <v>0</v>
      </c>
      <c r="I136" s="3">
        <f>VLOOKUP(A136,'CS Worksheet'!$A$804:$E$1051,4,FALSE)</f>
        <v>10005463.862901</v>
      </c>
      <c r="J136" s="3">
        <v>0</v>
      </c>
      <c r="K136" s="3">
        <f>VLOOKUP(A136,'CS Worksheet'!$A$1052:$E$1281,4,FALSE)</f>
        <v>0</v>
      </c>
      <c r="N136" s="81">
        <v>37062</v>
      </c>
      <c r="O136" s="82" t="s">
        <v>30</v>
      </c>
      <c r="P136" s="85">
        <v>-29486330.730177302</v>
      </c>
      <c r="Q136" s="72" t="str">
        <f t="shared" si="5"/>
        <v xml:space="preserve"> </v>
      </c>
      <c r="R136" s="72" t="str">
        <f t="shared" si="6"/>
        <v xml:space="preserve"> </v>
      </c>
      <c r="Y136" s="81">
        <v>37061</v>
      </c>
      <c r="Z136" s="82" t="s">
        <v>30</v>
      </c>
      <c r="AA136" s="23">
        <v>-29319521.7511607</v>
      </c>
      <c r="AB136" s="23">
        <v>17692503.6058749</v>
      </c>
      <c r="AC136" t="str">
        <f t="shared" si="7"/>
        <v xml:space="preserve"> </v>
      </c>
      <c r="AL136" s="81">
        <v>36868</v>
      </c>
      <c r="AM136" s="82" t="s">
        <v>30</v>
      </c>
      <c r="AN136" s="23">
        <v>-43472495.253132001</v>
      </c>
      <c r="AO136" s="23">
        <v>1491082.2765536299</v>
      </c>
    </row>
    <row r="137" spans="1:41" ht="12" customHeight="1" x14ac:dyDescent="0.2">
      <c r="A137" s="2">
        <v>37063</v>
      </c>
      <c r="B137" s="1">
        <v>-551986.93818336749</v>
      </c>
      <c r="C137" s="1">
        <v>-6217255.8133691866</v>
      </c>
      <c r="D137" s="1">
        <v>0</v>
      </c>
      <c r="E137" s="1">
        <v>0</v>
      </c>
      <c r="F137" s="3">
        <v>-6769242.7515525538</v>
      </c>
      <c r="G137" s="3">
        <f t="shared" si="4"/>
        <v>-16533333.832470085</v>
      </c>
      <c r="H137" s="3">
        <v>0</v>
      </c>
      <c r="I137" s="3">
        <f>VLOOKUP(A137,'CS Worksheet'!$A$804:$E$1051,4,FALSE)</f>
        <v>-10316078.019100899</v>
      </c>
      <c r="J137" s="3">
        <v>0</v>
      </c>
      <c r="K137" s="3">
        <f>VLOOKUP(A137,'CS Worksheet'!$A$1052:$E$1281,4,FALSE)</f>
        <v>0</v>
      </c>
      <c r="N137" s="81">
        <v>37063</v>
      </c>
      <c r="O137" s="82" t="s">
        <v>30</v>
      </c>
      <c r="P137" s="85">
        <v>-30871334.697034001</v>
      </c>
      <c r="Q137" s="72" t="str">
        <f t="shared" si="5"/>
        <v xml:space="preserve"> </v>
      </c>
      <c r="R137" s="72" t="str">
        <f t="shared" si="6"/>
        <v xml:space="preserve"> </v>
      </c>
      <c r="Y137" s="81">
        <v>37062</v>
      </c>
      <c r="Z137" s="82" t="s">
        <v>30</v>
      </c>
      <c r="AA137" s="23">
        <v>-29486330.730177302</v>
      </c>
      <c r="AB137" s="23">
        <v>30915997.700639199</v>
      </c>
      <c r="AC137" t="str">
        <f t="shared" si="7"/>
        <v xml:space="preserve"> </v>
      </c>
      <c r="AL137" s="81">
        <v>36871</v>
      </c>
      <c r="AM137" s="82" t="s">
        <v>30</v>
      </c>
      <c r="AN137" s="23">
        <v>-37570641.657626994</v>
      </c>
      <c r="AO137" s="23">
        <v>-5878294.0777654406</v>
      </c>
    </row>
    <row r="138" spans="1:41" ht="12" customHeight="1" x14ac:dyDescent="0.2">
      <c r="A138" s="2">
        <v>37064</v>
      </c>
      <c r="B138" s="1">
        <v>2539940.1892411858</v>
      </c>
      <c r="C138" s="1">
        <v>14050253.668057999</v>
      </c>
      <c r="D138" s="1">
        <v>0</v>
      </c>
      <c r="E138" s="1">
        <v>0</v>
      </c>
      <c r="F138" s="3">
        <v>16590193.857299184</v>
      </c>
      <c r="G138" s="3">
        <f t="shared" si="4"/>
        <v>12864704.848229459</v>
      </c>
      <c r="H138" s="3">
        <v>0</v>
      </c>
      <c r="I138" s="3">
        <f>VLOOKUP(A138,'CS Worksheet'!$A$804:$E$1051,4,FALSE)</f>
        <v>-1185548.8198285401</v>
      </c>
      <c r="J138" s="3">
        <v>0</v>
      </c>
      <c r="K138" s="3">
        <f>VLOOKUP(A138,'CS Worksheet'!$A$1052:$E$1281,4,FALSE)</f>
        <v>0</v>
      </c>
      <c r="N138" s="81">
        <v>37064</v>
      </c>
      <c r="O138" s="82" t="s">
        <v>30</v>
      </c>
      <c r="P138" s="85">
        <v>-30237806.958889801</v>
      </c>
      <c r="Q138" s="72" t="str">
        <f t="shared" si="5"/>
        <v xml:space="preserve"> </v>
      </c>
      <c r="R138" s="72" t="str">
        <f t="shared" si="6"/>
        <v xml:space="preserve"> </v>
      </c>
      <c r="Y138" s="81">
        <v>37063</v>
      </c>
      <c r="Z138" s="82" t="s">
        <v>30</v>
      </c>
      <c r="AA138" s="23">
        <v>-30871334.697034001</v>
      </c>
      <c r="AB138" s="23">
        <v>-10943526.5836013</v>
      </c>
      <c r="AC138" t="str">
        <f t="shared" si="7"/>
        <v xml:space="preserve"> </v>
      </c>
      <c r="AL138" s="81">
        <v>36872</v>
      </c>
      <c r="AM138" s="82" t="s">
        <v>30</v>
      </c>
      <c r="AN138" s="23">
        <v>-33409716.089080099</v>
      </c>
      <c r="AO138" s="23">
        <v>-103916568.03795099</v>
      </c>
    </row>
    <row r="139" spans="1:41" ht="12" customHeight="1" x14ac:dyDescent="0.2">
      <c r="A139" s="2">
        <v>37067</v>
      </c>
      <c r="B139" s="1">
        <v>-867539.83455389447</v>
      </c>
      <c r="C139" s="1">
        <v>35074720.82204251</v>
      </c>
      <c r="D139" s="1">
        <v>0</v>
      </c>
      <c r="E139" s="1">
        <v>-3952798.11</v>
      </c>
      <c r="F139" s="3">
        <v>30254382.877488613</v>
      </c>
      <c r="G139" s="3">
        <f t="shared" si="4"/>
        <v>40286021.534227036</v>
      </c>
      <c r="H139" s="3">
        <v>0</v>
      </c>
      <c r="I139" s="3">
        <f>VLOOKUP(A139,'CS Worksheet'!$A$804:$E$1051,4,FALSE)</f>
        <v>1258502.6021845301</v>
      </c>
      <c r="J139" s="3">
        <v>0</v>
      </c>
      <c r="K139" s="3">
        <f>VLOOKUP(A139,'CS Worksheet'!$A$1052:$E$1281,4,FALSE)</f>
        <v>0</v>
      </c>
      <c r="N139" s="81">
        <v>37067</v>
      </c>
      <c r="O139" s="82" t="s">
        <v>30</v>
      </c>
      <c r="P139" s="85">
        <v>-27901120.992335401</v>
      </c>
      <c r="Q139" s="72" t="str">
        <f t="shared" si="5"/>
        <v xml:space="preserve"> </v>
      </c>
      <c r="R139" s="72" t="str">
        <f t="shared" si="6"/>
        <v xml:space="preserve"> </v>
      </c>
      <c r="Y139" s="81">
        <v>37064</v>
      </c>
      <c r="Z139" s="82" t="s">
        <v>30</v>
      </c>
      <c r="AA139" s="23">
        <v>-30237806.958889801</v>
      </c>
      <c r="AB139" s="23">
        <v>13189682.4523059</v>
      </c>
      <c r="AC139" t="str">
        <f t="shared" si="7"/>
        <v xml:space="preserve"> </v>
      </c>
      <c r="AL139" s="81">
        <v>36873</v>
      </c>
      <c r="AM139" s="82" t="s">
        <v>30</v>
      </c>
      <c r="AN139" s="23">
        <v>-52902380.010562398</v>
      </c>
      <c r="AO139" s="23">
        <v>-59678172.391955897</v>
      </c>
    </row>
    <row r="140" spans="1:41" ht="12" customHeight="1" x14ac:dyDescent="0.2">
      <c r="A140" s="2">
        <v>37068</v>
      </c>
      <c r="B140" s="1">
        <v>1694052.3239194211</v>
      </c>
      <c r="C140" s="1">
        <v>-8262149.3547681086</v>
      </c>
      <c r="D140" s="1">
        <v>-2300000</v>
      </c>
      <c r="E140" s="1">
        <v>0</v>
      </c>
      <c r="F140" s="3">
        <v>-8868097.0308486875</v>
      </c>
      <c r="G140" s="3">
        <f t="shared" si="4"/>
        <v>-4582542.5594170392</v>
      </c>
      <c r="H140" s="3">
        <v>0</v>
      </c>
      <c r="I140" s="3">
        <f>VLOOKUP(A140,'CS Worksheet'!$A$804:$E$1051,4,FALSE)</f>
        <v>1379606.7953510699</v>
      </c>
      <c r="J140" s="3">
        <v>0</v>
      </c>
      <c r="K140" s="3">
        <f>VLOOKUP(A140,'CS Worksheet'!$A$1052:$E$1281,4,FALSE)</f>
        <v>0</v>
      </c>
      <c r="N140" s="81">
        <v>37068</v>
      </c>
      <c r="O140" s="82" t="s">
        <v>30</v>
      </c>
      <c r="P140" s="85">
        <v>-28429593.8130464</v>
      </c>
      <c r="Q140" s="72" t="str">
        <f t="shared" si="5"/>
        <v xml:space="preserve"> </v>
      </c>
      <c r="R140" s="72" t="str">
        <f t="shared" si="6"/>
        <v xml:space="preserve"> </v>
      </c>
      <c r="Y140" s="81">
        <v>37067</v>
      </c>
      <c r="Z140" s="82" t="s">
        <v>30</v>
      </c>
      <c r="AA140" s="23">
        <v>-27901120.992335401</v>
      </c>
      <c r="AB140" s="23">
        <v>30900144.906468999</v>
      </c>
      <c r="AC140" t="str">
        <f t="shared" si="7"/>
        <v xml:space="preserve"> </v>
      </c>
      <c r="AL140" s="81">
        <v>36874</v>
      </c>
      <c r="AM140" s="82" t="s">
        <v>30</v>
      </c>
      <c r="AN140" s="23">
        <v>-41242369.886768699</v>
      </c>
      <c r="AO140" s="23">
        <v>5587213.02793511</v>
      </c>
    </row>
    <row r="141" spans="1:41" ht="12" customHeight="1" x14ac:dyDescent="0.2">
      <c r="A141" s="2">
        <v>37069</v>
      </c>
      <c r="B141" s="1">
        <v>-4645356.0797988735</v>
      </c>
      <c r="C141" s="1">
        <v>8295635.3986449745</v>
      </c>
      <c r="D141" s="1">
        <v>1150000</v>
      </c>
      <c r="E141" s="1">
        <v>3774565</v>
      </c>
      <c r="F141" s="3">
        <v>8574844.3188461009</v>
      </c>
      <c r="G141" s="3">
        <f t="shared" si="4"/>
        <v>6600847.0245717745</v>
      </c>
      <c r="H141" s="3">
        <v>0</v>
      </c>
      <c r="I141" s="3">
        <f>VLOOKUP(A141,'CS Worksheet'!$A$804:$E$1051,4,FALSE)</f>
        <v>3229776.6259268001</v>
      </c>
      <c r="J141" s="3">
        <v>0</v>
      </c>
      <c r="K141" s="3">
        <f>VLOOKUP(A141,'CS Worksheet'!$A$1052:$E$1281,4,FALSE)</f>
        <v>0</v>
      </c>
      <c r="N141" s="81">
        <v>37069</v>
      </c>
      <c r="O141" s="82" t="s">
        <v>30</v>
      </c>
      <c r="P141" s="85">
        <v>-28909724.734337699</v>
      </c>
      <c r="Q141" s="72" t="str">
        <f t="shared" si="5"/>
        <v xml:space="preserve"> </v>
      </c>
      <c r="R141" s="72" t="str">
        <f t="shared" si="6"/>
        <v xml:space="preserve"> </v>
      </c>
      <c r="Y141" s="81">
        <v>37068</v>
      </c>
      <c r="Z141" s="82" t="s">
        <v>30</v>
      </c>
      <c r="AA141" s="23">
        <v>-28429593.8130464</v>
      </c>
      <c r="AB141" s="23">
        <v>-9792815.8753303401</v>
      </c>
      <c r="AC141" t="str">
        <f t="shared" si="7"/>
        <v xml:space="preserve"> </v>
      </c>
      <c r="AL141" s="81">
        <v>36875</v>
      </c>
      <c r="AM141" s="82" t="s">
        <v>30</v>
      </c>
      <c r="AN141" s="23">
        <v>-39864671.757484294</v>
      </c>
      <c r="AO141" s="23">
        <v>26614131.3362686</v>
      </c>
    </row>
    <row r="142" spans="1:41" ht="12" customHeight="1" x14ac:dyDescent="0.2">
      <c r="A142" s="2">
        <v>37070</v>
      </c>
      <c r="B142" s="1">
        <v>-5872415.8063081568</v>
      </c>
      <c r="C142" s="1">
        <v>475254.80413962621</v>
      </c>
      <c r="D142" s="1">
        <v>0</v>
      </c>
      <c r="E142" s="1">
        <v>-615844.4284121464</v>
      </c>
      <c r="F142" s="3">
        <v>-6013005.4305806775</v>
      </c>
      <c r="G142" s="3">
        <f t="shared" si="4"/>
        <v>2249034.9063849328</v>
      </c>
      <c r="H142" s="3">
        <v>0</v>
      </c>
      <c r="I142" s="3">
        <f>VLOOKUP(A142,'CS Worksheet'!$A$804:$E$1051,4,FALSE)</f>
        <v>1157935.67383316</v>
      </c>
      <c r="J142" s="3">
        <v>0</v>
      </c>
      <c r="K142" s="3">
        <f>VLOOKUP(A142,'CS Worksheet'!$A$1052:$E$1281,4,FALSE)</f>
        <v>0</v>
      </c>
      <c r="N142" s="81">
        <v>37070</v>
      </c>
      <c r="O142" s="82" t="s">
        <v>30</v>
      </c>
      <c r="P142" s="85">
        <v>-30820906.178908497</v>
      </c>
      <c r="Q142" s="72" t="str">
        <f t="shared" si="5"/>
        <v>var exceeded</v>
      </c>
      <c r="R142" s="72" t="str">
        <f t="shared" si="6"/>
        <v xml:space="preserve"> </v>
      </c>
      <c r="Y142" s="81">
        <v>37069</v>
      </c>
      <c r="Z142" s="82" t="s">
        <v>30</v>
      </c>
      <c r="AA142" s="23">
        <v>-28909724.734337699</v>
      </c>
      <c r="AB142" s="23">
        <v>-8452945.0137488097</v>
      </c>
      <c r="AC142" t="str">
        <f t="shared" si="7"/>
        <v xml:space="preserve"> </v>
      </c>
      <c r="AL142" s="81">
        <v>36878</v>
      </c>
      <c r="AM142" s="82" t="s">
        <v>30</v>
      </c>
      <c r="AN142" s="23">
        <v>-42391314.032479599</v>
      </c>
      <c r="AO142" s="23">
        <v>38819237.211740799</v>
      </c>
    </row>
    <row r="143" spans="1:41" ht="12" customHeight="1" x14ac:dyDescent="0.2">
      <c r="A143" s="2">
        <v>37071</v>
      </c>
      <c r="B143" s="1">
        <v>607925.17912747106</v>
      </c>
      <c r="C143" s="1">
        <v>2890617.1469841725</v>
      </c>
      <c r="D143" s="1">
        <v>99000000.000000015</v>
      </c>
      <c r="E143" s="1">
        <v>-1759509.12</v>
      </c>
      <c r="F143" s="3">
        <v>100739033.20611165</v>
      </c>
      <c r="G143" s="3">
        <f t="shared" si="4"/>
        <v>-81632047.133203328</v>
      </c>
      <c r="H143" s="3">
        <v>0</v>
      </c>
      <c r="I143" s="3">
        <f>VLOOKUP(A143,'CS Worksheet'!$A$804:$E$1051,4,FALSE)</f>
        <v>12717826.5998125</v>
      </c>
      <c r="J143" s="3">
        <v>0</v>
      </c>
      <c r="K143" s="3">
        <f>VLOOKUP(A143,'CS Worksheet'!$A$1052:$E$1281,4,FALSE)</f>
        <v>0</v>
      </c>
      <c r="N143" s="81">
        <v>37071</v>
      </c>
      <c r="O143" s="82" t="s">
        <v>30</v>
      </c>
      <c r="P143" s="85">
        <v>-31617954.555536401</v>
      </c>
      <c r="Q143" s="72" t="str">
        <f t="shared" si="5"/>
        <v xml:space="preserve"> </v>
      </c>
      <c r="R143" s="72" t="str">
        <f t="shared" si="6"/>
        <v xml:space="preserve"> </v>
      </c>
      <c r="Y143" s="81">
        <v>37070</v>
      </c>
      <c r="Z143" s="82" t="s">
        <v>30</v>
      </c>
      <c r="AA143" s="23">
        <v>-30820906.178908497</v>
      </c>
      <c r="AB143" s="23">
        <v>-85576.125490915001</v>
      </c>
      <c r="AC143" t="str">
        <f t="shared" si="7"/>
        <v xml:space="preserve"> </v>
      </c>
      <c r="AL143" s="81">
        <v>36879</v>
      </c>
      <c r="AM143" s="82" t="s">
        <v>30</v>
      </c>
      <c r="AN143" s="23">
        <v>-38414877.948419496</v>
      </c>
      <c r="AO143" s="23">
        <v>9123458.1553847101</v>
      </c>
    </row>
    <row r="144" spans="1:41" ht="12" customHeight="1" x14ac:dyDescent="0.2">
      <c r="A144" s="2">
        <v>37074</v>
      </c>
      <c r="B144" s="1">
        <v>-1780393.3593864718</v>
      </c>
      <c r="C144" s="1">
        <v>9383682.364054475</v>
      </c>
      <c r="D144" s="1">
        <v>0</v>
      </c>
      <c r="E144" s="1">
        <v>0</v>
      </c>
      <c r="F144" s="3">
        <v>7603289.0046680029</v>
      </c>
      <c r="G144" s="3">
        <f t="shared" si="4"/>
        <v>9164904.9006996062</v>
      </c>
      <c r="H144" s="3">
        <v>0</v>
      </c>
      <c r="I144" s="3">
        <f>VLOOKUP(A144,'CS Worksheet'!$A$804:$E$1051,4,FALSE)</f>
        <v>-218777.463354868</v>
      </c>
      <c r="J144" s="3">
        <v>0</v>
      </c>
      <c r="K144" s="3">
        <f>VLOOKUP(A144,'CS Worksheet'!$A$1052:$E$1281,4,FALSE)</f>
        <v>0</v>
      </c>
      <c r="N144" s="81">
        <v>37074</v>
      </c>
      <c r="O144" s="82" t="s">
        <v>30</v>
      </c>
      <c r="P144" s="85">
        <v>-35002401.630654</v>
      </c>
      <c r="Q144" s="72" t="str">
        <f t="shared" si="5"/>
        <v xml:space="preserve"> </v>
      </c>
      <c r="R144" s="72" t="str">
        <f t="shared" si="6"/>
        <v xml:space="preserve"> </v>
      </c>
      <c r="Y144" s="81">
        <v>37071</v>
      </c>
      <c r="Z144" s="82" t="s">
        <v>30</v>
      </c>
      <c r="AA144" s="23">
        <v>-31617954.555536401</v>
      </c>
      <c r="AB144" s="23">
        <v>-1530924.8901150301</v>
      </c>
      <c r="AC144" t="str">
        <f t="shared" si="7"/>
        <v xml:space="preserve"> </v>
      </c>
      <c r="AL144" s="81">
        <v>36880</v>
      </c>
      <c r="AM144" s="82" t="s">
        <v>30</v>
      </c>
      <c r="AN144" s="23">
        <v>-40168663.564685695</v>
      </c>
      <c r="AO144" s="23">
        <v>24692622.389435202</v>
      </c>
    </row>
    <row r="145" spans="1:41" ht="12" customHeight="1" x14ac:dyDescent="0.2">
      <c r="A145" s="2">
        <v>37075</v>
      </c>
      <c r="B145" s="1">
        <v>530869.04099397932</v>
      </c>
      <c r="C145" s="1">
        <v>-12456614.38827751</v>
      </c>
      <c r="D145" s="1">
        <v>0</v>
      </c>
      <c r="E145" s="1">
        <v>0</v>
      </c>
      <c r="F145" s="3">
        <v>-11925745.347283531</v>
      </c>
      <c r="G145" s="3">
        <f t="shared" si="4"/>
        <v>-17068200.802499183</v>
      </c>
      <c r="H145" s="3">
        <v>0</v>
      </c>
      <c r="I145" s="3">
        <f>VLOOKUP(A145,'CS Worksheet'!$A$804:$E$1051,4,FALSE)</f>
        <v>-4611586.4142216705</v>
      </c>
      <c r="J145" s="3">
        <v>0</v>
      </c>
      <c r="K145" s="3">
        <f>VLOOKUP(A145,'CS Worksheet'!$A$1052:$E$1281,4,FALSE)</f>
        <v>0</v>
      </c>
      <c r="N145" s="81">
        <v>37075</v>
      </c>
      <c r="O145" s="82" t="s">
        <v>30</v>
      </c>
      <c r="P145" s="85">
        <v>-36044908.517869495</v>
      </c>
      <c r="Q145" s="72" t="str">
        <f t="shared" si="5"/>
        <v xml:space="preserve"> </v>
      </c>
      <c r="R145" s="72" t="str">
        <f t="shared" si="6"/>
        <v xml:space="preserve"> </v>
      </c>
      <c r="Y145" s="81">
        <v>37074</v>
      </c>
      <c r="Z145" s="82" t="s">
        <v>30</v>
      </c>
      <c r="AA145" s="23">
        <v>-35002401.630654</v>
      </c>
      <c r="AB145" s="23">
        <v>11691408.608152399</v>
      </c>
      <c r="AC145" t="str">
        <f t="shared" si="7"/>
        <v xml:space="preserve"> </v>
      </c>
      <c r="AL145" s="81">
        <v>36881</v>
      </c>
      <c r="AM145" s="82" t="s">
        <v>30</v>
      </c>
      <c r="AN145" s="23">
        <v>-39358811.371545196</v>
      </c>
      <c r="AO145" s="23">
        <v>19540237.268461499</v>
      </c>
    </row>
    <row r="146" spans="1:41" ht="12" customHeight="1" x14ac:dyDescent="0.2">
      <c r="A146" s="2">
        <v>37077</v>
      </c>
      <c r="B146" s="1">
        <v>-767108.08980395831</v>
      </c>
      <c r="C146" s="1">
        <v>-11954581.166557776</v>
      </c>
      <c r="D146" s="1">
        <v>0</v>
      </c>
      <c r="E146" s="1">
        <v>487552</v>
      </c>
      <c r="F146" s="3">
        <v>-12234137.256361734</v>
      </c>
      <c r="G146" s="3">
        <f t="shared" si="4"/>
        <v>-12670034.41658178</v>
      </c>
      <c r="H146" s="3">
        <v>0</v>
      </c>
      <c r="I146" s="3">
        <f>VLOOKUP(A146,'CS Worksheet'!$A$804:$E$1051,4,FALSE)</f>
        <v>-227901.25002400298</v>
      </c>
      <c r="J146" s="3">
        <v>0</v>
      </c>
      <c r="K146" s="3">
        <f>VLOOKUP(A146,'CS Worksheet'!$A$1052:$E$1281,4,FALSE)</f>
        <v>0</v>
      </c>
      <c r="N146" s="81">
        <v>37077</v>
      </c>
      <c r="O146" s="82" t="s">
        <v>30</v>
      </c>
      <c r="P146" s="85">
        <v>-34702335.592084602</v>
      </c>
      <c r="Q146" s="72" t="str">
        <f t="shared" si="5"/>
        <v xml:space="preserve"> </v>
      </c>
      <c r="R146" s="72" t="str">
        <f t="shared" si="6"/>
        <v xml:space="preserve"> </v>
      </c>
      <c r="Y146" s="81">
        <v>37075</v>
      </c>
      <c r="Z146" s="82" t="s">
        <v>30</v>
      </c>
      <c r="AA146" s="23">
        <v>-36044908.517869495</v>
      </c>
      <c r="AB146" s="23">
        <v>-18007056.858564798</v>
      </c>
      <c r="AC146" t="str">
        <f t="shared" si="7"/>
        <v xml:space="preserve"> </v>
      </c>
      <c r="AL146" s="81">
        <v>36882</v>
      </c>
      <c r="AM146" s="82" t="s">
        <v>30</v>
      </c>
      <c r="AN146" s="23">
        <v>-38170792.281450495</v>
      </c>
      <c r="AO146" s="23">
        <v>-3795503.6365196798</v>
      </c>
    </row>
    <row r="147" spans="1:41" ht="12" customHeight="1" x14ac:dyDescent="0.2">
      <c r="A147" s="2">
        <v>37078</v>
      </c>
      <c r="B147" s="1">
        <v>-1479250.2547079506</v>
      </c>
      <c r="C147" s="1">
        <v>-24092830.347025555</v>
      </c>
      <c r="D147" s="1">
        <v>0</v>
      </c>
      <c r="E147" s="1">
        <v>0</v>
      </c>
      <c r="F147" s="3">
        <v>-25572080.601733506</v>
      </c>
      <c r="G147" s="3">
        <f t="shared" si="4"/>
        <v>-21741660.751797713</v>
      </c>
      <c r="H147" s="3">
        <v>0</v>
      </c>
      <c r="I147" s="3">
        <f>VLOOKUP(A147,'CS Worksheet'!$A$804:$E$1051,4,FALSE)</f>
        <v>2351169.5952278399</v>
      </c>
      <c r="J147" s="3">
        <v>0</v>
      </c>
      <c r="K147" s="3">
        <f>VLOOKUP(A147,'CS Worksheet'!$A$1052:$E$1281,4,FALSE)</f>
        <v>0</v>
      </c>
      <c r="N147" s="81">
        <v>37078</v>
      </c>
      <c r="O147" s="82" t="s">
        <v>30</v>
      </c>
      <c r="P147" s="85">
        <v>-38013838.626333296</v>
      </c>
      <c r="Q147" s="72" t="str">
        <f t="shared" si="5"/>
        <v xml:space="preserve"> </v>
      </c>
      <c r="R147" s="72" t="str">
        <f t="shared" si="6"/>
        <v xml:space="preserve"> </v>
      </c>
      <c r="Y147" s="81">
        <v>37077</v>
      </c>
      <c r="Z147" s="82" t="s">
        <v>30</v>
      </c>
      <c r="AA147" s="23">
        <v>-34702335.592084602</v>
      </c>
      <c r="AB147" s="23">
        <v>-12390552.107323799</v>
      </c>
      <c r="AC147" t="str">
        <f t="shared" si="7"/>
        <v xml:space="preserve"> </v>
      </c>
      <c r="AL147" s="81">
        <v>36885</v>
      </c>
      <c r="AM147" s="82" t="s">
        <v>30</v>
      </c>
      <c r="AN147" s="23">
        <v>0</v>
      </c>
      <c r="AO147" s="23">
        <v>0</v>
      </c>
    </row>
    <row r="148" spans="1:41" ht="12" customHeight="1" x14ac:dyDescent="0.2">
      <c r="A148" s="2">
        <v>37081</v>
      </c>
      <c r="B148" s="1">
        <v>4795331.4382431535</v>
      </c>
      <c r="C148" s="1">
        <v>7745255.6284752768</v>
      </c>
      <c r="D148" s="1">
        <v>0</v>
      </c>
      <c r="E148" s="1">
        <v>0</v>
      </c>
      <c r="F148" s="3">
        <v>12540587.066718429</v>
      </c>
      <c r="G148" s="3">
        <f t="shared" ref="G148:G211" si="8">(C148-D148-E148)+H148+I148+J148+K148</f>
        <v>1548249.5502863461</v>
      </c>
      <c r="H148" s="3">
        <v>0</v>
      </c>
      <c r="I148" s="3">
        <f>VLOOKUP(A148,'CS Worksheet'!$A$804:$E$1051,4,FALSE)</f>
        <v>-6197006.0781889306</v>
      </c>
      <c r="J148" s="3">
        <v>0</v>
      </c>
      <c r="K148" s="3">
        <f>VLOOKUP(A148,'CS Worksheet'!$A$1052:$E$1281,4,FALSE)</f>
        <v>0</v>
      </c>
      <c r="N148" s="81">
        <v>37081</v>
      </c>
      <c r="O148" s="82" t="s">
        <v>30</v>
      </c>
      <c r="P148" s="85">
        <v>-37144769.994131804</v>
      </c>
      <c r="Q148" s="72" t="str">
        <f t="shared" ref="Q148:Q211" si="9">IF((P148)&gt;(G149),"var exceeded"," ")</f>
        <v xml:space="preserve"> </v>
      </c>
      <c r="R148" s="72" t="str">
        <f t="shared" ref="R148:R211" si="10">IF((P148)&gt;(C149),"var exceeded"," ")</f>
        <v xml:space="preserve"> </v>
      </c>
      <c r="Y148" s="81">
        <v>37078</v>
      </c>
      <c r="Z148" s="82" t="s">
        <v>30</v>
      </c>
      <c r="AA148" s="23">
        <v>-38013838.626333296</v>
      </c>
      <c r="AB148" s="23">
        <v>-26368211.767561898</v>
      </c>
      <c r="AC148" t="str">
        <f t="shared" ref="AC148:AC211" si="11">IF((AA148)&gt;(AB149),"var exceeded"," ")</f>
        <v xml:space="preserve"> </v>
      </c>
      <c r="AL148" s="81">
        <v>36886</v>
      </c>
      <c r="AM148" s="82" t="s">
        <v>30</v>
      </c>
      <c r="AN148" s="23">
        <v>-35065197.762329198</v>
      </c>
      <c r="AO148" s="23">
        <v>-1303929.7499054701</v>
      </c>
    </row>
    <row r="149" spans="1:41" ht="12" customHeight="1" x14ac:dyDescent="0.2">
      <c r="A149" s="2">
        <v>37082</v>
      </c>
      <c r="B149" s="1">
        <v>708063.29251662304</v>
      </c>
      <c r="C149" s="1">
        <v>-5349253.1001830008</v>
      </c>
      <c r="D149" s="1">
        <v>0</v>
      </c>
      <c r="E149" s="1">
        <v>185902</v>
      </c>
      <c r="F149" s="3">
        <v>-4455287.8076663781</v>
      </c>
      <c r="G149" s="3">
        <f t="shared" si="8"/>
        <v>-8726823.4924810212</v>
      </c>
      <c r="H149" s="3">
        <v>0</v>
      </c>
      <c r="I149" s="3">
        <f>VLOOKUP(A149,'CS Worksheet'!$A$804:$E$1051,4,FALSE)</f>
        <v>-3191668.39229802</v>
      </c>
      <c r="J149" s="3">
        <v>0</v>
      </c>
      <c r="K149" s="3">
        <f>VLOOKUP(A149,'CS Worksheet'!$A$1052:$E$1281,4,FALSE)</f>
        <v>0</v>
      </c>
      <c r="N149" s="81">
        <v>37082</v>
      </c>
      <c r="O149" s="82" t="s">
        <v>30</v>
      </c>
      <c r="P149" s="85">
        <v>-41405393.9875018</v>
      </c>
      <c r="Q149" s="72" t="str">
        <f t="shared" si="9"/>
        <v xml:space="preserve"> </v>
      </c>
      <c r="R149" s="72" t="str">
        <f t="shared" si="10"/>
        <v xml:space="preserve"> </v>
      </c>
      <c r="Y149" s="81">
        <v>37081</v>
      </c>
      <c r="Z149" s="82" t="s">
        <v>30</v>
      </c>
      <c r="AA149" s="23">
        <v>-37144769.994131804</v>
      </c>
      <c r="AB149" s="23">
        <v>8877870.7528061196</v>
      </c>
      <c r="AC149" t="str">
        <f t="shared" si="11"/>
        <v xml:space="preserve"> </v>
      </c>
      <c r="AL149" s="81">
        <v>36887</v>
      </c>
      <c r="AM149" s="82" t="s">
        <v>30</v>
      </c>
      <c r="AN149" s="23">
        <v>-34949130.412020199</v>
      </c>
      <c r="AO149" s="23">
        <v>-17652148.105527397</v>
      </c>
    </row>
    <row r="150" spans="1:41" ht="12" customHeight="1" x14ac:dyDescent="0.2">
      <c r="A150" s="2">
        <v>37083</v>
      </c>
      <c r="B150" s="1">
        <v>-2544006.4402754582</v>
      </c>
      <c r="C150" s="1">
        <v>21202514.582750063</v>
      </c>
      <c r="D150" s="1">
        <v>0</v>
      </c>
      <c r="E150" s="1">
        <v>0</v>
      </c>
      <c r="F150" s="3">
        <v>18658508.142474607</v>
      </c>
      <c r="G150" s="3">
        <f t="shared" si="8"/>
        <v>20765647.032582622</v>
      </c>
      <c r="H150" s="3">
        <v>0</v>
      </c>
      <c r="I150" s="3">
        <f>VLOOKUP(A150,'CS Worksheet'!$A$804:$E$1051,4,FALSE)</f>
        <v>-436867.55016744102</v>
      </c>
      <c r="J150" s="3">
        <v>0</v>
      </c>
      <c r="K150" s="3">
        <f>VLOOKUP(A150,'CS Worksheet'!$A$1052:$E$1281,4,FALSE)</f>
        <v>0</v>
      </c>
      <c r="N150" s="81">
        <v>37083</v>
      </c>
      <c r="O150" s="82" t="s">
        <v>30</v>
      </c>
      <c r="P150" s="85">
        <v>-41483140.319870099</v>
      </c>
      <c r="Q150" s="72" t="str">
        <f t="shared" si="9"/>
        <v xml:space="preserve"> </v>
      </c>
      <c r="R150" s="72" t="str">
        <f t="shared" si="10"/>
        <v xml:space="preserve"> </v>
      </c>
      <c r="Y150" s="81">
        <v>37082</v>
      </c>
      <c r="Z150" s="82" t="s">
        <v>30</v>
      </c>
      <c r="AA150" s="23">
        <v>-41405393.9875018</v>
      </c>
      <c r="AB150" s="23">
        <v>-7502102.5820486499</v>
      </c>
      <c r="AC150" t="str">
        <f t="shared" si="11"/>
        <v xml:space="preserve"> </v>
      </c>
      <c r="AL150" s="81">
        <v>36888</v>
      </c>
      <c r="AM150" s="82" t="s">
        <v>30</v>
      </c>
      <c r="AN150" s="23">
        <v>-43656525.5725656</v>
      </c>
      <c r="AO150" s="23">
        <v>-109679649.780543</v>
      </c>
    </row>
    <row r="151" spans="1:41" ht="12" customHeight="1" x14ac:dyDescent="0.2">
      <c r="A151" s="2">
        <v>37084</v>
      </c>
      <c r="B151" s="1">
        <v>-1882360.9317392705</v>
      </c>
      <c r="C151" s="1">
        <v>-1794603.7813945264</v>
      </c>
      <c r="D151" s="1">
        <v>0</v>
      </c>
      <c r="E151" s="1">
        <v>0</v>
      </c>
      <c r="F151" s="3">
        <v>-3676964.713133797</v>
      </c>
      <c r="G151" s="3">
        <f t="shared" si="8"/>
        <v>9580855.1285687741</v>
      </c>
      <c r="H151" s="3">
        <v>0</v>
      </c>
      <c r="I151" s="3">
        <f>VLOOKUP(A151,'CS Worksheet'!$A$804:$E$1051,4,FALSE)</f>
        <v>11375458.9099633</v>
      </c>
      <c r="J151" s="3">
        <v>0</v>
      </c>
      <c r="K151" s="3">
        <f>VLOOKUP(A151,'CS Worksheet'!$A$1052:$E$1281,4,FALSE)</f>
        <v>0</v>
      </c>
      <c r="N151" s="81">
        <v>37084</v>
      </c>
      <c r="O151" s="82" t="s">
        <v>30</v>
      </c>
      <c r="P151" s="85">
        <v>-41965025.280128799</v>
      </c>
      <c r="Q151" s="72" t="str">
        <f t="shared" si="9"/>
        <v xml:space="preserve"> </v>
      </c>
      <c r="R151" s="72" t="str">
        <f t="shared" si="10"/>
        <v xml:space="preserve"> </v>
      </c>
      <c r="Y151" s="81">
        <v>37083</v>
      </c>
      <c r="Z151" s="82" t="s">
        <v>30</v>
      </c>
      <c r="AA151" s="23">
        <v>-41483140.319870099</v>
      </c>
      <c r="AB151" s="23">
        <v>23136965.2053959</v>
      </c>
      <c r="AC151" t="str">
        <f t="shared" si="11"/>
        <v xml:space="preserve"> </v>
      </c>
      <c r="AL151" s="81">
        <v>36889</v>
      </c>
      <c r="AM151" s="82" t="s">
        <v>30</v>
      </c>
      <c r="AN151" s="23">
        <v>-31594720.793940399</v>
      </c>
      <c r="AO151" s="23">
        <v>4989654.3457033802</v>
      </c>
    </row>
    <row r="152" spans="1:41" ht="12" customHeight="1" x14ac:dyDescent="0.2">
      <c r="A152" s="2">
        <v>37085</v>
      </c>
      <c r="B152" s="1">
        <v>1601061.5855349193</v>
      </c>
      <c r="C152" s="1">
        <v>26802018.632674616</v>
      </c>
      <c r="D152" s="1">
        <v>1150000</v>
      </c>
      <c r="E152" s="1">
        <v>0</v>
      </c>
      <c r="F152" s="3">
        <v>29553080.218209535</v>
      </c>
      <c r="G152" s="3">
        <f t="shared" si="8"/>
        <v>50335756.772868112</v>
      </c>
      <c r="H152" s="3">
        <v>0</v>
      </c>
      <c r="I152" s="3">
        <f>VLOOKUP(A152,'CS Worksheet'!$A$804:$E$1051,4,FALSE)</f>
        <v>24683738.1401935</v>
      </c>
      <c r="J152" s="3">
        <v>0</v>
      </c>
      <c r="K152" s="3">
        <f>VLOOKUP(A152,'CS Worksheet'!$A$1052:$E$1281,4,FALSE)</f>
        <v>0</v>
      </c>
      <c r="N152" s="81">
        <v>37085</v>
      </c>
      <c r="O152" s="82" t="s">
        <v>30</v>
      </c>
      <c r="P152" s="85">
        <v>-37970927.516886301</v>
      </c>
      <c r="Q152" s="72" t="str">
        <f t="shared" si="9"/>
        <v xml:space="preserve"> </v>
      </c>
      <c r="R152" s="72" t="str">
        <f t="shared" si="10"/>
        <v xml:space="preserve"> </v>
      </c>
      <c r="Y152" s="81">
        <v>37084</v>
      </c>
      <c r="Z152" s="82" t="s">
        <v>30</v>
      </c>
      <c r="AA152" s="23">
        <v>-41965025.280128799</v>
      </c>
      <c r="AB152" s="23">
        <v>-3770074.3710192498</v>
      </c>
      <c r="AC152" t="str">
        <f t="shared" si="11"/>
        <v xml:space="preserve"> </v>
      </c>
      <c r="AL152" s="81">
        <v>36891</v>
      </c>
      <c r="AM152" s="82" t="s">
        <v>30</v>
      </c>
      <c r="AN152" s="23">
        <v>0</v>
      </c>
      <c r="AO152" s="23">
        <v>0</v>
      </c>
    </row>
    <row r="153" spans="1:41" ht="12" customHeight="1" x14ac:dyDescent="0.2">
      <c r="A153" s="2">
        <v>37088</v>
      </c>
      <c r="B153" s="1">
        <v>7828044.3077411167</v>
      </c>
      <c r="C153" s="1">
        <v>27274290.535349995</v>
      </c>
      <c r="D153" s="1">
        <v>0</v>
      </c>
      <c r="E153" s="1">
        <v>0</v>
      </c>
      <c r="F153" s="3">
        <v>35102334.843091115</v>
      </c>
      <c r="G153" s="3">
        <f t="shared" si="8"/>
        <v>66015730.194735892</v>
      </c>
      <c r="H153" s="3">
        <v>0</v>
      </c>
      <c r="I153" s="3">
        <f>VLOOKUP(A153,'CS Worksheet'!$A$804:$E$1051,4,FALSE)</f>
        <v>38741439.659385897</v>
      </c>
      <c r="J153" s="3">
        <v>0</v>
      </c>
      <c r="K153" s="3">
        <f>VLOOKUP(A153,'CS Worksheet'!$A$1052:$E$1281,4,FALSE)</f>
        <v>0</v>
      </c>
      <c r="N153" s="81">
        <v>37088</v>
      </c>
      <c r="O153" s="82" t="s">
        <v>30</v>
      </c>
      <c r="P153" s="85">
        <v>-35302073.442531496</v>
      </c>
      <c r="Q153" s="72" t="str">
        <f t="shared" si="9"/>
        <v xml:space="preserve"> </v>
      </c>
      <c r="R153" s="72" t="str">
        <f t="shared" si="10"/>
        <v xml:space="preserve"> </v>
      </c>
      <c r="Y153" s="81">
        <v>37085</v>
      </c>
      <c r="Z153" s="82" t="s">
        <v>30</v>
      </c>
      <c r="AA153" s="23">
        <v>-37970927.516886301</v>
      </c>
      <c r="AB153" s="23">
        <v>27858046.967761502</v>
      </c>
      <c r="AC153" t="str">
        <f t="shared" si="11"/>
        <v xml:space="preserve"> </v>
      </c>
      <c r="AL153" s="81">
        <v>36893</v>
      </c>
      <c r="AM153" s="82" t="s">
        <v>30</v>
      </c>
      <c r="AN153" s="23">
        <v>-32484080.159858301</v>
      </c>
      <c r="AO153" s="23">
        <v>-73168668.628483191</v>
      </c>
    </row>
    <row r="154" spans="1:41" ht="12" customHeight="1" x14ac:dyDescent="0.2">
      <c r="A154" s="2">
        <v>37089</v>
      </c>
      <c r="B154" s="1">
        <v>1710762.8749359515</v>
      </c>
      <c r="C154" s="1">
        <v>-2258986.8539713328</v>
      </c>
      <c r="D154" s="1">
        <v>0</v>
      </c>
      <c r="E154" s="1">
        <v>0</v>
      </c>
      <c r="F154" s="3">
        <v>-548223.97903538123</v>
      </c>
      <c r="G154" s="3">
        <f t="shared" si="8"/>
        <v>18391475.238694865</v>
      </c>
      <c r="H154" s="3">
        <v>0</v>
      </c>
      <c r="I154" s="3">
        <f>VLOOKUP(A154,'CS Worksheet'!$A$804:$E$1051,4,FALSE)</f>
        <v>20650462.092666198</v>
      </c>
      <c r="J154" s="3">
        <v>0</v>
      </c>
      <c r="K154" s="3">
        <f>VLOOKUP(A154,'CS Worksheet'!$A$1052:$E$1281,4,FALSE)</f>
        <v>0</v>
      </c>
      <c r="N154" s="81">
        <v>37089</v>
      </c>
      <c r="O154" s="82" t="s">
        <v>30</v>
      </c>
      <c r="P154" s="85">
        <v>-31895063.257335998</v>
      </c>
      <c r="Q154" s="72" t="str">
        <f t="shared" si="9"/>
        <v xml:space="preserve"> </v>
      </c>
      <c r="R154" s="72" t="str">
        <f t="shared" si="10"/>
        <v xml:space="preserve"> </v>
      </c>
      <c r="Y154" s="81">
        <v>37088</v>
      </c>
      <c r="Z154" s="82" t="s">
        <v>30</v>
      </c>
      <c r="AA154" s="23">
        <v>-35302073.442531496</v>
      </c>
      <c r="AB154" s="23">
        <v>28737747.150914699</v>
      </c>
      <c r="AC154" t="str">
        <f t="shared" si="11"/>
        <v xml:space="preserve"> </v>
      </c>
      <c r="AL154" s="81">
        <v>36894</v>
      </c>
      <c r="AM154" s="82" t="s">
        <v>30</v>
      </c>
      <c r="AN154" s="23">
        <v>-28988682.5778163</v>
      </c>
      <c r="AO154" s="23">
        <v>-6833770.3582870299</v>
      </c>
    </row>
    <row r="155" spans="1:41" ht="12" customHeight="1" x14ac:dyDescent="0.2">
      <c r="A155" s="2">
        <v>37090</v>
      </c>
      <c r="B155" s="1">
        <v>1502937.4350288373</v>
      </c>
      <c r="C155" s="1">
        <v>1674467.4474319781</v>
      </c>
      <c r="D155" s="1">
        <v>0</v>
      </c>
      <c r="E155" s="1">
        <v>142197.91431340683</v>
      </c>
      <c r="F155" s="3">
        <v>3319602.796774222</v>
      </c>
      <c r="G155" s="3">
        <f t="shared" si="8"/>
        <v>-5150628.8530205693</v>
      </c>
      <c r="H155" s="3">
        <v>0</v>
      </c>
      <c r="I155" s="3">
        <f>VLOOKUP(A155,'CS Worksheet'!$A$804:$E$1051,4,FALSE)</f>
        <v>-6682898.3861391405</v>
      </c>
      <c r="J155" s="3">
        <v>0</v>
      </c>
      <c r="K155" s="3">
        <f>VLOOKUP(A155,'CS Worksheet'!$A$1052:$E$1281,4,FALSE)</f>
        <v>0</v>
      </c>
      <c r="N155" s="81">
        <v>37090</v>
      </c>
      <c r="O155" s="82" t="s">
        <v>30</v>
      </c>
      <c r="P155" s="85">
        <v>-33466134.370496999</v>
      </c>
      <c r="Q155" s="72" t="str">
        <f t="shared" si="9"/>
        <v xml:space="preserve"> </v>
      </c>
      <c r="R155" s="72" t="str">
        <f t="shared" si="10"/>
        <v xml:space="preserve"> </v>
      </c>
      <c r="Y155" s="81">
        <v>37089</v>
      </c>
      <c r="Z155" s="82" t="s">
        <v>30</v>
      </c>
      <c r="AA155" s="23">
        <v>-31895063.257335998</v>
      </c>
      <c r="AB155" s="23">
        <v>-3986266.1035518702</v>
      </c>
      <c r="AC155" t="str">
        <f t="shared" si="11"/>
        <v xml:space="preserve"> </v>
      </c>
      <c r="AL155" s="81">
        <v>36895</v>
      </c>
      <c r="AM155" s="82" t="s">
        <v>30</v>
      </c>
      <c r="AN155" s="23">
        <v>-30298528.673423897</v>
      </c>
      <c r="AO155" s="23">
        <v>28577982.140463699</v>
      </c>
    </row>
    <row r="156" spans="1:41" ht="12" customHeight="1" x14ac:dyDescent="0.2">
      <c r="A156" s="2">
        <v>37091</v>
      </c>
      <c r="B156" s="1">
        <v>4082242.452622056</v>
      </c>
      <c r="C156" s="1">
        <v>4706850.5198683562</v>
      </c>
      <c r="D156" s="1">
        <v>0</v>
      </c>
      <c r="E156" s="1">
        <v>-25100</v>
      </c>
      <c r="F156" s="3">
        <v>8763992.9724904113</v>
      </c>
      <c r="G156" s="3">
        <f t="shared" si="8"/>
        <v>18709252.656960856</v>
      </c>
      <c r="H156" s="3">
        <v>0</v>
      </c>
      <c r="I156" s="3">
        <f>VLOOKUP(A156,'CS Worksheet'!$A$804:$E$1051,4,FALSE)</f>
        <v>13977302.137092499</v>
      </c>
      <c r="J156" s="3">
        <v>0</v>
      </c>
      <c r="K156" s="3">
        <f>VLOOKUP(A156,'CS Worksheet'!$A$1052:$E$1281,4,FALSE)</f>
        <v>0</v>
      </c>
      <c r="N156" s="81">
        <v>37091</v>
      </c>
      <c r="O156" s="82" t="s">
        <v>30</v>
      </c>
      <c r="P156" s="85">
        <v>-34753845.4416655</v>
      </c>
      <c r="Q156" s="72" t="str">
        <f t="shared" si="9"/>
        <v xml:space="preserve"> </v>
      </c>
      <c r="R156" s="72" t="str">
        <f t="shared" si="10"/>
        <v xml:space="preserve"> </v>
      </c>
      <c r="Y156" s="81">
        <v>37090</v>
      </c>
      <c r="Z156" s="82" t="s">
        <v>30</v>
      </c>
      <c r="AA156" s="23">
        <v>-33466134.370496999</v>
      </c>
      <c r="AB156" s="23">
        <v>4194663.6678913599</v>
      </c>
      <c r="AC156" t="str">
        <f t="shared" si="11"/>
        <v xml:space="preserve"> </v>
      </c>
      <c r="AL156" s="81">
        <v>36896</v>
      </c>
      <c r="AM156" s="82" t="s">
        <v>30</v>
      </c>
      <c r="AN156" s="23">
        <v>-35232337.244058698</v>
      </c>
      <c r="AO156" s="23">
        <v>25485362.111536</v>
      </c>
    </row>
    <row r="157" spans="1:41" ht="12" customHeight="1" x14ac:dyDescent="0.2">
      <c r="A157" s="2">
        <v>37092</v>
      </c>
      <c r="B157" s="1">
        <v>-2019521.4008522066</v>
      </c>
      <c r="C157" s="1">
        <v>-66729.331024262123</v>
      </c>
      <c r="D157" s="1">
        <v>0</v>
      </c>
      <c r="E157" s="1">
        <v>-7458.13</v>
      </c>
      <c r="F157" s="3">
        <v>-2093708.8618764686</v>
      </c>
      <c r="G157" s="3">
        <f t="shared" si="8"/>
        <v>522375.76032780483</v>
      </c>
      <c r="H157" s="3">
        <v>0</v>
      </c>
      <c r="I157" s="3">
        <f>VLOOKUP(A157,'CS Worksheet'!$A$804:$E$1051,4,FALSE)</f>
        <v>581646.96135206695</v>
      </c>
      <c r="J157" s="3">
        <v>0</v>
      </c>
      <c r="K157" s="3">
        <f>VLOOKUP(A157,'CS Worksheet'!$A$1052:$E$1281,4,FALSE)</f>
        <v>0</v>
      </c>
      <c r="N157" s="81">
        <v>37092</v>
      </c>
      <c r="O157" s="82" t="s">
        <v>30</v>
      </c>
      <c r="P157" s="85">
        <v>-36644921.5845998</v>
      </c>
      <c r="Q157" s="72" t="str">
        <f t="shared" si="9"/>
        <v xml:space="preserve"> </v>
      </c>
      <c r="R157" s="72" t="str">
        <f t="shared" si="10"/>
        <v xml:space="preserve"> </v>
      </c>
      <c r="Y157" s="81">
        <v>37091</v>
      </c>
      <c r="Z157" s="82" t="s">
        <v>30</v>
      </c>
      <c r="AA157" s="23">
        <v>-34753845.4416655</v>
      </c>
      <c r="AB157" s="23">
        <v>10349186.9259519</v>
      </c>
      <c r="AC157" t="str">
        <f t="shared" si="11"/>
        <v xml:space="preserve"> </v>
      </c>
      <c r="AL157" s="81">
        <v>36899</v>
      </c>
      <c r="AM157" s="82" t="s">
        <v>30</v>
      </c>
      <c r="AN157" s="23">
        <v>-43904499.342392795</v>
      </c>
      <c r="AO157" s="23">
        <v>19508067.587119099</v>
      </c>
    </row>
    <row r="158" spans="1:41" ht="12" customHeight="1" x14ac:dyDescent="0.2">
      <c r="A158" s="2">
        <v>37095</v>
      </c>
      <c r="B158" s="1">
        <v>-1756135.4298394308</v>
      </c>
      <c r="C158" s="1">
        <v>-5226073.8547555432</v>
      </c>
      <c r="D158" s="1">
        <v>0</v>
      </c>
      <c r="E158" s="1">
        <v>-108000</v>
      </c>
      <c r="F158" s="3">
        <v>-7090209.2845949735</v>
      </c>
      <c r="G158" s="3">
        <f t="shared" si="8"/>
        <v>15936647.254403755</v>
      </c>
      <c r="H158" s="3">
        <v>0</v>
      </c>
      <c r="I158" s="3">
        <f>VLOOKUP(A158,'CS Worksheet'!$A$804:$E$1051,4,FALSE)</f>
        <v>21054721.109159298</v>
      </c>
      <c r="J158" s="3">
        <v>0</v>
      </c>
      <c r="K158" s="3">
        <f>VLOOKUP(A158,'CS Worksheet'!$A$1052:$E$1281,4,FALSE)</f>
        <v>0</v>
      </c>
      <c r="N158" s="81">
        <v>37095</v>
      </c>
      <c r="O158" s="82" t="s">
        <v>30</v>
      </c>
      <c r="P158" s="85">
        <v>-39640723.073159695</v>
      </c>
      <c r="Q158" s="72" t="str">
        <f t="shared" si="9"/>
        <v xml:space="preserve"> </v>
      </c>
      <c r="R158" s="72" t="str">
        <f t="shared" si="10"/>
        <v xml:space="preserve"> </v>
      </c>
      <c r="Y158" s="81">
        <v>37092</v>
      </c>
      <c r="Z158" s="82" t="s">
        <v>30</v>
      </c>
      <c r="AA158" s="23">
        <v>-36644921.5845998</v>
      </c>
      <c r="AB158" s="23">
        <v>-4269602.2439704305</v>
      </c>
      <c r="AC158" t="str">
        <f t="shared" si="11"/>
        <v xml:space="preserve"> </v>
      </c>
      <c r="AL158" s="81">
        <v>36900</v>
      </c>
      <c r="AM158" s="82" t="s">
        <v>30</v>
      </c>
      <c r="AN158" s="23">
        <v>-39466889.339984201</v>
      </c>
      <c r="AO158" s="23">
        <v>14447441.369056301</v>
      </c>
    </row>
    <row r="159" spans="1:41" ht="12" customHeight="1" x14ac:dyDescent="0.2">
      <c r="A159" s="2">
        <v>37096</v>
      </c>
      <c r="B159" s="1">
        <v>8061360.4962769207</v>
      </c>
      <c r="C159" s="1">
        <v>-13171693.979794085</v>
      </c>
      <c r="D159" s="1">
        <v>0</v>
      </c>
      <c r="E159" s="1">
        <v>0</v>
      </c>
      <c r="F159" s="3">
        <v>-5110333.4835171644</v>
      </c>
      <c r="G159" s="3">
        <f t="shared" si="8"/>
        <v>25316978.47861582</v>
      </c>
      <c r="H159" s="3">
        <v>0</v>
      </c>
      <c r="I159" s="3">
        <f>VLOOKUP(A159,'CS Worksheet'!$A$804:$E$1051,4,FALSE)</f>
        <v>38488672.458409905</v>
      </c>
      <c r="J159" s="3">
        <v>0</v>
      </c>
      <c r="K159" s="3">
        <f>VLOOKUP(A159,'CS Worksheet'!$A$1052:$E$1281,4,FALSE)</f>
        <v>0</v>
      </c>
      <c r="N159" s="81">
        <v>37096</v>
      </c>
      <c r="O159" s="82" t="s">
        <v>30</v>
      </c>
      <c r="P159" s="85">
        <v>-34106736.725093096</v>
      </c>
      <c r="Q159" s="72" t="str">
        <f t="shared" si="9"/>
        <v xml:space="preserve"> </v>
      </c>
      <c r="R159" s="72" t="str">
        <f t="shared" si="10"/>
        <v xml:space="preserve"> </v>
      </c>
      <c r="Y159" s="81">
        <v>37095</v>
      </c>
      <c r="Z159" s="82" t="s">
        <v>30</v>
      </c>
      <c r="AA159" s="23">
        <v>-39640723.073159695</v>
      </c>
      <c r="AB159" s="23">
        <v>-6167760.0775306802</v>
      </c>
      <c r="AC159" t="str">
        <f t="shared" si="11"/>
        <v xml:space="preserve"> </v>
      </c>
      <c r="AL159" s="81">
        <v>36901</v>
      </c>
      <c r="AM159" s="82" t="s">
        <v>30</v>
      </c>
      <c r="AN159" s="23">
        <v>-42368723.003784999</v>
      </c>
      <c r="AO159" s="23">
        <v>415305697.15546602</v>
      </c>
    </row>
    <row r="160" spans="1:41" ht="12" customHeight="1" x14ac:dyDescent="0.2">
      <c r="A160" s="2">
        <v>37097</v>
      </c>
      <c r="B160" s="1">
        <v>5531317.9844326954</v>
      </c>
      <c r="C160" s="1">
        <v>-17531419.187222049</v>
      </c>
      <c r="D160" s="1">
        <v>0</v>
      </c>
      <c r="E160" s="1">
        <v>0</v>
      </c>
      <c r="F160" s="3">
        <v>-12000101.202789353</v>
      </c>
      <c r="G160" s="3">
        <f t="shared" si="8"/>
        <v>-21001689.956835117</v>
      </c>
      <c r="H160" s="3">
        <v>0</v>
      </c>
      <c r="I160" s="3">
        <f>VLOOKUP(A160,'CS Worksheet'!$A$804:$E$1051,4,FALSE)</f>
        <v>-3470270.7696130699</v>
      </c>
      <c r="J160" s="3">
        <v>0</v>
      </c>
      <c r="K160" s="3">
        <f>VLOOKUP(A160,'CS Worksheet'!$A$1052:$E$1281,4,FALSE)</f>
        <v>0</v>
      </c>
      <c r="N160" s="81">
        <v>37097</v>
      </c>
      <c r="O160" s="82" t="s">
        <v>30</v>
      </c>
      <c r="P160" s="85">
        <v>-31726705.179820299</v>
      </c>
      <c r="Q160" s="72" t="str">
        <f t="shared" si="9"/>
        <v xml:space="preserve"> </v>
      </c>
      <c r="R160" s="72" t="str">
        <f t="shared" si="10"/>
        <v xml:space="preserve"> </v>
      </c>
      <c r="Y160" s="81">
        <v>37096</v>
      </c>
      <c r="Z160" s="82" t="s">
        <v>30</v>
      </c>
      <c r="AA160" s="23">
        <v>-34106736.725093096</v>
      </c>
      <c r="AB160" s="23">
        <v>-15072884.314012501</v>
      </c>
      <c r="AC160" t="str">
        <f t="shared" si="11"/>
        <v xml:space="preserve"> </v>
      </c>
      <c r="AL160" s="81">
        <v>36902</v>
      </c>
      <c r="AM160" s="82" t="s">
        <v>30</v>
      </c>
      <c r="AN160" s="23">
        <v>-44181472.674101405</v>
      </c>
      <c r="AO160" s="23">
        <v>272732283.66453397</v>
      </c>
    </row>
    <row r="161" spans="1:41" ht="12" customHeight="1" x14ac:dyDescent="0.2">
      <c r="A161" s="2">
        <v>37098</v>
      </c>
      <c r="B161" s="1">
        <v>-69673.798719499624</v>
      </c>
      <c r="C161" s="1">
        <v>-17402475.763999686</v>
      </c>
      <c r="D161" s="1">
        <v>0</v>
      </c>
      <c r="E161" s="1">
        <v>0</v>
      </c>
      <c r="F161" s="3">
        <v>-17472149.562719185</v>
      </c>
      <c r="G161" s="3">
        <f t="shared" si="8"/>
        <v>-25796429.432691403</v>
      </c>
      <c r="H161" s="3">
        <v>0</v>
      </c>
      <c r="I161" s="3">
        <f>VLOOKUP(A161,'CS Worksheet'!$A$804:$E$1051,4,FALSE)</f>
        <v>-8393953.668691719</v>
      </c>
      <c r="J161" s="3">
        <v>0</v>
      </c>
      <c r="K161" s="3">
        <f>VLOOKUP(A161,'CS Worksheet'!$A$1052:$E$1281,4,FALSE)</f>
        <v>0</v>
      </c>
      <c r="N161" s="81">
        <v>37098</v>
      </c>
      <c r="O161" s="82" t="s">
        <v>30</v>
      </c>
      <c r="P161" s="85">
        <v>-33330478.5592077</v>
      </c>
      <c r="Q161" s="72" t="str">
        <f t="shared" si="9"/>
        <v xml:space="preserve"> </v>
      </c>
      <c r="R161" s="72" t="str">
        <f t="shared" si="10"/>
        <v xml:space="preserve"> </v>
      </c>
      <c r="Y161" s="81">
        <v>37097</v>
      </c>
      <c r="Z161" s="82" t="s">
        <v>30</v>
      </c>
      <c r="AA161" s="23">
        <v>-31726705.179820299</v>
      </c>
      <c r="AB161" s="23">
        <v>-17036509.3552415</v>
      </c>
      <c r="AC161" t="str">
        <f t="shared" si="11"/>
        <v xml:space="preserve"> </v>
      </c>
      <c r="AL161" s="81">
        <v>36903</v>
      </c>
      <c r="AM161" s="82" t="s">
        <v>30</v>
      </c>
      <c r="AN161" s="23">
        <v>-37950053.2360572</v>
      </c>
      <c r="AO161" s="23">
        <v>-5901957.6236157604</v>
      </c>
    </row>
    <row r="162" spans="1:41" ht="12" customHeight="1" x14ac:dyDescent="0.2">
      <c r="A162" s="2">
        <v>37099</v>
      </c>
      <c r="B162" s="1">
        <v>-3178294.5308159445</v>
      </c>
      <c r="C162" s="1">
        <v>16127004.802155266</v>
      </c>
      <c r="D162" s="1">
        <v>0</v>
      </c>
      <c r="E162" s="1">
        <v>0</v>
      </c>
      <c r="F162" s="3">
        <v>12948710.271339322</v>
      </c>
      <c r="G162" s="3">
        <f t="shared" si="8"/>
        <v>24297504.776148558</v>
      </c>
      <c r="H162" s="3">
        <v>0</v>
      </c>
      <c r="I162" s="3">
        <f>VLOOKUP(A162,'CS Worksheet'!$A$804:$E$1051,4,FALSE)</f>
        <v>8170499.9739932902</v>
      </c>
      <c r="J162" s="3">
        <v>0</v>
      </c>
      <c r="K162" s="3">
        <f>VLOOKUP(A162,'CS Worksheet'!$A$1052:$E$1281,4,FALSE)</f>
        <v>0</v>
      </c>
      <c r="N162" s="81">
        <v>37099</v>
      </c>
      <c r="O162" s="82" t="s">
        <v>30</v>
      </c>
      <c r="P162" s="85">
        <v>-30824280.016198698</v>
      </c>
      <c r="Q162" s="72" t="str">
        <f t="shared" si="9"/>
        <v xml:space="preserve"> </v>
      </c>
      <c r="R162" s="72" t="str">
        <f t="shared" si="10"/>
        <v xml:space="preserve"> </v>
      </c>
      <c r="Y162" s="81">
        <v>37098</v>
      </c>
      <c r="Z162" s="82" t="s">
        <v>30</v>
      </c>
      <c r="AA162" s="23">
        <v>-33330478.5592077</v>
      </c>
      <c r="AB162" s="23">
        <v>-17907057.4218456</v>
      </c>
      <c r="AC162" t="str">
        <f t="shared" si="11"/>
        <v xml:space="preserve"> </v>
      </c>
      <c r="AL162" s="81">
        <v>36906</v>
      </c>
      <c r="AM162" s="82" t="s">
        <v>30</v>
      </c>
      <c r="AN162" s="23">
        <v>0</v>
      </c>
      <c r="AO162" s="23">
        <v>0</v>
      </c>
    </row>
    <row r="163" spans="1:41" ht="12" customHeight="1" x14ac:dyDescent="0.2">
      <c r="A163" s="2">
        <v>37102</v>
      </c>
      <c r="B163" s="1">
        <v>-1226998.203788622</v>
      </c>
      <c r="C163" s="1">
        <v>11141423.220339838</v>
      </c>
      <c r="D163" s="1">
        <v>0</v>
      </c>
      <c r="E163" s="1">
        <v>0</v>
      </c>
      <c r="F163" s="3">
        <v>9914425.0165512171</v>
      </c>
      <c r="G163" s="3">
        <f t="shared" si="8"/>
        <v>15607233.803716879</v>
      </c>
      <c r="H163" s="3">
        <v>0</v>
      </c>
      <c r="I163" s="3">
        <f>VLOOKUP(A163,'CS Worksheet'!$A$804:$E$1051,4,FALSE)</f>
        <v>4465810.58337704</v>
      </c>
      <c r="J163" s="3">
        <v>0</v>
      </c>
      <c r="K163" s="3">
        <f>VLOOKUP(A163,'CS Worksheet'!$A$1052:$E$1281,4,FALSE)</f>
        <v>0</v>
      </c>
      <c r="N163" s="81">
        <v>37102</v>
      </c>
      <c r="O163" s="82" t="s">
        <v>30</v>
      </c>
      <c r="P163" s="85">
        <v>-28013290.2720499</v>
      </c>
      <c r="Q163" s="72" t="str">
        <f t="shared" si="9"/>
        <v>var exceeded</v>
      </c>
      <c r="R163" s="72" t="str">
        <f t="shared" si="10"/>
        <v>var exceeded</v>
      </c>
      <c r="Y163" s="81">
        <v>37099</v>
      </c>
      <c r="Z163" s="82" t="s">
        <v>30</v>
      </c>
      <c r="AA163" s="23">
        <v>-30824280.016198698</v>
      </c>
      <c r="AB163" s="23">
        <v>16761061.5237469</v>
      </c>
      <c r="AC163" t="str">
        <f t="shared" si="11"/>
        <v xml:space="preserve"> </v>
      </c>
      <c r="AL163" s="81">
        <v>36907</v>
      </c>
      <c r="AM163" s="82" t="s">
        <v>30</v>
      </c>
      <c r="AN163" s="23">
        <v>-37625113.2501522</v>
      </c>
      <c r="AO163" s="23">
        <v>-6544098.7444911804</v>
      </c>
    </row>
    <row r="164" spans="1:41" ht="12" customHeight="1" x14ac:dyDescent="0.2">
      <c r="A164" s="2">
        <v>37103</v>
      </c>
      <c r="B164" s="1">
        <v>7924978.6015941128</v>
      </c>
      <c r="C164" s="1">
        <v>-28983167.417508371</v>
      </c>
      <c r="D164" s="1">
        <v>0</v>
      </c>
      <c r="E164" s="1">
        <v>-1795574.2291094405</v>
      </c>
      <c r="F164" s="3">
        <v>-22853763.045023698</v>
      </c>
      <c r="G164" s="3">
        <f t="shared" si="8"/>
        <v>-32002933.066199593</v>
      </c>
      <c r="H164" s="3">
        <v>0</v>
      </c>
      <c r="I164" s="3">
        <f>VLOOKUP(A164,'CS Worksheet'!$A$804:$E$1051,4,FALSE)</f>
        <v>-4815339.8778006602</v>
      </c>
      <c r="J164" s="3">
        <v>0</v>
      </c>
      <c r="K164" s="3">
        <f>VLOOKUP(A164,'CS Worksheet'!$A$1052:$E$1281,4,FALSE)</f>
        <v>0</v>
      </c>
      <c r="N164" s="81">
        <v>37103</v>
      </c>
      <c r="O164" s="82" t="s">
        <v>30</v>
      </c>
      <c r="P164" s="85">
        <v>-31401436.714436699</v>
      </c>
      <c r="Q164" s="72" t="str">
        <f t="shared" si="9"/>
        <v xml:space="preserve"> </v>
      </c>
      <c r="R164" s="72" t="str">
        <f t="shared" si="10"/>
        <v xml:space="preserve"> </v>
      </c>
      <c r="Y164" s="81">
        <v>37102</v>
      </c>
      <c r="Z164" s="82" t="s">
        <v>30</v>
      </c>
      <c r="AA164" s="23">
        <v>-28013290.2720499</v>
      </c>
      <c r="AB164" s="23">
        <v>9709701.4161047693</v>
      </c>
      <c r="AC164" t="str">
        <f t="shared" si="11"/>
        <v xml:space="preserve"> </v>
      </c>
      <c r="AL164" s="81">
        <v>36908</v>
      </c>
      <c r="AM164" s="82" t="s">
        <v>30</v>
      </c>
      <c r="AN164" s="23">
        <v>-36554140.963132396</v>
      </c>
      <c r="AO164" s="23">
        <v>-23056002.835365999</v>
      </c>
    </row>
    <row r="165" spans="1:41" ht="12" customHeight="1" x14ac:dyDescent="0.2">
      <c r="A165" s="2">
        <v>37104</v>
      </c>
      <c r="B165" s="1">
        <v>10674192.852901755</v>
      </c>
      <c r="C165" s="1">
        <v>-4844150.2331157904</v>
      </c>
      <c r="D165" s="1">
        <v>0</v>
      </c>
      <c r="E165" s="1">
        <v>0</v>
      </c>
      <c r="F165" s="3">
        <v>5830042.6197859645</v>
      </c>
      <c r="G165" s="3">
        <f t="shared" si="8"/>
        <v>6144351.98561191</v>
      </c>
      <c r="H165" s="3">
        <v>0</v>
      </c>
      <c r="I165" s="3">
        <f>VLOOKUP(A165,'CS Worksheet'!$A$804:$E$1051,4,FALSE)</f>
        <v>10988502.2187277</v>
      </c>
      <c r="J165" s="3">
        <v>0</v>
      </c>
      <c r="K165" s="3">
        <f>VLOOKUP(A165,'CS Worksheet'!$A$1052:$E$1281,4,FALSE)</f>
        <v>0</v>
      </c>
      <c r="N165" s="81">
        <v>37104</v>
      </c>
      <c r="O165" s="82" t="s">
        <v>30</v>
      </c>
      <c r="P165" s="85">
        <v>-35026957.195716597</v>
      </c>
      <c r="Q165" s="72" t="str">
        <f t="shared" si="9"/>
        <v xml:space="preserve"> </v>
      </c>
      <c r="R165" s="72" t="str">
        <f t="shared" si="10"/>
        <v xml:space="preserve"> </v>
      </c>
      <c r="Y165" s="81">
        <v>37103</v>
      </c>
      <c r="Z165" s="82" t="s">
        <v>30</v>
      </c>
      <c r="AA165" s="23">
        <v>-31401436.714436699</v>
      </c>
      <c r="AB165" s="23">
        <v>-26164550.642596297</v>
      </c>
      <c r="AC165" t="str">
        <f t="shared" si="11"/>
        <v xml:space="preserve"> </v>
      </c>
      <c r="AL165" s="81">
        <v>36909</v>
      </c>
      <c r="AM165" s="82" t="s">
        <v>30</v>
      </c>
      <c r="AN165" s="23">
        <v>-33854043.352390997</v>
      </c>
      <c r="AO165" s="23">
        <v>30367682.589925598</v>
      </c>
    </row>
    <row r="166" spans="1:41" ht="12" customHeight="1" x14ac:dyDescent="0.2">
      <c r="A166" s="2">
        <v>37105</v>
      </c>
      <c r="B166" s="1">
        <v>-3664150.5232777158</v>
      </c>
      <c r="C166" s="1">
        <v>1915004.1617869884</v>
      </c>
      <c r="D166" s="1">
        <v>0</v>
      </c>
      <c r="E166" s="1">
        <v>378.06</v>
      </c>
      <c r="F166" s="3">
        <v>-1748768.3014907273</v>
      </c>
      <c r="G166" s="3">
        <f t="shared" si="8"/>
        <v>-4022696.956523662</v>
      </c>
      <c r="H166" s="3">
        <v>0</v>
      </c>
      <c r="I166" s="3">
        <f>VLOOKUP(A166,'CS Worksheet'!$A$804:$E$1051,4,FALSE)</f>
        <v>-5937323.0583106503</v>
      </c>
      <c r="J166" s="3">
        <v>0</v>
      </c>
      <c r="K166" s="3">
        <f>VLOOKUP(A166,'CS Worksheet'!$A$1052:$E$1281,4,FALSE)</f>
        <v>0</v>
      </c>
      <c r="N166" s="81">
        <v>37105</v>
      </c>
      <c r="O166" s="82" t="s">
        <v>30</v>
      </c>
      <c r="P166" s="85">
        <v>-44544538.325785801</v>
      </c>
      <c r="Q166" s="72" t="str">
        <f t="shared" si="9"/>
        <v xml:space="preserve"> </v>
      </c>
      <c r="R166" s="72" t="str">
        <f t="shared" si="10"/>
        <v xml:space="preserve"> </v>
      </c>
      <c r="Y166" s="81">
        <v>37104</v>
      </c>
      <c r="Z166" s="82" t="s">
        <v>30</v>
      </c>
      <c r="AA166" s="23">
        <v>-35026957.195716597</v>
      </c>
      <c r="AB166" s="23">
        <v>-3220538.8279046598</v>
      </c>
      <c r="AC166" t="str">
        <f t="shared" si="11"/>
        <v xml:space="preserve"> </v>
      </c>
      <c r="AL166" s="81">
        <v>36910</v>
      </c>
      <c r="AM166" s="82" t="s">
        <v>30</v>
      </c>
      <c r="AN166" s="23">
        <v>-34736683.169923499</v>
      </c>
      <c r="AO166" s="23">
        <v>4142858.7910473496</v>
      </c>
    </row>
    <row r="167" spans="1:41" ht="12" customHeight="1" x14ac:dyDescent="0.2">
      <c r="A167" s="2">
        <v>37106</v>
      </c>
      <c r="B167" s="1">
        <v>3049674.5197293805</v>
      </c>
      <c r="C167" s="1">
        <v>10245084.681181213</v>
      </c>
      <c r="D167" s="1">
        <v>0</v>
      </c>
      <c r="E167" s="1">
        <v>0</v>
      </c>
      <c r="F167" s="3">
        <v>13294759.200910594</v>
      </c>
      <c r="G167" s="3">
        <f t="shared" si="8"/>
        <v>21299524.792008914</v>
      </c>
      <c r="H167" s="3">
        <v>0</v>
      </c>
      <c r="I167" s="3">
        <f>VLOOKUP(A167,'CS Worksheet'!$A$804:$E$1051,4,FALSE)</f>
        <v>11054440.110827701</v>
      </c>
      <c r="J167" s="3">
        <v>0</v>
      </c>
      <c r="K167" s="3">
        <f>VLOOKUP(A167,'CS Worksheet'!$A$1052:$E$1281,4,FALSE)</f>
        <v>0</v>
      </c>
      <c r="N167" s="81">
        <v>37106</v>
      </c>
      <c r="O167" s="82" t="s">
        <v>30</v>
      </c>
      <c r="P167" s="85">
        <v>-43000158.552622497</v>
      </c>
      <c r="Q167" s="72" t="str">
        <f t="shared" si="9"/>
        <v xml:space="preserve"> </v>
      </c>
      <c r="R167" s="72" t="str">
        <f t="shared" si="10"/>
        <v xml:space="preserve"> </v>
      </c>
      <c r="Y167" s="81">
        <v>37105</v>
      </c>
      <c r="Z167" s="82" t="s">
        <v>30</v>
      </c>
      <c r="AA167" s="23">
        <v>-44544538.325785801</v>
      </c>
      <c r="AB167" s="23">
        <v>2215650.80751799</v>
      </c>
      <c r="AC167" t="str">
        <f t="shared" si="11"/>
        <v xml:space="preserve"> </v>
      </c>
      <c r="AL167" s="81">
        <v>36913</v>
      </c>
      <c r="AM167" s="82" t="s">
        <v>30</v>
      </c>
      <c r="AN167" s="23">
        <v>-35210061.651170701</v>
      </c>
      <c r="AO167" s="23">
        <v>27600291.7761821</v>
      </c>
    </row>
    <row r="168" spans="1:41" ht="12" customHeight="1" x14ac:dyDescent="0.2">
      <c r="A168" s="2">
        <v>37109</v>
      </c>
      <c r="B168" s="1">
        <v>3530634.4544955352</v>
      </c>
      <c r="C168" s="1">
        <v>-37936207.671034262</v>
      </c>
      <c r="D168" s="1">
        <v>0</v>
      </c>
      <c r="E168" s="1">
        <v>11404.495243485642</v>
      </c>
      <c r="F168" s="3">
        <v>-34394168.721295245</v>
      </c>
      <c r="G168" s="3">
        <f t="shared" si="8"/>
        <v>-29678622.922043934</v>
      </c>
      <c r="H168" s="3">
        <v>0</v>
      </c>
      <c r="I168" s="3">
        <f>VLOOKUP(A168,'CS Worksheet'!$A$804:$E$1051,4,FALSE)</f>
        <v>8268989.2442338103</v>
      </c>
      <c r="J168" s="3">
        <v>0</v>
      </c>
      <c r="K168" s="3">
        <f>VLOOKUP(A168,'CS Worksheet'!$A$1052:$E$1281,4,FALSE)</f>
        <v>0</v>
      </c>
      <c r="N168" s="81">
        <v>37109</v>
      </c>
      <c r="O168" s="82" t="s">
        <v>30</v>
      </c>
      <c r="P168" s="85">
        <v>-37656867.162284397</v>
      </c>
      <c r="Q168" s="72" t="str">
        <f t="shared" si="9"/>
        <v xml:space="preserve"> </v>
      </c>
      <c r="R168" s="72" t="str">
        <f t="shared" si="10"/>
        <v xml:space="preserve"> </v>
      </c>
      <c r="Y168" s="81">
        <v>37106</v>
      </c>
      <c r="Z168" s="82" t="s">
        <v>30</v>
      </c>
      <c r="AA168" s="23">
        <v>-43000158.552622497</v>
      </c>
      <c r="AB168" s="23">
        <v>10663428.490492798</v>
      </c>
      <c r="AC168" t="str">
        <f t="shared" si="11"/>
        <v xml:space="preserve"> </v>
      </c>
      <c r="AL168" s="81">
        <v>36914</v>
      </c>
      <c r="AM168" s="82" t="s">
        <v>30</v>
      </c>
      <c r="AN168" s="23">
        <v>-37125322.367980406</v>
      </c>
      <c r="AO168" s="23">
        <v>811557.97446123103</v>
      </c>
    </row>
    <row r="169" spans="1:41" ht="12" customHeight="1" x14ac:dyDescent="0.2">
      <c r="A169" s="2">
        <v>37110</v>
      </c>
      <c r="B169" s="1">
        <v>-527180.73284710909</v>
      </c>
      <c r="C169" s="1">
        <v>4074971.2867206377</v>
      </c>
      <c r="D169" s="1">
        <v>0</v>
      </c>
      <c r="E169" s="1">
        <v>0</v>
      </c>
      <c r="F169" s="3">
        <v>3547790.5538735287</v>
      </c>
      <c r="G169" s="3">
        <f t="shared" si="8"/>
        <v>9587624.8204555474</v>
      </c>
      <c r="H169" s="3">
        <v>0</v>
      </c>
      <c r="I169" s="3">
        <f>VLOOKUP(A169,'CS Worksheet'!$A$804:$E$1051,4,FALSE)</f>
        <v>5512653.5337349102</v>
      </c>
      <c r="J169" s="3">
        <v>0</v>
      </c>
      <c r="K169" s="3">
        <f>VLOOKUP(A169,'CS Worksheet'!$A$1052:$E$1281,4,FALSE)</f>
        <v>0</v>
      </c>
      <c r="N169" s="81">
        <v>37110</v>
      </c>
      <c r="O169" s="82" t="s">
        <v>30</v>
      </c>
      <c r="P169" s="85">
        <v>-37109204.640647702</v>
      </c>
      <c r="Q169" s="72" t="str">
        <f t="shared" si="9"/>
        <v xml:space="preserve"> </v>
      </c>
      <c r="R169" s="72" t="str">
        <f t="shared" si="10"/>
        <v xml:space="preserve"> </v>
      </c>
      <c r="Y169" s="81">
        <v>37109</v>
      </c>
      <c r="Z169" s="82" t="s">
        <v>30</v>
      </c>
      <c r="AA169" s="23">
        <v>-37656867.162284397</v>
      </c>
      <c r="AB169" s="23">
        <v>-40415318.057448901</v>
      </c>
      <c r="AC169" t="str">
        <f t="shared" si="11"/>
        <v xml:space="preserve"> </v>
      </c>
      <c r="AL169" s="81">
        <v>36915</v>
      </c>
      <c r="AM169" s="82" t="s">
        <v>30</v>
      </c>
      <c r="AN169" s="23">
        <v>-34143353.403194696</v>
      </c>
      <c r="AO169" s="23">
        <v>11421547.192052601</v>
      </c>
    </row>
    <row r="170" spans="1:41" ht="12" customHeight="1" x14ac:dyDescent="0.2">
      <c r="A170" s="2">
        <v>37111</v>
      </c>
      <c r="B170" s="1">
        <v>190189.10939496395</v>
      </c>
      <c r="C170" s="1">
        <v>-7826003.013527764</v>
      </c>
      <c r="D170" s="1">
        <v>0</v>
      </c>
      <c r="E170" s="1">
        <v>0</v>
      </c>
      <c r="F170" s="3">
        <v>-7635813.9041328002</v>
      </c>
      <c r="G170" s="3">
        <f t="shared" si="8"/>
        <v>5057786.0250390358</v>
      </c>
      <c r="H170" s="3">
        <v>0</v>
      </c>
      <c r="I170" s="3">
        <f>VLOOKUP(A170,'CS Worksheet'!$A$804:$E$1051,4,FALSE)</f>
        <v>12883789.0385668</v>
      </c>
      <c r="J170" s="3">
        <v>0</v>
      </c>
      <c r="K170" s="3">
        <f>VLOOKUP(A170,'CS Worksheet'!$A$1052:$E$1281,4,FALSE)</f>
        <v>0</v>
      </c>
      <c r="N170" s="81">
        <v>37111</v>
      </c>
      <c r="O170" s="82" t="s">
        <v>30</v>
      </c>
      <c r="P170" s="85">
        <v>-29640155.008315001</v>
      </c>
      <c r="Q170" s="72" t="str">
        <f t="shared" si="9"/>
        <v xml:space="preserve"> </v>
      </c>
      <c r="R170" s="72" t="str">
        <f t="shared" si="10"/>
        <v xml:space="preserve"> </v>
      </c>
      <c r="Y170" s="81">
        <v>37110</v>
      </c>
      <c r="Z170" s="82" t="s">
        <v>30</v>
      </c>
      <c r="AA170" s="23">
        <v>-37109204.640647702</v>
      </c>
      <c r="AB170" s="23">
        <v>4742817.7052965499</v>
      </c>
      <c r="AC170" t="str">
        <f t="shared" si="11"/>
        <v xml:space="preserve"> </v>
      </c>
      <c r="AL170" s="81">
        <v>36916</v>
      </c>
      <c r="AM170" s="82" t="s">
        <v>30</v>
      </c>
      <c r="AN170" s="23">
        <v>-35027285.153059699</v>
      </c>
      <c r="AO170" s="23">
        <v>2625105.0959228296</v>
      </c>
    </row>
    <row r="171" spans="1:41" ht="12" customHeight="1" x14ac:dyDescent="0.2">
      <c r="A171" s="2">
        <v>37112</v>
      </c>
      <c r="B171" s="1">
        <v>-27046.916891520588</v>
      </c>
      <c r="C171" s="1">
        <v>-4092142.6857149759</v>
      </c>
      <c r="D171" s="1">
        <v>0</v>
      </c>
      <c r="E171" s="1">
        <v>0</v>
      </c>
      <c r="F171" s="3">
        <v>-4119189.6026064963</v>
      </c>
      <c r="G171" s="3">
        <f t="shared" si="8"/>
        <v>-2878743.655695356</v>
      </c>
      <c r="H171" s="3">
        <v>0</v>
      </c>
      <c r="I171" s="3">
        <f>VLOOKUP(A171,'CS Worksheet'!$A$804:$E$1051,4,FALSE)</f>
        <v>1213399.03001962</v>
      </c>
      <c r="J171" s="3">
        <v>0</v>
      </c>
      <c r="K171" s="3">
        <f>VLOOKUP(A171,'CS Worksheet'!$A$1052:$E$1281,4,FALSE)</f>
        <v>0</v>
      </c>
      <c r="N171" s="81">
        <v>37112</v>
      </c>
      <c r="O171" s="82" t="s">
        <v>30</v>
      </c>
      <c r="P171" s="85">
        <v>-29420177.059139799</v>
      </c>
      <c r="Q171" s="72" t="str">
        <f t="shared" si="9"/>
        <v xml:space="preserve"> </v>
      </c>
      <c r="R171" s="72" t="str">
        <f t="shared" si="10"/>
        <v xml:space="preserve"> </v>
      </c>
      <c r="Y171" s="81">
        <v>37111</v>
      </c>
      <c r="Z171" s="82" t="s">
        <v>30</v>
      </c>
      <c r="AA171" s="23">
        <v>-29640155.008315001</v>
      </c>
      <c r="AB171" s="23">
        <v>-5231819.8262434201</v>
      </c>
      <c r="AC171" t="str">
        <f t="shared" si="11"/>
        <v xml:space="preserve"> </v>
      </c>
      <c r="AL171" s="81">
        <v>36917</v>
      </c>
      <c r="AM171" s="82" t="s">
        <v>30</v>
      </c>
      <c r="AN171" s="23">
        <v>-33884706.0232132</v>
      </c>
      <c r="AO171" s="23">
        <v>10819739.133259401</v>
      </c>
    </row>
    <row r="172" spans="1:41" ht="12" customHeight="1" x14ac:dyDescent="0.2">
      <c r="A172" s="2">
        <v>37113</v>
      </c>
      <c r="B172" s="1">
        <v>-1755165.7819711883</v>
      </c>
      <c r="C172" s="1">
        <v>-1967760.7248728876</v>
      </c>
      <c r="D172" s="1">
        <v>0</v>
      </c>
      <c r="E172" s="1">
        <v>0</v>
      </c>
      <c r="F172" s="3">
        <v>-3722926.5068440759</v>
      </c>
      <c r="G172" s="3">
        <f t="shared" si="8"/>
        <v>710133.67533522239</v>
      </c>
      <c r="H172" s="3">
        <v>0</v>
      </c>
      <c r="I172" s="3">
        <f>VLOOKUP(A172,'CS Worksheet'!$A$804:$E$1051,4,FALSE)</f>
        <v>2677894.40020811</v>
      </c>
      <c r="J172" s="3">
        <v>0</v>
      </c>
      <c r="K172" s="3">
        <f>VLOOKUP(A172,'CS Worksheet'!$A$1052:$E$1281,4,FALSE)</f>
        <v>0</v>
      </c>
      <c r="N172" s="81">
        <v>37113</v>
      </c>
      <c r="O172" s="82" t="s">
        <v>30</v>
      </c>
      <c r="P172" s="85">
        <v>-41989225.351669699</v>
      </c>
      <c r="Q172" s="72" t="str">
        <f t="shared" si="9"/>
        <v xml:space="preserve"> </v>
      </c>
      <c r="R172" s="72" t="str">
        <f t="shared" si="10"/>
        <v xml:space="preserve"> </v>
      </c>
      <c r="Y172" s="81">
        <v>37112</v>
      </c>
      <c r="Z172" s="82" t="s">
        <v>30</v>
      </c>
      <c r="AA172" s="23">
        <v>-29420177.059139799</v>
      </c>
      <c r="AB172" s="23">
        <v>-2384346.4950502999</v>
      </c>
      <c r="AC172" t="str">
        <f t="shared" si="11"/>
        <v xml:space="preserve"> </v>
      </c>
      <c r="AL172" s="81">
        <v>36920</v>
      </c>
      <c r="AM172" s="82" t="s">
        <v>30</v>
      </c>
      <c r="AN172" s="23">
        <v>-29627882.623047799</v>
      </c>
      <c r="AO172" s="23">
        <v>-1046580.63991197</v>
      </c>
    </row>
    <row r="173" spans="1:41" ht="12" customHeight="1" x14ac:dyDescent="0.2">
      <c r="A173" s="2">
        <v>37116</v>
      </c>
      <c r="B173" s="1">
        <v>8018040.9971936718</v>
      </c>
      <c r="C173" s="1">
        <v>3268816.4535953454</v>
      </c>
      <c r="D173" s="1">
        <v>0</v>
      </c>
      <c r="E173" s="1">
        <v>0</v>
      </c>
      <c r="F173" s="3">
        <v>11286857.450789018</v>
      </c>
      <c r="G173" s="3">
        <f t="shared" si="8"/>
        <v>23763501.149913643</v>
      </c>
      <c r="H173" s="3">
        <v>0</v>
      </c>
      <c r="I173" s="3">
        <f>VLOOKUP(A173,'CS Worksheet'!$A$804:$E$1051,4,FALSE)</f>
        <v>20494684.696318299</v>
      </c>
      <c r="J173" s="3">
        <v>0</v>
      </c>
      <c r="K173" s="3">
        <f>VLOOKUP(A173,'CS Worksheet'!$A$1052:$E$1281,4,FALSE)</f>
        <v>0</v>
      </c>
      <c r="N173" s="81">
        <v>37116</v>
      </c>
      <c r="O173" s="82" t="s">
        <v>30</v>
      </c>
      <c r="P173" s="85">
        <v>-38705349.019342594</v>
      </c>
      <c r="Q173" s="72" t="str">
        <f t="shared" si="9"/>
        <v xml:space="preserve"> </v>
      </c>
      <c r="R173" s="72" t="str">
        <f t="shared" si="10"/>
        <v xml:space="preserve"> </v>
      </c>
      <c r="Y173" s="81">
        <v>37113</v>
      </c>
      <c r="Z173" s="82" t="s">
        <v>30</v>
      </c>
      <c r="AA173" s="23">
        <v>-41989225.351669699</v>
      </c>
      <c r="AB173" s="23">
        <v>286667.64414779202</v>
      </c>
      <c r="AC173" t="str">
        <f t="shared" si="11"/>
        <v xml:space="preserve"> </v>
      </c>
      <c r="AL173" s="81">
        <v>36921</v>
      </c>
      <c r="AM173" s="82" t="s">
        <v>30</v>
      </c>
      <c r="AN173" s="23">
        <v>-40503331.063826196</v>
      </c>
      <c r="AO173" s="23">
        <v>7981470.2278067796</v>
      </c>
    </row>
    <row r="174" spans="1:41" ht="12" customHeight="1" x14ac:dyDescent="0.2">
      <c r="A174" s="2">
        <v>37117</v>
      </c>
      <c r="B174" s="1">
        <v>36280.647198984982</v>
      </c>
      <c r="C174" s="1">
        <v>3573375.4962570188</v>
      </c>
      <c r="D174" s="1">
        <v>0</v>
      </c>
      <c r="E174" s="1">
        <v>0</v>
      </c>
      <c r="F174" s="3">
        <v>3609656.1434560036</v>
      </c>
      <c r="G174" s="3">
        <f t="shared" si="8"/>
        <v>-292521.48979489133</v>
      </c>
      <c r="H174" s="3">
        <v>0</v>
      </c>
      <c r="I174" s="3">
        <f>VLOOKUP(A174,'CS Worksheet'!$A$804:$E$1051,4,FALSE)</f>
        <v>-3865896.9860519101</v>
      </c>
      <c r="J174" s="3">
        <v>0</v>
      </c>
      <c r="K174" s="3">
        <f>VLOOKUP(A174,'CS Worksheet'!$A$1052:$E$1281,4,FALSE)</f>
        <v>0</v>
      </c>
      <c r="N174" s="81">
        <v>37117</v>
      </c>
      <c r="O174" s="82" t="s">
        <v>30</v>
      </c>
      <c r="P174" s="85">
        <v>-38774880.671179101</v>
      </c>
      <c r="Q174" s="72" t="str">
        <f t="shared" si="9"/>
        <v xml:space="preserve"> </v>
      </c>
      <c r="R174" s="72" t="str">
        <f t="shared" si="10"/>
        <v xml:space="preserve"> </v>
      </c>
      <c r="Y174" s="81">
        <v>37116</v>
      </c>
      <c r="Z174" s="82" t="s">
        <v>30</v>
      </c>
      <c r="AA174" s="23">
        <v>-38705349.019342594</v>
      </c>
      <c r="AB174" s="23">
        <v>31465436.261591099</v>
      </c>
      <c r="AC174" t="str">
        <f t="shared" si="11"/>
        <v xml:space="preserve"> </v>
      </c>
      <c r="AL174" s="81">
        <v>36922</v>
      </c>
      <c r="AM174" s="82" t="s">
        <v>30</v>
      </c>
      <c r="AN174" s="23">
        <v>-41747136.743558101</v>
      </c>
      <c r="AO174" s="23">
        <v>16468850.6849168</v>
      </c>
    </row>
    <row r="175" spans="1:41" ht="12" customHeight="1" x14ac:dyDescent="0.2">
      <c r="A175" s="2">
        <v>37118</v>
      </c>
      <c r="B175" s="1">
        <v>-3779062.6822947729</v>
      </c>
      <c r="C175" s="1">
        <v>23092040.292933453</v>
      </c>
      <c r="D175" s="1">
        <v>0</v>
      </c>
      <c r="E175" s="1">
        <v>0</v>
      </c>
      <c r="F175" s="3">
        <v>19312977.610638678</v>
      </c>
      <c r="G175" s="3">
        <f t="shared" si="8"/>
        <v>-2641713.968238648</v>
      </c>
      <c r="H175" s="3">
        <v>0</v>
      </c>
      <c r="I175" s="3">
        <f>VLOOKUP(A175,'CS Worksheet'!$A$804:$E$1051,4,FALSE)</f>
        <v>-25733754.261172101</v>
      </c>
      <c r="J175" s="3">
        <v>0</v>
      </c>
      <c r="K175" s="3">
        <f>VLOOKUP(A175,'CS Worksheet'!$A$1052:$E$1281,4,FALSE)</f>
        <v>0</v>
      </c>
      <c r="N175" s="81">
        <v>37118</v>
      </c>
      <c r="O175" s="82" t="s">
        <v>30</v>
      </c>
      <c r="P175" s="85">
        <v>-41765211.058209896</v>
      </c>
      <c r="Q175" s="72" t="str">
        <f t="shared" si="9"/>
        <v xml:space="preserve"> </v>
      </c>
      <c r="R175" s="72" t="str">
        <f t="shared" si="10"/>
        <v xml:space="preserve"> </v>
      </c>
      <c r="Y175" s="81">
        <v>37117</v>
      </c>
      <c r="Z175" s="82" t="s">
        <v>30</v>
      </c>
      <c r="AA175" s="23">
        <v>-38774880.671179101</v>
      </c>
      <c r="AB175" s="23">
        <v>2691451.7153243399</v>
      </c>
      <c r="AC175" t="str">
        <f t="shared" si="11"/>
        <v xml:space="preserve"> </v>
      </c>
      <c r="AL175" s="81">
        <v>36923</v>
      </c>
      <c r="AM175" s="82" t="s">
        <v>30</v>
      </c>
      <c r="AN175" s="23">
        <v>-43977380.070262298</v>
      </c>
      <c r="AO175" s="23">
        <v>22679046.692425601</v>
      </c>
    </row>
    <row r="176" spans="1:41" ht="12" customHeight="1" x14ac:dyDescent="0.2">
      <c r="A176" s="2">
        <v>37119</v>
      </c>
      <c r="B176" s="1">
        <v>718309.71580701927</v>
      </c>
      <c r="C176" s="1">
        <v>-6021830.2048024973</v>
      </c>
      <c r="D176" s="1">
        <v>0</v>
      </c>
      <c r="E176" s="1">
        <v>0</v>
      </c>
      <c r="F176" s="3">
        <v>-5303520.4889954776</v>
      </c>
      <c r="G176" s="3">
        <f t="shared" si="8"/>
        <v>-25618363.640931301</v>
      </c>
      <c r="H176" s="3">
        <v>0</v>
      </c>
      <c r="I176" s="3">
        <f>VLOOKUP(A176,'CS Worksheet'!$A$804:$E$1051,4,FALSE)</f>
        <v>-19596533.436128803</v>
      </c>
      <c r="J176" s="3">
        <v>0</v>
      </c>
      <c r="K176" s="3">
        <f>VLOOKUP(A176,'CS Worksheet'!$A$1052:$E$1281,4,FALSE)</f>
        <v>0</v>
      </c>
      <c r="N176" s="81">
        <v>37119</v>
      </c>
      <c r="O176" s="82" t="s">
        <v>30</v>
      </c>
      <c r="P176" s="85">
        <v>-40755082.330047496</v>
      </c>
      <c r="Q176" s="72" t="str">
        <f t="shared" si="9"/>
        <v xml:space="preserve"> </v>
      </c>
      <c r="R176" s="72" t="str">
        <f t="shared" si="10"/>
        <v xml:space="preserve"> </v>
      </c>
      <c r="Y176" s="81">
        <v>37118</v>
      </c>
      <c r="Z176" s="82" t="s">
        <v>30</v>
      </c>
      <c r="AA176" s="23">
        <v>-41765211.058209896</v>
      </c>
      <c r="AB176" s="23">
        <v>80220.893774758995</v>
      </c>
      <c r="AC176" t="str">
        <f t="shared" si="11"/>
        <v xml:space="preserve"> </v>
      </c>
      <c r="AL176" s="81">
        <v>36924</v>
      </c>
      <c r="AM176" s="82" t="s">
        <v>30</v>
      </c>
      <c r="AN176" s="23">
        <v>-42786524.225260794</v>
      </c>
      <c r="AO176" s="23">
        <v>-32064428.448104601</v>
      </c>
    </row>
    <row r="177" spans="1:41" ht="12" customHeight="1" x14ac:dyDescent="0.2">
      <c r="A177" s="2">
        <v>37120</v>
      </c>
      <c r="B177" s="1">
        <v>2217087.1019204753</v>
      </c>
      <c r="C177" s="1">
        <v>-10827634.626724005</v>
      </c>
      <c r="D177" s="1">
        <v>0</v>
      </c>
      <c r="E177" s="1">
        <v>0</v>
      </c>
      <c r="F177" s="3">
        <v>-8610547.5248035304</v>
      </c>
      <c r="G177" s="3">
        <f t="shared" si="8"/>
        <v>-17213487.374696095</v>
      </c>
      <c r="H177" s="3">
        <v>0</v>
      </c>
      <c r="I177" s="3">
        <f>VLOOKUP(A177,'CS Worksheet'!$A$804:$E$1051,4,FALSE)</f>
        <v>-6385852.7479720898</v>
      </c>
      <c r="J177" s="3">
        <v>0</v>
      </c>
      <c r="K177" s="3">
        <f>VLOOKUP(A177,'CS Worksheet'!$A$1052:$E$1281,4,FALSE)</f>
        <v>0</v>
      </c>
      <c r="N177" s="81">
        <v>37120</v>
      </c>
      <c r="O177" s="82" t="s">
        <v>30</v>
      </c>
      <c r="P177" s="85">
        <v>-41238909.102757804</v>
      </c>
      <c r="Q177" s="72" t="str">
        <f t="shared" si="9"/>
        <v xml:space="preserve"> </v>
      </c>
      <c r="R177" s="72" t="str">
        <f t="shared" si="10"/>
        <v xml:space="preserve"> </v>
      </c>
      <c r="Y177" s="81">
        <v>37119</v>
      </c>
      <c r="Z177" s="82" t="s">
        <v>30</v>
      </c>
      <c r="AA177" s="23">
        <v>-40755082.330047496</v>
      </c>
      <c r="AB177" s="23">
        <v>-25583675.357188102</v>
      </c>
      <c r="AC177" t="str">
        <f t="shared" si="11"/>
        <v xml:space="preserve"> </v>
      </c>
      <c r="AL177" s="81">
        <v>36927</v>
      </c>
      <c r="AM177" s="82" t="s">
        <v>30</v>
      </c>
      <c r="AN177" s="23">
        <v>-46497095.054891497</v>
      </c>
      <c r="AO177" s="23">
        <v>-29462426.033937998</v>
      </c>
    </row>
    <row r="178" spans="1:41" ht="12" customHeight="1" x14ac:dyDescent="0.2">
      <c r="A178" s="2">
        <v>37123</v>
      </c>
      <c r="B178" s="1">
        <v>2905994.8626104691</v>
      </c>
      <c r="C178" s="1">
        <v>-5614183.4125267994</v>
      </c>
      <c r="D178" s="1">
        <v>0</v>
      </c>
      <c r="E178" s="1">
        <v>0</v>
      </c>
      <c r="F178" s="3">
        <v>-2708188.5499163303</v>
      </c>
      <c r="G178" s="3">
        <f t="shared" si="8"/>
        <v>1542218.2879789602</v>
      </c>
      <c r="H178" s="3">
        <v>0</v>
      </c>
      <c r="I178" s="3">
        <f>VLOOKUP(A178,'CS Worksheet'!$A$804:$E$1051,4,FALSE)</f>
        <v>7156401.7005057596</v>
      </c>
      <c r="J178" s="3">
        <v>0</v>
      </c>
      <c r="K178" s="3">
        <f>VLOOKUP(A178,'CS Worksheet'!$A$1052:$E$1281,4,FALSE)</f>
        <v>0</v>
      </c>
      <c r="N178" s="81">
        <v>37123</v>
      </c>
      <c r="O178" s="82" t="s">
        <v>30</v>
      </c>
      <c r="P178" s="85">
        <v>-45469686.717059501</v>
      </c>
      <c r="Q178" s="72" t="str">
        <f t="shared" si="9"/>
        <v xml:space="preserve"> </v>
      </c>
      <c r="R178" s="72" t="str">
        <f t="shared" si="10"/>
        <v xml:space="preserve"> </v>
      </c>
      <c r="Y178" s="81">
        <v>37120</v>
      </c>
      <c r="Z178" s="82" t="s">
        <v>30</v>
      </c>
      <c r="AA178" s="23">
        <v>-41238909.102757804</v>
      </c>
      <c r="AB178" s="23">
        <v>-14843387.2790545</v>
      </c>
      <c r="AC178" t="str">
        <f t="shared" si="11"/>
        <v xml:space="preserve"> </v>
      </c>
      <c r="AL178" s="81">
        <v>36928</v>
      </c>
      <c r="AM178" s="82" t="s">
        <v>30</v>
      </c>
      <c r="AN178" s="23">
        <v>-47399521.171571203</v>
      </c>
      <c r="AO178" s="23">
        <v>-10092289.581665501</v>
      </c>
    </row>
    <row r="179" spans="1:41" ht="12" customHeight="1" x14ac:dyDescent="0.2">
      <c r="A179" s="2">
        <v>37124</v>
      </c>
      <c r="B179" s="1">
        <v>-56708.297788831696</v>
      </c>
      <c r="C179" s="1">
        <v>11753106.254730226</v>
      </c>
      <c r="D179" s="1">
        <v>-10000000</v>
      </c>
      <c r="E179" s="1">
        <v>0</v>
      </c>
      <c r="F179" s="3">
        <v>1696397.9569413941</v>
      </c>
      <c r="G179" s="3">
        <f t="shared" si="8"/>
        <v>10794144.323868725</v>
      </c>
      <c r="H179" s="3">
        <v>0</v>
      </c>
      <c r="I179" s="3">
        <f>VLOOKUP(A179,'CS Worksheet'!$A$804:$E$1051,4,FALSE)</f>
        <v>-10958961.930861499</v>
      </c>
      <c r="J179" s="3">
        <v>0</v>
      </c>
      <c r="K179" s="3">
        <f>VLOOKUP(A179,'CS Worksheet'!$A$1052:$E$1281,4,FALSE)</f>
        <v>0</v>
      </c>
      <c r="N179" s="81">
        <v>37124</v>
      </c>
      <c r="O179" s="82" t="s">
        <v>30</v>
      </c>
      <c r="P179" s="85">
        <v>-48207886.091743201</v>
      </c>
      <c r="Q179" s="72" t="str">
        <f t="shared" si="9"/>
        <v xml:space="preserve"> </v>
      </c>
      <c r="R179" s="72" t="str">
        <f t="shared" si="10"/>
        <v xml:space="preserve"> </v>
      </c>
      <c r="Y179" s="81">
        <v>37123</v>
      </c>
      <c r="Z179" s="82" t="s">
        <v>30</v>
      </c>
      <c r="AA179" s="23">
        <v>-45469686.717059501</v>
      </c>
      <c r="AB179" s="23">
        <v>899669.51655043999</v>
      </c>
      <c r="AC179" t="str">
        <f t="shared" si="11"/>
        <v xml:space="preserve"> </v>
      </c>
      <c r="AL179" s="81">
        <v>36929</v>
      </c>
      <c r="AM179" s="82" t="s">
        <v>30</v>
      </c>
      <c r="AN179" s="23">
        <v>-43894394.519117497</v>
      </c>
      <c r="AO179" s="23">
        <v>-89983414.201549307</v>
      </c>
    </row>
    <row r="180" spans="1:41" ht="12" customHeight="1" x14ac:dyDescent="0.2">
      <c r="A180" s="2">
        <v>37125</v>
      </c>
      <c r="B180" s="1">
        <v>1930781.7917057665</v>
      </c>
      <c r="C180" s="1">
        <v>7170277.6241207914</v>
      </c>
      <c r="D180" s="1">
        <v>0</v>
      </c>
      <c r="E180" s="1">
        <v>0</v>
      </c>
      <c r="F180" s="3">
        <v>9101059.4158265572</v>
      </c>
      <c r="G180" s="3">
        <f t="shared" si="8"/>
        <v>12952954.736323111</v>
      </c>
      <c r="H180" s="3">
        <v>0</v>
      </c>
      <c r="I180" s="3">
        <f>VLOOKUP(A180,'CS Worksheet'!$A$804:$E$1051,4,FALSE)</f>
        <v>5782677.1122023202</v>
      </c>
      <c r="J180" s="3">
        <v>0</v>
      </c>
      <c r="K180" s="3">
        <f>VLOOKUP(A180,'CS Worksheet'!$A$1052:$E$1281,4,FALSE)</f>
        <v>0</v>
      </c>
      <c r="N180" s="81">
        <v>37125</v>
      </c>
      <c r="O180" s="82" t="s">
        <v>30</v>
      </c>
      <c r="P180" s="85">
        <v>-45988521.530608699</v>
      </c>
      <c r="Q180" s="72" t="str">
        <f t="shared" si="9"/>
        <v xml:space="preserve"> </v>
      </c>
      <c r="R180" s="72" t="str">
        <f t="shared" si="10"/>
        <v xml:space="preserve"> </v>
      </c>
      <c r="Y180" s="81">
        <v>37124</v>
      </c>
      <c r="Z180" s="82" t="s">
        <v>30</v>
      </c>
      <c r="AA180" s="23">
        <v>-48207886.091743201</v>
      </c>
      <c r="AB180" s="23">
        <v>650301.36996861896</v>
      </c>
      <c r="AC180" t="str">
        <f t="shared" si="11"/>
        <v xml:space="preserve"> </v>
      </c>
      <c r="AL180" s="81">
        <v>36930</v>
      </c>
      <c r="AM180" s="82" t="s">
        <v>30</v>
      </c>
      <c r="AN180" s="23">
        <v>-36567777.137147501</v>
      </c>
      <c r="AO180" s="23">
        <v>14158088.653284701</v>
      </c>
    </row>
    <row r="181" spans="1:41" ht="12" customHeight="1" x14ac:dyDescent="0.2">
      <c r="A181" s="2">
        <v>37126</v>
      </c>
      <c r="B181" s="1">
        <v>-1595494.4432130631</v>
      </c>
      <c r="C181" s="1">
        <v>-333316.16774009028</v>
      </c>
      <c r="D181" s="1">
        <v>0</v>
      </c>
      <c r="E181" s="1">
        <v>0</v>
      </c>
      <c r="F181" s="3">
        <v>-1928810.6109531533</v>
      </c>
      <c r="G181" s="3">
        <f t="shared" si="8"/>
        <v>15588697.72043691</v>
      </c>
      <c r="H181" s="3">
        <v>0</v>
      </c>
      <c r="I181" s="3">
        <f>VLOOKUP(A181,'CS Worksheet'!$A$804:$E$1051,4,FALSE)</f>
        <v>15922013.888177</v>
      </c>
      <c r="J181" s="3">
        <v>0</v>
      </c>
      <c r="K181" s="3">
        <f>VLOOKUP(A181,'CS Worksheet'!$A$1052:$E$1281,4,FALSE)</f>
        <v>0</v>
      </c>
      <c r="N181" s="81">
        <v>37126</v>
      </c>
      <c r="O181" s="82" t="s">
        <v>30</v>
      </c>
      <c r="P181" s="85">
        <v>-46911921.1806188</v>
      </c>
      <c r="Q181" s="72" t="str">
        <f t="shared" si="9"/>
        <v xml:space="preserve"> </v>
      </c>
      <c r="R181" s="72" t="str">
        <f t="shared" si="10"/>
        <v xml:space="preserve"> </v>
      </c>
      <c r="Y181" s="81">
        <v>37125</v>
      </c>
      <c r="Z181" s="82" t="s">
        <v>30</v>
      </c>
      <c r="AA181" s="23">
        <v>-45988521.530608699</v>
      </c>
      <c r="AB181" s="23">
        <v>12891698.271283301</v>
      </c>
      <c r="AC181" t="str">
        <f t="shared" si="11"/>
        <v xml:space="preserve"> </v>
      </c>
      <c r="AL181" s="81">
        <v>36931</v>
      </c>
      <c r="AM181" s="82" t="s">
        <v>30</v>
      </c>
      <c r="AN181" s="23">
        <v>-36039483.718741305</v>
      </c>
      <c r="AO181" s="23">
        <v>6437889.6660984401</v>
      </c>
    </row>
    <row r="182" spans="1:41" ht="12" customHeight="1" x14ac:dyDescent="0.2">
      <c r="A182" s="2">
        <v>37127</v>
      </c>
      <c r="B182" s="1">
        <v>-393432.5019043659</v>
      </c>
      <c r="C182" s="1">
        <v>18863547.425751977</v>
      </c>
      <c r="D182" s="1">
        <v>0</v>
      </c>
      <c r="E182" s="1">
        <v>0</v>
      </c>
      <c r="F182" s="3">
        <v>18470114.923847612</v>
      </c>
      <c r="G182" s="3">
        <f t="shared" si="8"/>
        <v>26142630.714737136</v>
      </c>
      <c r="H182" s="3">
        <v>0</v>
      </c>
      <c r="I182" s="3">
        <f>VLOOKUP(A182,'CS Worksheet'!$A$804:$E$1051,4,FALSE)</f>
        <v>7279083.2889851602</v>
      </c>
      <c r="J182" s="3">
        <v>0</v>
      </c>
      <c r="K182" s="3">
        <f>VLOOKUP(A182,'CS Worksheet'!$A$1052:$E$1281,4,FALSE)</f>
        <v>0</v>
      </c>
      <c r="N182" s="81">
        <v>37127</v>
      </c>
      <c r="O182" s="82" t="s">
        <v>30</v>
      </c>
      <c r="P182" s="85">
        <v>-46063235.1177985</v>
      </c>
      <c r="Q182" s="72" t="str">
        <f t="shared" si="9"/>
        <v xml:space="preserve"> </v>
      </c>
      <c r="R182" s="72" t="str">
        <f t="shared" si="10"/>
        <v xml:space="preserve"> </v>
      </c>
      <c r="Y182" s="81">
        <v>37126</v>
      </c>
      <c r="Z182" s="82" t="s">
        <v>30</v>
      </c>
      <c r="AA182" s="23">
        <v>-46911921.1806188</v>
      </c>
      <c r="AB182" s="23">
        <v>15943407.594056301</v>
      </c>
      <c r="AC182" t="str">
        <f t="shared" si="11"/>
        <v xml:space="preserve"> </v>
      </c>
      <c r="AL182" s="81">
        <v>36934</v>
      </c>
      <c r="AM182" s="82" t="s">
        <v>30</v>
      </c>
      <c r="AN182" s="23">
        <v>-37989107.437457196</v>
      </c>
      <c r="AO182" s="23">
        <v>-7432164.9353298303</v>
      </c>
    </row>
    <row r="183" spans="1:41" ht="12" customHeight="1" x14ac:dyDescent="0.2">
      <c r="A183" s="2">
        <v>37130</v>
      </c>
      <c r="B183" s="1">
        <v>2434250.4595087226</v>
      </c>
      <c r="C183" s="1">
        <v>22870992.087607209</v>
      </c>
      <c r="D183" s="1">
        <v>0</v>
      </c>
      <c r="E183" s="1">
        <v>0</v>
      </c>
      <c r="F183" s="3">
        <v>25305242.547115929</v>
      </c>
      <c r="G183" s="3">
        <f t="shared" si="8"/>
        <v>38177333.644621812</v>
      </c>
      <c r="H183" s="3">
        <v>0</v>
      </c>
      <c r="I183" s="3">
        <f>VLOOKUP(A183,'CS Worksheet'!$A$804:$E$1051,4,FALSE)</f>
        <v>15306341.557014601</v>
      </c>
      <c r="J183" s="3">
        <v>0</v>
      </c>
      <c r="K183" s="3">
        <f>VLOOKUP(A183,'CS Worksheet'!$A$1052:$E$1281,4,FALSE)</f>
        <v>0</v>
      </c>
      <c r="N183" s="81">
        <v>37130</v>
      </c>
      <c r="O183" s="82" t="s">
        <v>30</v>
      </c>
      <c r="P183" s="85">
        <v>-44088491.975845799</v>
      </c>
      <c r="Q183" s="72" t="str">
        <f t="shared" si="9"/>
        <v xml:space="preserve"> </v>
      </c>
      <c r="R183" s="72" t="str">
        <f t="shared" si="10"/>
        <v xml:space="preserve"> </v>
      </c>
      <c r="Y183" s="81">
        <v>37127</v>
      </c>
      <c r="Z183" s="82" t="s">
        <v>30</v>
      </c>
      <c r="AA183" s="23">
        <v>-46063235.1177985</v>
      </c>
      <c r="AB183" s="23">
        <v>27570611.415500902</v>
      </c>
      <c r="AC183" t="str">
        <f t="shared" si="11"/>
        <v xml:space="preserve"> </v>
      </c>
      <c r="AL183" s="81">
        <v>36935</v>
      </c>
      <c r="AM183" s="82" t="s">
        <v>30</v>
      </c>
      <c r="AN183" s="23">
        <v>-36212048.8180058</v>
      </c>
      <c r="AO183" s="23">
        <v>10329344.2793245</v>
      </c>
    </row>
    <row r="184" spans="1:41" ht="12" customHeight="1" x14ac:dyDescent="0.2">
      <c r="A184" s="2">
        <v>37131</v>
      </c>
      <c r="B184" s="1">
        <v>1886276.100840677</v>
      </c>
      <c r="C184" s="1">
        <v>9015939.6049872562</v>
      </c>
      <c r="D184" s="1">
        <v>0</v>
      </c>
      <c r="E184" s="1">
        <v>0</v>
      </c>
      <c r="F184" s="3">
        <v>10902215.705827933</v>
      </c>
      <c r="G184" s="3">
        <f t="shared" si="8"/>
        <v>31358240.739766758</v>
      </c>
      <c r="H184" s="3">
        <v>0</v>
      </c>
      <c r="I184" s="3">
        <f>VLOOKUP(A184,'CS Worksheet'!$A$804:$E$1051,4,FALSE)</f>
        <v>22342301.134779502</v>
      </c>
      <c r="J184" s="3">
        <v>0</v>
      </c>
      <c r="K184" s="3">
        <f>VLOOKUP(A184,'CS Worksheet'!$A$1052:$E$1281,4,FALSE)</f>
        <v>0</v>
      </c>
      <c r="N184" s="81">
        <v>37131</v>
      </c>
      <c r="O184" s="82" t="s">
        <v>30</v>
      </c>
      <c r="P184" s="85">
        <v>-44444879.154637001</v>
      </c>
      <c r="Q184" s="72" t="str">
        <f t="shared" si="9"/>
        <v xml:space="preserve"> </v>
      </c>
      <c r="R184" s="72" t="str">
        <f t="shared" si="10"/>
        <v xml:space="preserve"> </v>
      </c>
      <c r="Y184" s="81">
        <v>37130</v>
      </c>
      <c r="Z184" s="82" t="s">
        <v>30</v>
      </c>
      <c r="AA184" s="23">
        <v>-44088491.975845799</v>
      </c>
      <c r="AB184" s="23">
        <v>39321837.731742799</v>
      </c>
      <c r="AC184" t="str">
        <f t="shared" si="11"/>
        <v xml:space="preserve"> </v>
      </c>
      <c r="AL184" s="81">
        <v>36936</v>
      </c>
      <c r="AM184" s="82" t="s">
        <v>30</v>
      </c>
      <c r="AN184" s="23">
        <v>-35488980.603516102</v>
      </c>
      <c r="AO184" s="23">
        <v>11215320.373826399</v>
      </c>
    </row>
    <row r="185" spans="1:41" ht="12" customHeight="1" x14ac:dyDescent="0.2">
      <c r="A185" s="2">
        <v>37132</v>
      </c>
      <c r="B185" s="1">
        <v>13586104.988325298</v>
      </c>
      <c r="C185" s="1">
        <v>39027245.003056228</v>
      </c>
      <c r="D185" s="1">
        <v>0</v>
      </c>
      <c r="E185" s="1">
        <v>0</v>
      </c>
      <c r="F185" s="3">
        <v>52613349.991381526</v>
      </c>
      <c r="G185" s="3">
        <f t="shared" si="8"/>
        <v>78416232.837753624</v>
      </c>
      <c r="H185" s="3">
        <v>0</v>
      </c>
      <c r="I185" s="3">
        <f>VLOOKUP(A185,'CS Worksheet'!$A$804:$E$1051,4,FALSE)</f>
        <v>39388987.834697396</v>
      </c>
      <c r="J185" s="3">
        <v>0</v>
      </c>
      <c r="K185" s="3">
        <f>VLOOKUP(A185,'CS Worksheet'!$A$1052:$E$1281,4,FALSE)</f>
        <v>0</v>
      </c>
      <c r="N185" s="81">
        <v>37132</v>
      </c>
      <c r="O185" s="82" t="s">
        <v>30</v>
      </c>
      <c r="P185" s="85">
        <v>-33855178.495642498</v>
      </c>
      <c r="Q185" s="72" t="str">
        <f t="shared" si="9"/>
        <v xml:space="preserve"> </v>
      </c>
      <c r="R185" s="72" t="str">
        <f t="shared" si="10"/>
        <v xml:space="preserve"> </v>
      </c>
      <c r="Y185" s="81">
        <v>37131</v>
      </c>
      <c r="Z185" s="82" t="s">
        <v>30</v>
      </c>
      <c r="AA185" s="23">
        <v>-44444879.154637001</v>
      </c>
      <c r="AB185" s="23">
        <v>34971443.254767403</v>
      </c>
      <c r="AC185" t="str">
        <f t="shared" si="11"/>
        <v xml:space="preserve"> </v>
      </c>
      <c r="AL185" s="81">
        <v>36937</v>
      </c>
      <c r="AM185" s="82" t="s">
        <v>30</v>
      </c>
      <c r="AN185" s="23">
        <v>-27892811.756388303</v>
      </c>
      <c r="AO185" s="23">
        <v>-9132139.6340970993</v>
      </c>
    </row>
    <row r="186" spans="1:41" ht="12" customHeight="1" x14ac:dyDescent="0.2">
      <c r="A186" s="2">
        <v>37133</v>
      </c>
      <c r="B186" s="1">
        <v>-3269599.0717215622</v>
      </c>
      <c r="C186" s="1">
        <v>476002.33327802503</v>
      </c>
      <c r="D186" s="1">
        <v>0</v>
      </c>
      <c r="E186" s="1">
        <v>0</v>
      </c>
      <c r="F186" s="3">
        <v>-2793596.7384435371</v>
      </c>
      <c r="G186" s="3">
        <f t="shared" si="8"/>
        <v>-13435529.195102176</v>
      </c>
      <c r="H186" s="3">
        <v>0</v>
      </c>
      <c r="I186" s="3">
        <f>VLOOKUP(A186,'CS Worksheet'!$A$804:$E$1051,4,FALSE)</f>
        <v>-13911531.5283802</v>
      </c>
      <c r="J186" s="3">
        <v>0</v>
      </c>
      <c r="K186" s="3">
        <f>VLOOKUP(A186,'CS Worksheet'!$A$1052:$E$1281,4,FALSE)</f>
        <v>0</v>
      </c>
      <c r="N186" s="81">
        <v>37133</v>
      </c>
      <c r="O186" s="82" t="s">
        <v>30</v>
      </c>
      <c r="P186" s="85">
        <v>-35753897.73697</v>
      </c>
      <c r="Q186" s="72" t="str">
        <f t="shared" si="9"/>
        <v xml:space="preserve"> </v>
      </c>
      <c r="R186" s="72" t="str">
        <f t="shared" si="10"/>
        <v xml:space="preserve"> </v>
      </c>
      <c r="Y186" s="81">
        <v>37132</v>
      </c>
      <c r="Z186" s="82" t="s">
        <v>30</v>
      </c>
      <c r="AA186" s="23">
        <v>-33855178.495642498</v>
      </c>
      <c r="AB186" s="23">
        <v>54901199.954936899</v>
      </c>
      <c r="AC186" t="str">
        <f t="shared" si="11"/>
        <v xml:space="preserve"> </v>
      </c>
      <c r="AL186" s="81">
        <v>36938</v>
      </c>
      <c r="AM186" s="82" t="s">
        <v>30</v>
      </c>
      <c r="AN186" s="23">
        <v>-32054034.531190198</v>
      </c>
      <c r="AO186" s="23">
        <v>5235892.66900972</v>
      </c>
    </row>
    <row r="187" spans="1:41" ht="12" customHeight="1" x14ac:dyDescent="0.2">
      <c r="A187" s="2">
        <v>37134</v>
      </c>
      <c r="B187" s="1">
        <v>4930693.5203723712</v>
      </c>
      <c r="C187" s="1">
        <v>-1913988.1235810686</v>
      </c>
      <c r="D187" s="1">
        <v>0</v>
      </c>
      <c r="E187" s="1">
        <v>-1360535.6607789206</v>
      </c>
      <c r="F187" s="3">
        <v>1656169.736012382</v>
      </c>
      <c r="G187" s="3">
        <f t="shared" si="8"/>
        <v>3320042.2021973222</v>
      </c>
      <c r="H187" s="3">
        <v>0</v>
      </c>
      <c r="I187" s="3">
        <f>VLOOKUP(A187,'CS Worksheet'!$A$804:$E$1051,4,FALSE)</f>
        <v>3873494.6649994701</v>
      </c>
      <c r="J187" s="3">
        <v>0</v>
      </c>
      <c r="K187" s="3">
        <f>VLOOKUP(A187,'CS Worksheet'!$A$1052:$E$1281,4,FALSE)</f>
        <v>0</v>
      </c>
      <c r="N187" s="81">
        <v>37134</v>
      </c>
      <c r="O187" s="82" t="s">
        <v>30</v>
      </c>
      <c r="P187" s="85">
        <v>-35468114.456767105</v>
      </c>
      <c r="Q187" s="72" t="str">
        <f t="shared" si="9"/>
        <v xml:space="preserve"> </v>
      </c>
      <c r="R187" s="72" t="str">
        <f t="shared" si="10"/>
        <v xml:space="preserve"> </v>
      </c>
      <c r="Y187" s="81">
        <v>37133</v>
      </c>
      <c r="Z187" s="82" t="s">
        <v>30</v>
      </c>
      <c r="AA187" s="23">
        <v>-35753897.73697</v>
      </c>
      <c r="AB187" s="23">
        <v>-13173309.984578101</v>
      </c>
      <c r="AC187" t="str">
        <f t="shared" si="11"/>
        <v xml:space="preserve"> </v>
      </c>
      <c r="AL187" s="81">
        <v>36941</v>
      </c>
      <c r="AM187" s="82" t="s">
        <v>30</v>
      </c>
      <c r="AN187" s="23">
        <v>0</v>
      </c>
      <c r="AO187" s="23">
        <v>0</v>
      </c>
    </row>
    <row r="188" spans="1:41" ht="12" customHeight="1" x14ac:dyDescent="0.2">
      <c r="A188" s="2">
        <v>37138</v>
      </c>
      <c r="B188" s="1">
        <v>-2920343.7303973762</v>
      </c>
      <c r="C188" s="1">
        <v>4889434.1244211402</v>
      </c>
      <c r="D188" s="1">
        <v>0</v>
      </c>
      <c r="E188" s="1">
        <v>0</v>
      </c>
      <c r="F188" s="3">
        <v>1969090.3940237639</v>
      </c>
      <c r="G188" s="3">
        <f t="shared" si="8"/>
        <v>7542147.94248622</v>
      </c>
      <c r="H188" s="3">
        <v>0</v>
      </c>
      <c r="I188" s="3">
        <f>VLOOKUP(A188,'CS Worksheet'!$A$804:$E$1051,4,FALSE)</f>
        <v>2652713.8180650799</v>
      </c>
      <c r="J188" s="3">
        <v>0</v>
      </c>
      <c r="K188" s="3">
        <f>VLOOKUP(A188,'CS Worksheet'!$A$1052:$E$1281,4,FALSE)</f>
        <v>0</v>
      </c>
      <c r="N188" s="81">
        <v>37138</v>
      </c>
      <c r="O188" s="82" t="s">
        <v>30</v>
      </c>
      <c r="P188" s="85">
        <v>-37107579.690510899</v>
      </c>
      <c r="Q188" s="72" t="str">
        <f t="shared" si="9"/>
        <v xml:space="preserve"> </v>
      </c>
      <c r="R188" s="72" t="str">
        <f t="shared" si="10"/>
        <v xml:space="preserve"> </v>
      </c>
      <c r="Y188" s="81">
        <v>37134</v>
      </c>
      <c r="Z188" s="82" t="s">
        <v>30</v>
      </c>
      <c r="AA188" s="23">
        <v>-35468114.456767105</v>
      </c>
      <c r="AB188" s="23">
        <v>2838799.60485751</v>
      </c>
      <c r="AC188" t="str">
        <f t="shared" si="11"/>
        <v xml:space="preserve"> </v>
      </c>
      <c r="AL188" s="81">
        <v>36942</v>
      </c>
      <c r="AM188" s="82" t="s">
        <v>30</v>
      </c>
      <c r="AN188" s="23">
        <v>-32699563.769177198</v>
      </c>
      <c r="AO188" s="23">
        <v>-20479746.934149399</v>
      </c>
    </row>
    <row r="189" spans="1:41" ht="12" customHeight="1" x14ac:dyDescent="0.2">
      <c r="A189" s="2">
        <v>37139</v>
      </c>
      <c r="B189" s="1">
        <v>-1201243.9832501744</v>
      </c>
      <c r="C189" s="1">
        <v>-413890.79929894395</v>
      </c>
      <c r="D189" s="1">
        <v>0</v>
      </c>
      <c r="E189" s="1">
        <v>0</v>
      </c>
      <c r="F189" s="3">
        <v>-1615134.7825491184</v>
      </c>
      <c r="G189" s="3">
        <f t="shared" si="8"/>
        <v>-7709237.1257336941</v>
      </c>
      <c r="H189" s="3">
        <v>0</v>
      </c>
      <c r="I189" s="3">
        <f>VLOOKUP(A189,'CS Worksheet'!$A$804:$E$1051,4,FALSE)</f>
        <v>-7295346.3264347501</v>
      </c>
      <c r="J189" s="3">
        <v>0</v>
      </c>
      <c r="K189" s="3">
        <f>VLOOKUP(A189,'CS Worksheet'!$A$1052:$E$1281,4,FALSE)</f>
        <v>0</v>
      </c>
      <c r="N189" s="81">
        <v>37139</v>
      </c>
      <c r="O189" s="82" t="s">
        <v>30</v>
      </c>
      <c r="P189" s="85">
        <v>-38441612.133979894</v>
      </c>
      <c r="Q189" s="72" t="str">
        <f t="shared" si="9"/>
        <v xml:space="preserve"> </v>
      </c>
      <c r="R189" s="72" t="str">
        <f t="shared" si="10"/>
        <v xml:space="preserve"> </v>
      </c>
      <c r="Y189" s="81">
        <v>37138</v>
      </c>
      <c r="Z189" s="82" t="s">
        <v>30</v>
      </c>
      <c r="AA189" s="23">
        <v>-37107579.690510899</v>
      </c>
      <c r="AB189" s="23">
        <v>4653936.1344420798</v>
      </c>
      <c r="AC189" t="str">
        <f t="shared" si="11"/>
        <v xml:space="preserve"> </v>
      </c>
      <c r="AL189" s="81">
        <v>36943</v>
      </c>
      <c r="AM189" s="82" t="s">
        <v>30</v>
      </c>
      <c r="AN189" s="23">
        <v>-25647690.170510501</v>
      </c>
      <c r="AO189" s="23">
        <v>-6688990.1072611306</v>
      </c>
    </row>
    <row r="190" spans="1:41" ht="12" customHeight="1" x14ac:dyDescent="0.2">
      <c r="A190" s="2">
        <v>37140</v>
      </c>
      <c r="B190" s="1">
        <v>13171691.263355905</v>
      </c>
      <c r="C190" s="1">
        <v>-1116389.7355012794</v>
      </c>
      <c r="D190" s="1">
        <v>0</v>
      </c>
      <c r="E190" s="1">
        <v>0</v>
      </c>
      <c r="F190" s="3">
        <v>12055301.527854625</v>
      </c>
      <c r="G190" s="3">
        <f t="shared" si="8"/>
        <v>-8940935.4685608093</v>
      </c>
      <c r="H190" s="3">
        <v>0</v>
      </c>
      <c r="I190" s="3">
        <f>VLOOKUP(A190,'CS Worksheet'!$A$804:$E$1051,4,FALSE)</f>
        <v>-7824545.7330595301</v>
      </c>
      <c r="J190" s="3">
        <v>0</v>
      </c>
      <c r="K190" s="3">
        <f>VLOOKUP(A190,'CS Worksheet'!$A$1052:$E$1281,4,FALSE)</f>
        <v>0</v>
      </c>
      <c r="N190" s="81">
        <v>37140</v>
      </c>
      <c r="O190" s="82" t="s">
        <v>30</v>
      </c>
      <c r="P190" s="85">
        <v>-41120826.738580696</v>
      </c>
      <c r="Q190" s="72" t="str">
        <f t="shared" si="9"/>
        <v xml:space="preserve"> </v>
      </c>
      <c r="R190" s="72" t="str">
        <f t="shared" si="10"/>
        <v xml:space="preserve"> </v>
      </c>
      <c r="Y190" s="81">
        <v>37139</v>
      </c>
      <c r="Z190" s="82" t="s">
        <v>30</v>
      </c>
      <c r="AA190" s="23">
        <v>-38441612.133979894</v>
      </c>
      <c r="AB190" s="23">
        <v>-8480076.5782995392</v>
      </c>
      <c r="AC190" t="str">
        <f t="shared" si="11"/>
        <v xml:space="preserve"> </v>
      </c>
      <c r="AL190" s="81">
        <v>36944</v>
      </c>
      <c r="AM190" s="82" t="s">
        <v>30</v>
      </c>
      <c r="AN190" s="23">
        <v>-28397400.920977999</v>
      </c>
      <c r="AO190" s="23">
        <v>-12054281.0687616</v>
      </c>
    </row>
    <row r="191" spans="1:41" ht="12" customHeight="1" x14ac:dyDescent="0.2">
      <c r="A191" s="2">
        <v>37141</v>
      </c>
      <c r="B191" s="1">
        <v>-1955582.0842388554</v>
      </c>
      <c r="C191" s="1">
        <v>3722813.7871204447</v>
      </c>
      <c r="D191" s="1">
        <v>0</v>
      </c>
      <c r="E191" s="1">
        <v>0</v>
      </c>
      <c r="F191" s="3">
        <v>1767231.7028815893</v>
      </c>
      <c r="G191" s="3">
        <f t="shared" si="8"/>
        <v>-252915.08748271503</v>
      </c>
      <c r="H191" s="3">
        <v>0</v>
      </c>
      <c r="I191" s="3">
        <f>VLOOKUP(A191,'CS Worksheet'!$A$804:$E$1051,4,FALSE)</f>
        <v>-3975728.8746031597</v>
      </c>
      <c r="J191" s="3">
        <v>0</v>
      </c>
      <c r="K191" s="3">
        <f>VLOOKUP(A191,'CS Worksheet'!$A$1052:$E$1281,4,FALSE)</f>
        <v>0</v>
      </c>
      <c r="N191" s="81">
        <v>37141</v>
      </c>
      <c r="O191" s="82" t="s">
        <v>30</v>
      </c>
      <c r="P191" s="85">
        <v>-43500452.723288499</v>
      </c>
      <c r="Q191" s="72" t="str">
        <f t="shared" si="9"/>
        <v xml:space="preserve"> </v>
      </c>
      <c r="R191" s="72" t="str">
        <f t="shared" si="10"/>
        <v xml:space="preserve"> </v>
      </c>
      <c r="Y191" s="81">
        <v>37140</v>
      </c>
      <c r="Z191" s="82" t="s">
        <v>30</v>
      </c>
      <c r="AA191" s="23">
        <v>-41120826.738580696</v>
      </c>
      <c r="AB191" s="23">
        <v>-6529385.5547270104</v>
      </c>
      <c r="AC191" t="str">
        <f t="shared" si="11"/>
        <v xml:space="preserve"> </v>
      </c>
      <c r="AL191" s="81">
        <v>36945</v>
      </c>
      <c r="AM191" s="82" t="s">
        <v>30</v>
      </c>
      <c r="AN191" s="23">
        <v>-27875399.563679598</v>
      </c>
      <c r="AO191" s="23">
        <v>5476651.4397157598</v>
      </c>
    </row>
    <row r="192" spans="1:41" ht="12" customHeight="1" x14ac:dyDescent="0.2">
      <c r="A192" s="2">
        <v>37144</v>
      </c>
      <c r="B192" s="1">
        <v>-1219623.6821983978</v>
      </c>
      <c r="C192" s="1">
        <v>5291072.5680478029</v>
      </c>
      <c r="D192" s="1">
        <v>0</v>
      </c>
      <c r="E192" s="1">
        <v>12196.8</v>
      </c>
      <c r="F192" s="3">
        <v>4083645.6858494049</v>
      </c>
      <c r="G192" s="3">
        <f t="shared" si="8"/>
        <v>7862602.0663128328</v>
      </c>
      <c r="H192" s="3">
        <v>0</v>
      </c>
      <c r="I192" s="3">
        <f>VLOOKUP(A192,'CS Worksheet'!$A$804:$E$1051,4,FALSE)</f>
        <v>2583726.2982650301</v>
      </c>
      <c r="J192" s="3">
        <v>0</v>
      </c>
      <c r="K192" s="3">
        <f>VLOOKUP(A192,'CS Worksheet'!$A$1052:$E$1281,4,FALSE)</f>
        <v>0</v>
      </c>
      <c r="N192" s="81">
        <v>37144</v>
      </c>
      <c r="O192" s="82" t="s">
        <v>30</v>
      </c>
      <c r="P192" s="85">
        <v>-44552141.866254501</v>
      </c>
      <c r="Q192" s="72" t="str">
        <f t="shared" si="9"/>
        <v xml:space="preserve"> </v>
      </c>
      <c r="R192" s="72" t="str">
        <f t="shared" si="10"/>
        <v xml:space="preserve"> </v>
      </c>
      <c r="Y192" s="81">
        <v>37141</v>
      </c>
      <c r="Z192" s="82" t="s">
        <v>30</v>
      </c>
      <c r="AA192" s="23">
        <v>-43500452.723288499</v>
      </c>
      <c r="AB192" s="23">
        <v>-478380.30409716797</v>
      </c>
      <c r="AC192" t="str">
        <f t="shared" si="11"/>
        <v xml:space="preserve"> </v>
      </c>
      <c r="AL192" s="81">
        <v>36948</v>
      </c>
      <c r="AM192" s="82" t="s">
        <v>30</v>
      </c>
      <c r="AN192" s="23">
        <v>-27692581.355603099</v>
      </c>
      <c r="AO192" s="23">
        <v>-10573846.828256801</v>
      </c>
    </row>
    <row r="193" spans="1:41" ht="12" customHeight="1" x14ac:dyDescent="0.2">
      <c r="A193" s="2">
        <v>37145</v>
      </c>
      <c r="B193" s="1">
        <v>0</v>
      </c>
      <c r="C193" s="1">
        <v>0</v>
      </c>
      <c r="D193" s="1">
        <v>0</v>
      </c>
      <c r="E193" s="1">
        <v>0</v>
      </c>
      <c r="F193" s="3">
        <v>0</v>
      </c>
      <c r="G193" s="3">
        <f t="shared" si="8"/>
        <v>0</v>
      </c>
      <c r="H193" s="3">
        <v>0</v>
      </c>
      <c r="I193" s="3">
        <f>VLOOKUP(A193,'CS Worksheet'!$A$804:$E$1051,4,FALSE)</f>
        <v>0</v>
      </c>
      <c r="J193" s="3">
        <v>0</v>
      </c>
      <c r="K193" s="3">
        <f>VLOOKUP(A193,'CS Worksheet'!$A$1052:$E$1281,4,FALSE)</f>
        <v>0</v>
      </c>
      <c r="N193" s="81"/>
      <c r="O193" s="82"/>
      <c r="P193" s="85"/>
      <c r="Q193" s="72"/>
      <c r="Y193" s="81">
        <v>37144</v>
      </c>
      <c r="Z193" s="82" t="s">
        <v>30</v>
      </c>
      <c r="AA193" s="23">
        <v>-44552141.866254501</v>
      </c>
      <c r="AB193" s="23">
        <v>7250771.5083993403</v>
      </c>
      <c r="AC193" t="str">
        <f t="shared" si="11"/>
        <v xml:space="preserve"> </v>
      </c>
      <c r="AL193" s="81">
        <v>36949</v>
      </c>
      <c r="AM193" s="82" t="s">
        <v>30</v>
      </c>
      <c r="AN193" s="23">
        <v>-29507879.944137998</v>
      </c>
      <c r="AO193" s="23">
        <v>4088782.3222298701</v>
      </c>
    </row>
    <row r="194" spans="1:41" ht="12" customHeight="1" x14ac:dyDescent="0.2">
      <c r="A194" s="2">
        <v>37146</v>
      </c>
      <c r="B194" s="1">
        <v>-510575.66634814354</v>
      </c>
      <c r="C194" s="1">
        <v>-21561748.464297123</v>
      </c>
      <c r="D194" s="1">
        <v>0</v>
      </c>
      <c r="E194" s="1">
        <v>0</v>
      </c>
      <c r="F194" s="3">
        <v>-22072324.130645268</v>
      </c>
      <c r="G194" s="3">
        <f t="shared" si="8"/>
        <v>-25188915.922850322</v>
      </c>
      <c r="H194" s="3">
        <v>0</v>
      </c>
      <c r="I194" s="3">
        <f>VLOOKUP(A194,'CS Worksheet'!$A$804:$E$1051,4,FALSE)</f>
        <v>-3627167.4585531997</v>
      </c>
      <c r="J194" s="3">
        <v>0</v>
      </c>
      <c r="K194" s="3">
        <f>VLOOKUP(A194,'CS Worksheet'!$A$1052:$E$1281,4,FALSE)</f>
        <v>0</v>
      </c>
      <c r="N194" s="81">
        <v>37146</v>
      </c>
      <c r="O194" s="82" t="s">
        <v>30</v>
      </c>
      <c r="P194" s="85">
        <v>-37101070.032758303</v>
      </c>
      <c r="Q194" s="72" t="str">
        <f t="shared" si="9"/>
        <v xml:space="preserve"> </v>
      </c>
      <c r="R194" t="str">
        <f t="shared" si="10"/>
        <v xml:space="preserve"> </v>
      </c>
      <c r="Y194" s="81">
        <v>37146</v>
      </c>
      <c r="Z194" s="82" t="s">
        <v>30</v>
      </c>
      <c r="AA194" s="23">
        <v>-37101070.032758303</v>
      </c>
      <c r="AB194" s="23">
        <v>-25532714.350159403</v>
      </c>
      <c r="AC194" t="str">
        <f t="shared" si="11"/>
        <v xml:space="preserve"> </v>
      </c>
      <c r="AL194" s="81">
        <v>36950</v>
      </c>
      <c r="AM194" s="82" t="s">
        <v>30</v>
      </c>
      <c r="AN194" s="23">
        <v>-32777979.5537843</v>
      </c>
      <c r="AO194" s="23">
        <v>-2327208.4255089499</v>
      </c>
    </row>
    <row r="195" spans="1:41" ht="12" customHeight="1" x14ac:dyDescent="0.2">
      <c r="A195" s="2">
        <v>37147</v>
      </c>
      <c r="B195" s="1">
        <v>3224841.6198701928</v>
      </c>
      <c r="C195" s="1">
        <v>-14188188.071052305</v>
      </c>
      <c r="D195" s="1">
        <v>0</v>
      </c>
      <c r="E195" s="1">
        <v>0</v>
      </c>
      <c r="F195" s="3">
        <v>-10963346.451182112</v>
      </c>
      <c r="G195" s="3">
        <f t="shared" si="8"/>
        <v>-25267120.538020406</v>
      </c>
      <c r="H195" s="3">
        <v>0</v>
      </c>
      <c r="I195" s="3">
        <f>VLOOKUP(A195,'CS Worksheet'!$A$804:$E$1051,4,FALSE)</f>
        <v>-11078932.466968101</v>
      </c>
      <c r="J195" s="3">
        <v>0</v>
      </c>
      <c r="K195" s="3">
        <f>VLOOKUP(A195,'CS Worksheet'!$A$1052:$E$1281,4,FALSE)</f>
        <v>0</v>
      </c>
      <c r="N195" s="81">
        <v>37147</v>
      </c>
      <c r="O195" s="82" t="s">
        <v>30</v>
      </c>
      <c r="P195" s="85">
        <v>-36085660.563714102</v>
      </c>
      <c r="Q195" s="72" t="str">
        <f t="shared" si="9"/>
        <v xml:space="preserve"> </v>
      </c>
      <c r="R195" t="str">
        <f t="shared" si="10"/>
        <v xml:space="preserve"> </v>
      </c>
      <c r="Y195" s="81">
        <v>37147</v>
      </c>
      <c r="Z195" s="82" t="s">
        <v>30</v>
      </c>
      <c r="AA195" s="23">
        <v>-36085660.563714102</v>
      </c>
      <c r="AB195" s="23">
        <v>-32006196.344092302</v>
      </c>
      <c r="AC195" t="str">
        <f t="shared" si="11"/>
        <v>var exceeded</v>
      </c>
      <c r="AL195" s="81">
        <v>36951</v>
      </c>
      <c r="AM195" s="82" t="s">
        <v>30</v>
      </c>
      <c r="AN195" s="23">
        <v>-30922188.956108898</v>
      </c>
      <c r="AO195" s="23">
        <v>14373585.264660301</v>
      </c>
    </row>
    <row r="196" spans="1:41" ht="12" customHeight="1" x14ac:dyDescent="0.2">
      <c r="A196" s="2">
        <v>37148</v>
      </c>
      <c r="B196" s="1">
        <v>5174660.6968492148</v>
      </c>
      <c r="C196" s="1">
        <v>91964798.759419933</v>
      </c>
      <c r="D196" s="1">
        <v>0</v>
      </c>
      <c r="E196" s="1">
        <v>0</v>
      </c>
      <c r="F196" s="3">
        <v>97139459.456269145</v>
      </c>
      <c r="G196" s="3">
        <f t="shared" si="8"/>
        <v>50045016.106238328</v>
      </c>
      <c r="H196" s="3">
        <v>0</v>
      </c>
      <c r="I196" s="3">
        <f>VLOOKUP(A196,'CS Worksheet'!$A$804:$E$1051,4,FALSE)</f>
        <v>-41919782.653181605</v>
      </c>
      <c r="J196" s="3">
        <v>0</v>
      </c>
      <c r="K196" s="3">
        <f>VLOOKUP(A196,'CS Worksheet'!$A$1052:$E$1281,4,FALSE)</f>
        <v>0</v>
      </c>
      <c r="N196" s="81">
        <v>37148</v>
      </c>
      <c r="O196" s="82" t="s">
        <v>30</v>
      </c>
      <c r="P196" s="85">
        <v>-36585921.9228677</v>
      </c>
      <c r="Q196" s="72" t="str">
        <f t="shared" si="9"/>
        <v xml:space="preserve"> </v>
      </c>
      <c r="R196" t="str">
        <f t="shared" si="10"/>
        <v xml:space="preserve"> </v>
      </c>
      <c r="Y196" s="81">
        <v>37148</v>
      </c>
      <c r="Z196" s="82" t="s">
        <v>30</v>
      </c>
      <c r="AA196" s="23">
        <v>-36585921.9228677</v>
      </c>
      <c r="AB196" s="23">
        <v>-43837623.142367505</v>
      </c>
      <c r="AC196" t="str">
        <f t="shared" si="11"/>
        <v xml:space="preserve"> </v>
      </c>
      <c r="AL196" s="81">
        <v>36952</v>
      </c>
      <c r="AM196" s="82" t="s">
        <v>30</v>
      </c>
      <c r="AN196" s="23">
        <v>-29256761.386097498</v>
      </c>
      <c r="AO196" s="23">
        <v>6154657.6529397303</v>
      </c>
    </row>
    <row r="197" spans="1:41" ht="12" customHeight="1" x14ac:dyDescent="0.2">
      <c r="A197" s="2">
        <v>37151</v>
      </c>
      <c r="B197" s="1">
        <v>-3093013.9128854228</v>
      </c>
      <c r="C197" s="1">
        <v>-9981587.6290406771</v>
      </c>
      <c r="D197" s="1">
        <v>0</v>
      </c>
      <c r="E197" s="1">
        <v>0</v>
      </c>
      <c r="F197" s="3">
        <v>-13074601.541926101</v>
      </c>
      <c r="G197" s="3">
        <f t="shared" si="8"/>
        <v>-1074632.1843349077</v>
      </c>
      <c r="H197" s="3">
        <v>0</v>
      </c>
      <c r="I197" s="3">
        <f>VLOOKUP(A197,'CS Worksheet'!$A$804:$E$1051,4,FALSE)</f>
        <v>8906955.4447057694</v>
      </c>
      <c r="J197" s="3">
        <v>0</v>
      </c>
      <c r="K197" s="3">
        <f>VLOOKUP(A197,'CS Worksheet'!$A$1052:$E$1281,4,FALSE)</f>
        <v>0</v>
      </c>
      <c r="N197" s="81">
        <v>37151</v>
      </c>
      <c r="O197" s="82" t="s">
        <v>30</v>
      </c>
      <c r="P197" s="85">
        <v>-51097322.4702278</v>
      </c>
      <c r="Q197" s="72" t="str">
        <f t="shared" si="9"/>
        <v xml:space="preserve"> </v>
      </c>
      <c r="R197" t="str">
        <f t="shared" si="10"/>
        <v xml:space="preserve"> </v>
      </c>
      <c r="Y197" s="81">
        <v>37151</v>
      </c>
      <c r="Z197" s="82" t="s">
        <v>30</v>
      </c>
      <c r="AA197" s="23">
        <v>-51097322.4702278</v>
      </c>
      <c r="AB197" s="23">
        <v>6668498.7254188703</v>
      </c>
      <c r="AC197" t="str">
        <f t="shared" si="11"/>
        <v xml:space="preserve"> </v>
      </c>
      <c r="AL197" s="81">
        <v>36955</v>
      </c>
      <c r="AM197" s="82" t="s">
        <v>30</v>
      </c>
      <c r="AN197" s="23">
        <v>-27023814.137753099</v>
      </c>
      <c r="AO197" s="23">
        <v>41718391.088737696</v>
      </c>
    </row>
    <row r="198" spans="1:41" ht="12" customHeight="1" x14ac:dyDescent="0.2">
      <c r="A198" s="2">
        <v>37152</v>
      </c>
      <c r="B198" s="1">
        <v>2614418.2153569916</v>
      </c>
      <c r="C198" s="1">
        <v>-6180880.5676970379</v>
      </c>
      <c r="D198" s="1">
        <v>0</v>
      </c>
      <c r="E198" s="1">
        <v>0</v>
      </c>
      <c r="F198" s="3">
        <v>-3566462.3523400463</v>
      </c>
      <c r="G198" s="3">
        <f t="shared" si="8"/>
        <v>14649472.304969262</v>
      </c>
      <c r="H198" s="3">
        <v>0</v>
      </c>
      <c r="I198" s="3">
        <f>VLOOKUP(A198,'CS Worksheet'!$A$804:$E$1051,4,FALSE)</f>
        <v>20830352.872666299</v>
      </c>
      <c r="J198" s="3">
        <v>0</v>
      </c>
      <c r="K198" s="3">
        <f>VLOOKUP(A198,'CS Worksheet'!$A$1052:$E$1281,4,FALSE)</f>
        <v>0</v>
      </c>
      <c r="N198" s="81">
        <v>37152</v>
      </c>
      <c r="O198" s="82" t="s">
        <v>30</v>
      </c>
      <c r="P198" s="85">
        <v>-36257551.5015774</v>
      </c>
      <c r="Q198" s="72" t="str">
        <f t="shared" si="9"/>
        <v xml:space="preserve"> </v>
      </c>
      <c r="R198" t="str">
        <f t="shared" si="10"/>
        <v xml:space="preserve"> </v>
      </c>
      <c r="Y198" s="81">
        <v>37152</v>
      </c>
      <c r="Z198" s="82" t="s">
        <v>30</v>
      </c>
      <c r="AA198" s="23">
        <v>-36257551.5015774</v>
      </c>
      <c r="AB198" s="23">
        <v>13600239.9697388</v>
      </c>
      <c r="AC198" t="str">
        <f t="shared" si="11"/>
        <v xml:space="preserve"> </v>
      </c>
      <c r="AL198" s="81">
        <v>36956</v>
      </c>
      <c r="AM198" s="82" t="s">
        <v>30</v>
      </c>
      <c r="AN198" s="23">
        <v>-28299178.470614698</v>
      </c>
      <c r="AO198" s="23">
        <v>-2427459.4961902797</v>
      </c>
    </row>
    <row r="199" spans="1:41" ht="12" customHeight="1" x14ac:dyDescent="0.2">
      <c r="A199" s="2">
        <v>37153</v>
      </c>
      <c r="B199" s="1">
        <v>-1120077.0901788245</v>
      </c>
      <c r="C199" s="1">
        <v>4121712.5831215065</v>
      </c>
      <c r="D199" s="1">
        <v>0</v>
      </c>
      <c r="E199" s="1">
        <v>0</v>
      </c>
      <c r="F199" s="3">
        <v>3001635.492942682</v>
      </c>
      <c r="G199" s="3">
        <f t="shared" si="8"/>
        <v>24595981.947499707</v>
      </c>
      <c r="H199" s="3">
        <v>0</v>
      </c>
      <c r="I199" s="3">
        <f>VLOOKUP(A199,'CS Worksheet'!$A$804:$E$1051,4,FALSE)</f>
        <v>20474269.364378199</v>
      </c>
      <c r="J199" s="3">
        <v>0</v>
      </c>
      <c r="K199" s="3">
        <f>VLOOKUP(A199,'CS Worksheet'!$A$1052:$E$1281,4,FALSE)</f>
        <v>0</v>
      </c>
      <c r="N199" s="81">
        <v>37153</v>
      </c>
      <c r="O199" s="82" t="s">
        <v>30</v>
      </c>
      <c r="P199" s="85">
        <v>-33970960.006962895</v>
      </c>
      <c r="Q199" s="72" t="str">
        <f t="shared" si="9"/>
        <v xml:space="preserve"> </v>
      </c>
      <c r="R199" t="str">
        <f t="shared" si="10"/>
        <v xml:space="preserve"> </v>
      </c>
      <c r="Y199" s="81">
        <v>37153</v>
      </c>
      <c r="Z199" s="82" t="s">
        <v>30</v>
      </c>
      <c r="AA199" s="23">
        <v>-33970960.006962895</v>
      </c>
      <c r="AB199" s="23">
        <v>23314739.601152699</v>
      </c>
      <c r="AC199" t="str">
        <f t="shared" si="11"/>
        <v xml:space="preserve"> </v>
      </c>
      <c r="AL199" s="81">
        <v>36957</v>
      </c>
      <c r="AM199" s="82" t="s">
        <v>30</v>
      </c>
      <c r="AN199" s="23">
        <v>-31625515.907047998</v>
      </c>
      <c r="AO199" s="23">
        <v>-5791607.4632068304</v>
      </c>
    </row>
    <row r="200" spans="1:41" ht="12" customHeight="1" x14ac:dyDescent="0.2">
      <c r="A200" s="2">
        <v>37154</v>
      </c>
      <c r="B200" s="1">
        <v>-172935.4048746326</v>
      </c>
      <c r="C200" s="1">
        <v>2724586.4230842036</v>
      </c>
      <c r="D200" s="1">
        <v>0</v>
      </c>
      <c r="E200" s="1">
        <v>0</v>
      </c>
      <c r="F200" s="3">
        <v>2551651.018209571</v>
      </c>
      <c r="G200" s="3">
        <f t="shared" si="8"/>
        <v>6342545.2358336132</v>
      </c>
      <c r="H200" s="3">
        <v>0</v>
      </c>
      <c r="I200" s="3">
        <f>VLOOKUP(A200,'CS Worksheet'!$A$804:$E$1051,4,FALSE)</f>
        <v>3617958.81274941</v>
      </c>
      <c r="J200" s="3">
        <v>0</v>
      </c>
      <c r="K200" s="3">
        <f>VLOOKUP(A200,'CS Worksheet'!$A$1052:$E$1281,4,FALSE)</f>
        <v>0</v>
      </c>
      <c r="N200" s="81">
        <v>37154</v>
      </c>
      <c r="O200" s="82" t="s">
        <v>30</v>
      </c>
      <c r="P200" s="85">
        <v>-36120681.049895599</v>
      </c>
      <c r="Q200" s="72" t="str">
        <f t="shared" si="9"/>
        <v xml:space="preserve"> </v>
      </c>
      <c r="R200" t="str">
        <f t="shared" si="10"/>
        <v xml:space="preserve"> </v>
      </c>
      <c r="Y200" s="81">
        <v>37154</v>
      </c>
      <c r="Z200" s="82" t="s">
        <v>30</v>
      </c>
      <c r="AA200" s="23">
        <v>-36120681.049895599</v>
      </c>
      <c r="AB200" s="23">
        <v>6758274.1431541704</v>
      </c>
      <c r="AC200" t="str">
        <f t="shared" si="11"/>
        <v xml:space="preserve"> </v>
      </c>
      <c r="AL200" s="81">
        <v>36958</v>
      </c>
      <c r="AM200" s="82" t="s">
        <v>30</v>
      </c>
      <c r="AN200" s="23">
        <v>-28400394.9327095</v>
      </c>
      <c r="AO200" s="23">
        <v>-1646338.54278634</v>
      </c>
    </row>
    <row r="201" spans="1:41" ht="12" customHeight="1" x14ac:dyDescent="0.2">
      <c r="A201" s="2">
        <v>37155</v>
      </c>
      <c r="B201" s="1">
        <v>4039344.2138692043</v>
      </c>
      <c r="C201" s="1">
        <v>63160.628022157587</v>
      </c>
      <c r="D201" s="1">
        <v>0</v>
      </c>
      <c r="E201" s="1">
        <v>0</v>
      </c>
      <c r="F201" s="3">
        <v>4102504.8418913619</v>
      </c>
      <c r="G201" s="3">
        <f t="shared" si="8"/>
        <v>-6350837.1016083425</v>
      </c>
      <c r="H201" s="3">
        <v>0</v>
      </c>
      <c r="I201" s="3">
        <f>VLOOKUP(A201,'CS Worksheet'!$A$804:$E$1051,4,FALSE)</f>
        <v>-6413997.7296305001</v>
      </c>
      <c r="J201" s="3">
        <v>0</v>
      </c>
      <c r="K201" s="3">
        <f>VLOOKUP(A201,'CS Worksheet'!$A$1052:$E$1281,4,FALSE)</f>
        <v>0</v>
      </c>
      <c r="N201" s="81">
        <v>37155</v>
      </c>
      <c r="O201" s="82" t="s">
        <v>30</v>
      </c>
      <c r="P201" s="85">
        <v>-36915521.7263989</v>
      </c>
      <c r="Q201" s="72" t="str">
        <f t="shared" si="9"/>
        <v xml:space="preserve"> </v>
      </c>
      <c r="R201" t="str">
        <f t="shared" si="10"/>
        <v xml:space="preserve"> </v>
      </c>
      <c r="Y201" s="81">
        <v>37155</v>
      </c>
      <c r="Z201" s="82" t="s">
        <v>30</v>
      </c>
      <c r="AA201" s="23">
        <v>-36915521.7263989</v>
      </c>
      <c r="AB201" s="23">
        <v>-6615585.10558243</v>
      </c>
      <c r="AC201" t="str">
        <f t="shared" si="11"/>
        <v xml:space="preserve"> </v>
      </c>
      <c r="AL201" s="81">
        <v>36959</v>
      </c>
      <c r="AM201" s="82" t="s">
        <v>30</v>
      </c>
      <c r="AN201" s="23">
        <v>-24548459.217625</v>
      </c>
      <c r="AO201" s="23">
        <v>-8565789.8180561196</v>
      </c>
    </row>
    <row r="202" spans="1:41" ht="12" customHeight="1" x14ac:dyDescent="0.2">
      <c r="A202" s="2">
        <v>37158</v>
      </c>
      <c r="B202" s="1">
        <v>-1165456.1968518924</v>
      </c>
      <c r="C202" s="1">
        <v>22845159.240998078</v>
      </c>
      <c r="D202" s="1">
        <v>0</v>
      </c>
      <c r="E202" s="1">
        <v>0</v>
      </c>
      <c r="F202" s="3">
        <v>21679703.044146188</v>
      </c>
      <c r="G202" s="3">
        <f t="shared" si="8"/>
        <v>27867179.574944668</v>
      </c>
      <c r="H202" s="3">
        <v>0</v>
      </c>
      <c r="I202" s="3">
        <f>VLOOKUP(A202,'CS Worksheet'!$A$804:$E$1051,4,FALSE)</f>
        <v>5022020.3339465903</v>
      </c>
      <c r="J202" s="3">
        <v>0</v>
      </c>
      <c r="K202" s="3">
        <f>VLOOKUP(A202,'CS Worksheet'!$A$1052:$E$1281,4,FALSE)</f>
        <v>0</v>
      </c>
      <c r="N202" s="81">
        <v>37158</v>
      </c>
      <c r="O202" s="82" t="s">
        <v>30</v>
      </c>
      <c r="P202" s="85">
        <v>-34958803.241122201</v>
      </c>
      <c r="Q202" s="72" t="str">
        <f t="shared" si="9"/>
        <v xml:space="preserve"> </v>
      </c>
      <c r="R202" t="str">
        <f t="shared" si="10"/>
        <v xml:space="preserve"> </v>
      </c>
      <c r="Y202" s="81">
        <v>37158</v>
      </c>
      <c r="Z202" s="82" t="s">
        <v>30</v>
      </c>
      <c r="AA202" s="23">
        <v>-34958803.241122201</v>
      </c>
      <c r="AB202" s="23">
        <v>27225346.013755601</v>
      </c>
      <c r="AC202" t="str">
        <f t="shared" si="11"/>
        <v xml:space="preserve"> </v>
      </c>
      <c r="AL202" s="81">
        <v>36962</v>
      </c>
      <c r="AM202" s="82" t="s">
        <v>30</v>
      </c>
      <c r="AN202" s="23">
        <v>-24574162.195057999</v>
      </c>
      <c r="AO202" s="23">
        <v>-22160506.558307998</v>
      </c>
    </row>
    <row r="203" spans="1:41" ht="12" customHeight="1" x14ac:dyDescent="0.2">
      <c r="A203" s="2">
        <v>37159</v>
      </c>
      <c r="B203" s="1">
        <v>1016424.0722222034</v>
      </c>
      <c r="C203" s="1">
        <v>-4908832.9551554611</v>
      </c>
      <c r="D203" s="1">
        <v>0</v>
      </c>
      <c r="E203" s="1">
        <v>-289938.23823549796</v>
      </c>
      <c r="F203" s="3">
        <v>-4182347.1211687555</v>
      </c>
      <c r="G203" s="3">
        <f t="shared" si="8"/>
        <v>-8099876.642115593</v>
      </c>
      <c r="H203" s="3">
        <v>0</v>
      </c>
      <c r="I203" s="3">
        <f>VLOOKUP(A203,'CS Worksheet'!$A$804:$E$1051,4,FALSE)</f>
        <v>-3480981.9251956302</v>
      </c>
      <c r="J203" s="3">
        <v>0</v>
      </c>
      <c r="K203" s="3">
        <f>VLOOKUP(A203,'CS Worksheet'!$A$1052:$E$1281,4,FALSE)</f>
        <v>0</v>
      </c>
      <c r="N203" s="81">
        <v>37159</v>
      </c>
      <c r="O203" s="82" t="s">
        <v>30</v>
      </c>
      <c r="P203" s="85">
        <v>-35249706.1465865</v>
      </c>
      <c r="Q203" s="72" t="str">
        <f t="shared" si="9"/>
        <v xml:space="preserve"> </v>
      </c>
      <c r="R203" t="str">
        <f t="shared" si="10"/>
        <v xml:space="preserve"> </v>
      </c>
      <c r="Y203" s="81">
        <v>37159</v>
      </c>
      <c r="Z203" s="82" t="s">
        <v>30</v>
      </c>
      <c r="AA203" s="23">
        <v>-35249706.1465865</v>
      </c>
      <c r="AB203" s="23">
        <v>-7527184.4586735498</v>
      </c>
      <c r="AC203" t="str">
        <f t="shared" si="11"/>
        <v xml:space="preserve"> </v>
      </c>
      <c r="AL203" s="81">
        <v>36963</v>
      </c>
      <c r="AM203" s="82" t="s">
        <v>30</v>
      </c>
      <c r="AN203" s="23">
        <v>-26387340.9188186</v>
      </c>
      <c r="AO203" s="23">
        <v>-20513994.9688804</v>
      </c>
    </row>
    <row r="204" spans="1:41" ht="12" customHeight="1" x14ac:dyDescent="0.2">
      <c r="A204" s="2">
        <v>37160</v>
      </c>
      <c r="B204" s="1">
        <v>8193352.5909748552</v>
      </c>
      <c r="C204" s="1">
        <v>33805514.890115887</v>
      </c>
      <c r="D204" s="1">
        <v>-22800000</v>
      </c>
      <c r="E204" s="1">
        <v>-650277.36588612315</v>
      </c>
      <c r="F204" s="3">
        <v>18548590.115204617</v>
      </c>
      <c r="G204" s="3">
        <f t="shared" si="8"/>
        <v>61444603.948708206</v>
      </c>
      <c r="H204" s="3">
        <v>0</v>
      </c>
      <c r="I204" s="3">
        <f>VLOOKUP(A204,'CS Worksheet'!$A$804:$E$1051,4,FALSE)</f>
        <v>4188811.6927061998</v>
      </c>
      <c r="J204" s="3">
        <v>0</v>
      </c>
      <c r="K204" s="3">
        <f>VLOOKUP(A204,'CS Worksheet'!$A$1052:$E$1281,4,FALSE)</f>
        <v>0</v>
      </c>
      <c r="N204" s="81">
        <v>37160</v>
      </c>
      <c r="O204" s="82" t="s">
        <v>30</v>
      </c>
      <c r="P204" s="85">
        <v>-36000089.365949802</v>
      </c>
      <c r="Q204" s="72" t="str">
        <f t="shared" si="9"/>
        <v xml:space="preserve"> </v>
      </c>
      <c r="R204" t="str">
        <f t="shared" si="10"/>
        <v xml:space="preserve"> </v>
      </c>
      <c r="Y204" s="81">
        <v>37160</v>
      </c>
      <c r="Z204" s="82" t="s">
        <v>30</v>
      </c>
      <c r="AA204" s="23">
        <v>-36000089.365949802</v>
      </c>
      <c r="AB204" s="23">
        <v>15461784.918972101</v>
      </c>
      <c r="AC204" t="str">
        <f t="shared" si="11"/>
        <v xml:space="preserve"> </v>
      </c>
      <c r="AL204" s="81">
        <v>36964</v>
      </c>
      <c r="AM204" s="82" t="s">
        <v>30</v>
      </c>
      <c r="AN204" s="23">
        <v>-24393392.598726202</v>
      </c>
      <c r="AO204" s="23">
        <v>-9264905.1082923897</v>
      </c>
    </row>
    <row r="205" spans="1:41" ht="12" customHeight="1" x14ac:dyDescent="0.2">
      <c r="A205" s="2">
        <v>37161</v>
      </c>
      <c r="B205" s="1">
        <v>32580110.933115382</v>
      </c>
      <c r="C205" s="1">
        <v>-1202058.9370890111</v>
      </c>
      <c r="D205" s="1">
        <v>0</v>
      </c>
      <c r="E205" s="1">
        <v>15000</v>
      </c>
      <c r="F205" s="3">
        <v>31393051.996026371</v>
      </c>
      <c r="G205" s="3">
        <f t="shared" si="8"/>
        <v>12571.822094698902</v>
      </c>
      <c r="H205" s="3">
        <v>0</v>
      </c>
      <c r="I205" s="3">
        <f>VLOOKUP(A205,'CS Worksheet'!$A$804:$E$1051,4,FALSE)</f>
        <v>1229630.75918371</v>
      </c>
      <c r="J205" s="3">
        <v>0</v>
      </c>
      <c r="K205" s="3">
        <f>VLOOKUP(A205,'CS Worksheet'!$A$1052:$E$1281,4,FALSE)</f>
        <v>0</v>
      </c>
      <c r="N205" s="81">
        <v>37161</v>
      </c>
      <c r="O205" s="82" t="s">
        <v>30</v>
      </c>
      <c r="P205" s="85">
        <v>-32722117.942665402</v>
      </c>
      <c r="Q205" s="72" t="str">
        <f t="shared" si="9"/>
        <v xml:space="preserve"> </v>
      </c>
      <c r="R205" t="str">
        <f t="shared" si="10"/>
        <v xml:space="preserve"> </v>
      </c>
      <c r="Y205" s="81">
        <v>37161</v>
      </c>
      <c r="Z205" s="82" t="s">
        <v>30</v>
      </c>
      <c r="AA205" s="23">
        <v>-32722117.942665402</v>
      </c>
      <c r="AB205" s="23">
        <v>-1245487.4714933699</v>
      </c>
      <c r="AC205" t="str">
        <f t="shared" si="11"/>
        <v xml:space="preserve"> </v>
      </c>
      <c r="AL205" s="81">
        <v>36965</v>
      </c>
      <c r="AM205" s="82" t="s">
        <v>30</v>
      </c>
      <c r="AN205" s="23">
        <v>-29345420.353370301</v>
      </c>
      <c r="AO205" s="23">
        <v>15412460.984142799</v>
      </c>
    </row>
    <row r="206" spans="1:41" ht="12" customHeight="1" x14ac:dyDescent="0.2">
      <c r="A206" s="2">
        <v>37162</v>
      </c>
      <c r="B206" s="1">
        <v>5420190.7965488285</v>
      </c>
      <c r="C206" s="1">
        <v>-11609985.872459335</v>
      </c>
      <c r="D206" s="1">
        <v>0</v>
      </c>
      <c r="E206" s="1">
        <v>-177082.75</v>
      </c>
      <c r="F206" s="3">
        <v>-6366877.8259105068</v>
      </c>
      <c r="G206" s="3">
        <f t="shared" si="8"/>
        <v>-10905273.849456655</v>
      </c>
      <c r="H206" s="3">
        <v>0</v>
      </c>
      <c r="I206" s="3">
        <f>VLOOKUP(A206,'CS Worksheet'!$A$804:$E$1051,4,FALSE)</f>
        <v>527629.27300268097</v>
      </c>
      <c r="J206" s="3">
        <v>0</v>
      </c>
      <c r="K206" s="3">
        <f>VLOOKUP(A206,'CS Worksheet'!$A$1052:$E$1281,4,FALSE)</f>
        <v>0</v>
      </c>
      <c r="N206" s="81">
        <v>37162</v>
      </c>
      <c r="O206" s="82" t="s">
        <v>30</v>
      </c>
      <c r="P206" s="85">
        <v>-27829280.308357999</v>
      </c>
      <c r="Q206" s="72" t="str">
        <f t="shared" si="9"/>
        <v xml:space="preserve"> </v>
      </c>
      <c r="R206" t="str">
        <f t="shared" si="10"/>
        <v xml:space="preserve"> </v>
      </c>
      <c r="Y206" s="81">
        <v>37162</v>
      </c>
      <c r="Z206" s="82" t="s">
        <v>30</v>
      </c>
      <c r="AA206" s="23">
        <v>-27829280.308357999</v>
      </c>
      <c r="AB206" s="23">
        <v>-365303.90177848807</v>
      </c>
      <c r="AC206" t="str">
        <f t="shared" si="11"/>
        <v xml:space="preserve"> </v>
      </c>
      <c r="AL206" s="81">
        <v>36966</v>
      </c>
      <c r="AM206" s="82" t="s">
        <v>30</v>
      </c>
      <c r="AN206" s="23">
        <v>-26043840.590161301</v>
      </c>
      <c r="AO206" s="23">
        <v>7696669.9269542899</v>
      </c>
    </row>
    <row r="207" spans="1:41" ht="12" customHeight="1" x14ac:dyDescent="0.2">
      <c r="A207" s="2">
        <v>37165</v>
      </c>
      <c r="B207" s="1">
        <v>329391.43315172754</v>
      </c>
      <c r="C207" s="1">
        <v>3980097.8571391851</v>
      </c>
      <c r="D207" s="1">
        <v>0</v>
      </c>
      <c r="E207" s="1">
        <v>-32578</v>
      </c>
      <c r="F207" s="3">
        <v>4276911.2902909126</v>
      </c>
      <c r="G207" s="3">
        <f t="shared" si="8"/>
        <v>7441083.5020192154</v>
      </c>
      <c r="H207" s="3">
        <v>0</v>
      </c>
      <c r="I207" s="3">
        <f>VLOOKUP(A207,'CS Worksheet'!$A$804:$E$1051,4,FALSE)</f>
        <v>3428407.6448800298</v>
      </c>
      <c r="J207" s="3">
        <v>0</v>
      </c>
      <c r="K207" s="3">
        <f>VLOOKUP(A207,'CS Worksheet'!$A$1052:$E$1281,4,FALSE)</f>
        <v>0</v>
      </c>
      <c r="N207" s="81">
        <v>37165</v>
      </c>
      <c r="O207" s="82" t="s">
        <v>30</v>
      </c>
      <c r="P207" s="85">
        <v>-23429925.774013501</v>
      </c>
      <c r="Q207" s="72" t="str">
        <f t="shared" si="9"/>
        <v xml:space="preserve"> </v>
      </c>
      <c r="R207" t="str">
        <f t="shared" si="10"/>
        <v xml:space="preserve"> </v>
      </c>
      <c r="Y207" s="81">
        <v>37165</v>
      </c>
      <c r="Z207" s="82" t="s">
        <v>30</v>
      </c>
      <c r="AA207" s="23">
        <v>-23429925.774013501</v>
      </c>
      <c r="AB207" s="23">
        <v>7278633.3104638197</v>
      </c>
      <c r="AC207" t="str">
        <f t="shared" si="11"/>
        <v xml:space="preserve"> </v>
      </c>
      <c r="AL207" s="81">
        <v>36969</v>
      </c>
      <c r="AM207" s="82" t="s">
        <v>30</v>
      </c>
      <c r="AN207" s="23">
        <v>-23967661.972293798</v>
      </c>
      <c r="AO207" s="23">
        <v>26095884.089901201</v>
      </c>
    </row>
    <row r="208" spans="1:41" ht="12" customHeight="1" x14ac:dyDescent="0.2">
      <c r="A208" s="2">
        <v>37166</v>
      </c>
      <c r="B208" s="1">
        <v>726958.78764495475</v>
      </c>
      <c r="C208" s="1">
        <v>3317439.4963278868</v>
      </c>
      <c r="D208" s="1">
        <v>0</v>
      </c>
      <c r="E208" s="1">
        <v>0</v>
      </c>
      <c r="F208" s="3">
        <v>4044398.2839728417</v>
      </c>
      <c r="G208" s="3">
        <f t="shared" si="8"/>
        <v>7641787.0584371872</v>
      </c>
      <c r="H208" s="3">
        <v>0</v>
      </c>
      <c r="I208" s="3">
        <f>VLOOKUP(A208,'CS Worksheet'!$A$804:$E$1051,4,FALSE)</f>
        <v>4324347.5621092999</v>
      </c>
      <c r="J208" s="3">
        <v>0</v>
      </c>
      <c r="K208" s="3">
        <f>VLOOKUP(A208,'CS Worksheet'!$A$1052:$E$1281,4,FALSE)</f>
        <v>0</v>
      </c>
      <c r="N208" s="81">
        <v>37166</v>
      </c>
      <c r="O208" s="82" t="s">
        <v>30</v>
      </c>
      <c r="P208" s="85">
        <v>-26532436.954967301</v>
      </c>
      <c r="Q208" s="72" t="str">
        <f t="shared" si="9"/>
        <v xml:space="preserve"> </v>
      </c>
      <c r="R208" t="str">
        <f t="shared" si="10"/>
        <v xml:space="preserve"> </v>
      </c>
      <c r="Y208" s="81">
        <v>37166</v>
      </c>
      <c r="Z208" s="82" t="s">
        <v>30</v>
      </c>
      <c r="AA208" s="23">
        <v>-26532436.954967301</v>
      </c>
      <c r="AB208" s="23">
        <v>7435303.2467622906</v>
      </c>
      <c r="AC208" t="str">
        <f t="shared" si="11"/>
        <v xml:space="preserve"> </v>
      </c>
      <c r="AL208" s="81">
        <v>36970</v>
      </c>
      <c r="AM208" s="82" t="s">
        <v>30</v>
      </c>
      <c r="AN208" s="23">
        <v>-28567148.1473828</v>
      </c>
      <c r="AO208" s="23">
        <v>-3181951.7157202596</v>
      </c>
    </row>
    <row r="209" spans="1:41" ht="12" customHeight="1" x14ac:dyDescent="0.2">
      <c r="A209" s="2">
        <v>37167</v>
      </c>
      <c r="B209" s="1">
        <v>758397.92502270662</v>
      </c>
      <c r="C209" s="1">
        <v>-9992561.231601581</v>
      </c>
      <c r="D209" s="1">
        <v>0</v>
      </c>
      <c r="E209" s="1">
        <v>0</v>
      </c>
      <c r="F209" s="3">
        <v>-9234163.3065788746</v>
      </c>
      <c r="G209" s="3">
        <f t="shared" si="8"/>
        <v>-11486771.078802502</v>
      </c>
      <c r="H209" s="3">
        <v>0</v>
      </c>
      <c r="I209" s="3">
        <f>VLOOKUP(A209,'CS Worksheet'!$A$804:$E$1051,4,FALSE)</f>
        <v>-1494209.8472009201</v>
      </c>
      <c r="J209" s="3">
        <v>0</v>
      </c>
      <c r="K209" s="3">
        <f>VLOOKUP(A209,'CS Worksheet'!$A$1052:$E$1281,4,FALSE)</f>
        <v>0</v>
      </c>
      <c r="N209" s="81">
        <v>37167</v>
      </c>
      <c r="O209" s="82" t="s">
        <v>30</v>
      </c>
      <c r="P209" s="85">
        <v>-22788131.597104199</v>
      </c>
      <c r="Q209" s="72" t="str">
        <f t="shared" si="9"/>
        <v xml:space="preserve"> </v>
      </c>
      <c r="R209" t="str">
        <f t="shared" si="10"/>
        <v xml:space="preserve"> </v>
      </c>
      <c r="Y209" s="81">
        <v>37167</v>
      </c>
      <c r="Z209" s="82" t="s">
        <v>30</v>
      </c>
      <c r="AA209" s="23">
        <v>-22788131.597104199</v>
      </c>
      <c r="AB209" s="23">
        <v>-11976476.220298899</v>
      </c>
      <c r="AC209" t="str">
        <f t="shared" si="11"/>
        <v xml:space="preserve"> </v>
      </c>
      <c r="AL209" s="81">
        <v>36971</v>
      </c>
      <c r="AM209" s="82" t="s">
        <v>30</v>
      </c>
      <c r="AN209" s="23">
        <v>-31800583.383353602</v>
      </c>
      <c r="AO209" s="23">
        <v>-2207398.4395116298</v>
      </c>
    </row>
    <row r="210" spans="1:41" ht="12" customHeight="1" x14ac:dyDescent="0.2">
      <c r="A210" s="2">
        <v>37168</v>
      </c>
      <c r="B210" s="1">
        <v>1194429.8309221319</v>
      </c>
      <c r="C210" s="1">
        <v>6942162.1375207901</v>
      </c>
      <c r="D210" s="1">
        <v>0</v>
      </c>
      <c r="E210" s="1">
        <v>0</v>
      </c>
      <c r="F210" s="3">
        <v>8136591.9684429225</v>
      </c>
      <c r="G210" s="3">
        <f t="shared" si="8"/>
        <v>4456073.9615393104</v>
      </c>
      <c r="H210" s="3">
        <v>0</v>
      </c>
      <c r="I210" s="3">
        <f>VLOOKUP(A210,'CS Worksheet'!$A$804:$E$1051,4,FALSE)</f>
        <v>-2486088.1759814797</v>
      </c>
      <c r="J210" s="3">
        <v>0</v>
      </c>
      <c r="K210" s="3">
        <f>VLOOKUP(A210,'CS Worksheet'!$A$1052:$E$1281,4,FALSE)</f>
        <v>0</v>
      </c>
      <c r="N210" s="81">
        <v>37168</v>
      </c>
      <c r="O210" s="82" t="s">
        <v>30</v>
      </c>
      <c r="P210" s="85">
        <v>-20581451.138033502</v>
      </c>
      <c r="Q210" s="72" t="str">
        <f t="shared" si="9"/>
        <v xml:space="preserve"> </v>
      </c>
      <c r="R210" t="str">
        <f t="shared" si="10"/>
        <v xml:space="preserve"> </v>
      </c>
      <c r="Y210" s="81">
        <v>37168</v>
      </c>
      <c r="Z210" s="82" t="s">
        <v>30</v>
      </c>
      <c r="AA210" s="23">
        <v>-20581451.138033502</v>
      </c>
      <c r="AB210" s="23">
        <v>-2965632.10435525</v>
      </c>
      <c r="AC210" t="str">
        <f t="shared" si="11"/>
        <v xml:space="preserve"> </v>
      </c>
      <c r="AL210" s="81">
        <v>36972</v>
      </c>
      <c r="AM210" s="82" t="s">
        <v>30</v>
      </c>
      <c r="AN210" s="23">
        <v>-28424164.880650498</v>
      </c>
      <c r="AO210" s="23">
        <v>-6915395.9577767504</v>
      </c>
    </row>
    <row r="211" spans="1:41" ht="12" customHeight="1" x14ac:dyDescent="0.2">
      <c r="A211" s="2">
        <v>37169</v>
      </c>
      <c r="B211" s="1">
        <v>10448039.309431011</v>
      </c>
      <c r="C211" s="1">
        <v>2292120.4769350048</v>
      </c>
      <c r="D211" s="1">
        <v>0</v>
      </c>
      <c r="E211" s="1">
        <v>0</v>
      </c>
      <c r="F211" s="3">
        <v>12740159.786366016</v>
      </c>
      <c r="G211" s="3">
        <f t="shared" si="8"/>
        <v>1863546.8943627297</v>
      </c>
      <c r="H211" s="3">
        <v>0</v>
      </c>
      <c r="I211" s="3">
        <f>VLOOKUP(A211,'CS Worksheet'!$A$804:$E$1051,4,FALSE)</f>
        <v>-428573.58257227502</v>
      </c>
      <c r="J211" s="3">
        <v>0</v>
      </c>
      <c r="K211" s="3">
        <f>VLOOKUP(A211,'CS Worksheet'!$A$1052:$E$1281,4,FALSE)</f>
        <v>0</v>
      </c>
      <c r="N211" s="81">
        <v>37169</v>
      </c>
      <c r="O211" s="82" t="s">
        <v>30</v>
      </c>
      <c r="P211" s="85">
        <v>-23781798.075047702</v>
      </c>
      <c r="Q211" s="72" t="str">
        <f t="shared" si="9"/>
        <v xml:space="preserve"> </v>
      </c>
      <c r="R211" t="str">
        <f t="shared" si="10"/>
        <v xml:space="preserve"> </v>
      </c>
      <c r="Y211" s="81">
        <v>37169</v>
      </c>
      <c r="Z211" s="82" t="s">
        <v>30</v>
      </c>
      <c r="AA211" s="23">
        <v>-23781798.075047702</v>
      </c>
      <c r="AB211" s="23">
        <v>1446263.0048620701</v>
      </c>
      <c r="AC211" t="str">
        <f t="shared" si="11"/>
        <v xml:space="preserve"> </v>
      </c>
      <c r="AL211" s="81">
        <v>36973</v>
      </c>
      <c r="AM211" s="82" t="s">
        <v>30</v>
      </c>
      <c r="AN211" s="23">
        <v>-31641312.507242501</v>
      </c>
      <c r="AO211" s="23">
        <v>-1067832.75063223</v>
      </c>
    </row>
    <row r="212" spans="1:41" ht="12" customHeight="1" x14ac:dyDescent="0.2">
      <c r="A212" s="2">
        <v>37172</v>
      </c>
      <c r="B212" s="1">
        <v>-732901.69964953291</v>
      </c>
      <c r="C212" s="1">
        <v>-1521286.6994987209</v>
      </c>
      <c r="D212" s="1">
        <v>0</v>
      </c>
      <c r="E212" s="1">
        <v>0</v>
      </c>
      <c r="F212" s="3">
        <v>-2254188.3991482537</v>
      </c>
      <c r="G212" s="3">
        <f t="shared" ref="G212:G250" si="12">(C212-D212-E212)+H212+I212+J212+K212</f>
        <v>-1861837.3684616259</v>
      </c>
      <c r="H212" s="3">
        <v>0</v>
      </c>
      <c r="I212" s="3">
        <f>VLOOKUP(A212,'CS Worksheet'!$A$804:$E$1051,4,FALSE)</f>
        <v>-340550.66896290501</v>
      </c>
      <c r="J212" s="3">
        <v>0</v>
      </c>
      <c r="K212" s="3">
        <f>VLOOKUP(A212,'CS Worksheet'!$A$1052:$E$1281,4,FALSE)</f>
        <v>0</v>
      </c>
      <c r="N212" s="81">
        <v>37172</v>
      </c>
      <c r="O212" s="82" t="s">
        <v>30</v>
      </c>
      <c r="P212" s="85">
        <v>-20688090.8491528</v>
      </c>
      <c r="Q212" s="72" t="str">
        <f t="shared" ref="Q212:Q249" si="13">IF((P212)&gt;(G213),"var exceeded"," ")</f>
        <v xml:space="preserve"> </v>
      </c>
      <c r="R212" t="str">
        <f t="shared" ref="R212:R249" si="14">IF((P212)&gt;(C213),"var exceeded"," ")</f>
        <v xml:space="preserve"> </v>
      </c>
      <c r="Y212" s="81">
        <v>37172</v>
      </c>
      <c r="Z212" s="82" t="s">
        <v>30</v>
      </c>
      <c r="AA212" s="23">
        <v>-20688090.8491528</v>
      </c>
      <c r="AB212" s="23">
        <v>-1931752.9182102601</v>
      </c>
      <c r="AC212" t="str">
        <f t="shared" ref="AC212:AC251" si="15">IF((AA212)&gt;(AB213),"var exceeded"," ")</f>
        <v xml:space="preserve"> </v>
      </c>
      <c r="AL212" s="81">
        <v>36976</v>
      </c>
      <c r="AM212" s="82" t="s">
        <v>30</v>
      </c>
      <c r="AN212" s="23">
        <v>-30847645.891596202</v>
      </c>
      <c r="AO212" s="23">
        <v>-3921774.09723023</v>
      </c>
    </row>
    <row r="213" spans="1:41" ht="12" customHeight="1" x14ac:dyDescent="0.2">
      <c r="A213" s="2">
        <v>37173</v>
      </c>
      <c r="B213" s="1">
        <v>600693.35016639181</v>
      </c>
      <c r="C213" s="1">
        <v>-2808610.8937210017</v>
      </c>
      <c r="D213" s="1">
        <v>0</v>
      </c>
      <c r="E213" s="1">
        <v>0</v>
      </c>
      <c r="F213" s="3">
        <v>-2207917.5435546096</v>
      </c>
      <c r="G213" s="3">
        <f t="shared" si="12"/>
        <v>-3537724.1587854368</v>
      </c>
      <c r="H213" s="3">
        <v>0</v>
      </c>
      <c r="I213" s="3">
        <f>VLOOKUP(A213,'CS Worksheet'!$A$804:$E$1051,4,FALSE)</f>
        <v>-729113.26506443496</v>
      </c>
      <c r="J213" s="3">
        <v>0</v>
      </c>
      <c r="K213" s="3">
        <f>VLOOKUP(A213,'CS Worksheet'!$A$1052:$E$1281,4,FALSE)</f>
        <v>0</v>
      </c>
      <c r="N213" s="81">
        <v>37173</v>
      </c>
      <c r="O213" s="82" t="s">
        <v>30</v>
      </c>
      <c r="P213" s="85">
        <v>-20581057.6329199</v>
      </c>
      <c r="Q213" s="72" t="str">
        <f t="shared" si="13"/>
        <v xml:space="preserve"> </v>
      </c>
      <c r="R213" t="str">
        <f t="shared" si="14"/>
        <v xml:space="preserve"> </v>
      </c>
      <c r="Y213" s="81">
        <v>37173</v>
      </c>
      <c r="Z213" s="82" t="s">
        <v>30</v>
      </c>
      <c r="AA213" s="23">
        <v>-20581057.6329199</v>
      </c>
      <c r="AB213" s="23">
        <v>-4063214.90140387</v>
      </c>
      <c r="AC213" t="str">
        <f t="shared" si="15"/>
        <v xml:space="preserve"> </v>
      </c>
      <c r="AL213" s="81">
        <v>36977</v>
      </c>
      <c r="AM213" s="82" t="s">
        <v>30</v>
      </c>
      <c r="AN213" s="23">
        <v>-30356339.371548299</v>
      </c>
      <c r="AO213" s="23">
        <v>9742999.6035806201</v>
      </c>
    </row>
    <row r="214" spans="1:41" ht="12" customHeight="1" x14ac:dyDescent="0.2">
      <c r="A214" s="2">
        <v>37174</v>
      </c>
      <c r="B214" s="1">
        <v>-151899.89391048014</v>
      </c>
      <c r="C214" s="1">
        <v>-72707.53200791328</v>
      </c>
      <c r="D214" s="1">
        <v>0</v>
      </c>
      <c r="E214" s="1">
        <v>0</v>
      </c>
      <c r="F214" s="3">
        <v>-224607.42591839342</v>
      </c>
      <c r="G214" s="3">
        <f t="shared" si="12"/>
        <v>-3780448.317561713</v>
      </c>
      <c r="H214" s="3">
        <v>0</v>
      </c>
      <c r="I214" s="3">
        <f>VLOOKUP(A214,'CS Worksheet'!$A$804:$E$1051,4,FALSE)</f>
        <v>-3707740.7855537999</v>
      </c>
      <c r="J214" s="3">
        <v>0</v>
      </c>
      <c r="K214" s="3">
        <f>VLOOKUP(A214,'CS Worksheet'!$A$1052:$E$1281,4,FALSE)</f>
        <v>0</v>
      </c>
      <c r="N214" s="81">
        <v>37174</v>
      </c>
      <c r="O214" s="82" t="s">
        <v>30</v>
      </c>
      <c r="P214" s="85">
        <v>-18424885.791058797</v>
      </c>
      <c r="Q214" s="72" t="str">
        <f t="shared" si="13"/>
        <v xml:space="preserve"> </v>
      </c>
      <c r="R214" t="str">
        <f t="shared" si="14"/>
        <v xml:space="preserve"> </v>
      </c>
      <c r="Y214" s="81">
        <v>37174</v>
      </c>
      <c r="Z214" s="82" t="s">
        <v>30</v>
      </c>
      <c r="AA214" s="23">
        <v>-18424885.791058797</v>
      </c>
      <c r="AB214" s="23">
        <v>-3194578.1649501999</v>
      </c>
      <c r="AC214" t="str">
        <f t="shared" si="15"/>
        <v xml:space="preserve"> </v>
      </c>
      <c r="AL214" s="81">
        <v>36978</v>
      </c>
      <c r="AM214" s="82" t="s">
        <v>30</v>
      </c>
      <c r="AN214" s="23">
        <v>-32504219.336408298</v>
      </c>
      <c r="AO214" s="23">
        <v>-2065657.4560318301</v>
      </c>
    </row>
    <row r="215" spans="1:41" ht="12" customHeight="1" x14ac:dyDescent="0.2">
      <c r="A215" s="2">
        <v>37175</v>
      </c>
      <c r="B215" s="1">
        <v>-116262.27667255249</v>
      </c>
      <c r="C215" s="1">
        <v>-1659456.0784553094</v>
      </c>
      <c r="D215" s="1">
        <v>0</v>
      </c>
      <c r="E215" s="1">
        <v>0</v>
      </c>
      <c r="F215" s="3">
        <v>-1775718.355127862</v>
      </c>
      <c r="G215" s="3">
        <f t="shared" si="12"/>
        <v>1938570.3468786906</v>
      </c>
      <c r="H215" s="3">
        <v>0</v>
      </c>
      <c r="I215" s="3">
        <f>VLOOKUP(A215,'CS Worksheet'!$A$804:$E$1051,4,FALSE)</f>
        <v>3598026.425334</v>
      </c>
      <c r="J215" s="3">
        <v>0</v>
      </c>
      <c r="K215" s="3">
        <f>VLOOKUP(A215,'CS Worksheet'!$A$1052:$E$1281,4,FALSE)</f>
        <v>0</v>
      </c>
      <c r="N215" s="81">
        <v>37175</v>
      </c>
      <c r="O215" s="82" t="s">
        <v>30</v>
      </c>
      <c r="P215" s="85">
        <v>-20205722.177169699</v>
      </c>
      <c r="Q215" s="72" t="str">
        <f t="shared" si="13"/>
        <v xml:space="preserve"> </v>
      </c>
      <c r="R215" t="str">
        <f t="shared" si="14"/>
        <v xml:space="preserve"> </v>
      </c>
      <c r="Y215" s="81">
        <v>37175</v>
      </c>
      <c r="Z215" s="82" t="s">
        <v>30</v>
      </c>
      <c r="AA215" s="23">
        <v>-20205722.177169699</v>
      </c>
      <c r="AB215" s="23">
        <v>2771504.6636995198</v>
      </c>
      <c r="AC215" t="str">
        <f t="shared" si="15"/>
        <v xml:space="preserve"> </v>
      </c>
      <c r="AL215" s="81">
        <v>36979</v>
      </c>
      <c r="AM215" s="82" t="s">
        <v>30</v>
      </c>
      <c r="AN215" s="23">
        <v>-32396125.322546098</v>
      </c>
      <c r="AO215" s="23">
        <v>-7242202.91056138</v>
      </c>
    </row>
    <row r="216" spans="1:41" ht="12" customHeight="1" x14ac:dyDescent="0.2">
      <c r="A216" s="2">
        <v>37176</v>
      </c>
      <c r="B216" s="1">
        <v>479590.89102536789</v>
      </c>
      <c r="C216" s="1">
        <v>-3835973.0171189196</v>
      </c>
      <c r="D216" s="1">
        <v>0</v>
      </c>
      <c r="E216" s="1">
        <v>0</v>
      </c>
      <c r="F216" s="3">
        <v>-3356382.1260935515</v>
      </c>
      <c r="G216" s="3">
        <f t="shared" si="12"/>
        <v>-2557186.7636697795</v>
      </c>
      <c r="H216" s="3">
        <v>0</v>
      </c>
      <c r="I216" s="3">
        <f>VLOOKUP(A216,'CS Worksheet'!$A$804:$E$1051,4,FALSE)</f>
        <v>1278786.2534491399</v>
      </c>
      <c r="J216" s="3">
        <v>0</v>
      </c>
      <c r="K216" s="3">
        <f>VLOOKUP(A216,'CS Worksheet'!$A$1052:$E$1281,4,FALSE)</f>
        <v>0</v>
      </c>
      <c r="N216" s="81">
        <v>37176</v>
      </c>
      <c r="O216" s="82" t="s">
        <v>30</v>
      </c>
      <c r="P216" s="85">
        <v>-23635375.511172298</v>
      </c>
      <c r="Q216" s="72" t="str">
        <f t="shared" si="13"/>
        <v xml:space="preserve"> </v>
      </c>
      <c r="R216" t="str">
        <f t="shared" si="14"/>
        <v xml:space="preserve"> </v>
      </c>
      <c r="Y216" s="81">
        <v>37176</v>
      </c>
      <c r="Z216" s="82" t="s">
        <v>30</v>
      </c>
      <c r="AA216" s="23">
        <v>-23635375.511172298</v>
      </c>
      <c r="AB216" s="23">
        <v>-1917036.9569312599</v>
      </c>
      <c r="AC216" t="str">
        <f t="shared" si="15"/>
        <v xml:space="preserve"> </v>
      </c>
      <c r="AL216" s="81">
        <v>36980</v>
      </c>
      <c r="AM216" s="82" t="s">
        <v>30</v>
      </c>
      <c r="AN216" s="23">
        <v>-35848508.075165197</v>
      </c>
      <c r="AO216" s="23">
        <v>3891448.2436597599</v>
      </c>
    </row>
    <row r="217" spans="1:41" ht="12" customHeight="1" x14ac:dyDescent="0.2">
      <c r="A217" s="2">
        <v>37179</v>
      </c>
      <c r="B217" s="1">
        <v>491833.18853012339</v>
      </c>
      <c r="C217" s="1">
        <v>5898580.5018098261</v>
      </c>
      <c r="D217" s="1">
        <v>0</v>
      </c>
      <c r="E217" s="1">
        <v>0</v>
      </c>
      <c r="F217" s="3">
        <v>6390413.6903399499</v>
      </c>
      <c r="G217" s="3">
        <f t="shared" si="12"/>
        <v>5920160.8232156551</v>
      </c>
      <c r="H217" s="3">
        <v>0</v>
      </c>
      <c r="I217" s="3">
        <f>VLOOKUP(A217,'CS Worksheet'!$A$804:$E$1051,4,FALSE)</f>
        <v>21580.321405829302</v>
      </c>
      <c r="J217" s="3">
        <v>0</v>
      </c>
      <c r="K217" s="3">
        <f>VLOOKUP(A217,'CS Worksheet'!$A$1052:$E$1281,4,FALSE)</f>
        <v>0</v>
      </c>
      <c r="N217" s="81">
        <v>37179</v>
      </c>
      <c r="O217" s="82" t="s">
        <v>30</v>
      </c>
      <c r="P217" s="85">
        <v>-20986427.657810401</v>
      </c>
      <c r="Q217" s="72" t="str">
        <f t="shared" si="13"/>
        <v xml:space="preserve"> </v>
      </c>
      <c r="R217" t="str">
        <f t="shared" si="14"/>
        <v xml:space="preserve"> </v>
      </c>
      <c r="Y217" s="81">
        <v>37179</v>
      </c>
      <c r="Z217" s="82" t="s">
        <v>30</v>
      </c>
      <c r="AA217" s="23">
        <v>-20986427.657810401</v>
      </c>
      <c r="AB217" s="23">
        <v>6386434.77274804</v>
      </c>
      <c r="AC217" t="str">
        <f t="shared" si="15"/>
        <v xml:space="preserve"> </v>
      </c>
      <c r="AL217" s="81">
        <v>36981</v>
      </c>
      <c r="AM217" s="82" t="s">
        <v>30</v>
      </c>
      <c r="AN217" s="23">
        <v>-25346464.938607402</v>
      </c>
      <c r="AO217" s="23">
        <v>5072242.1695519499</v>
      </c>
    </row>
    <row r="218" spans="1:41" ht="12" customHeight="1" x14ac:dyDescent="0.2">
      <c r="A218" s="2">
        <v>37180</v>
      </c>
      <c r="B218" s="1">
        <v>908448.93798816844</v>
      </c>
      <c r="C218" s="1">
        <v>-10679576.704540197</v>
      </c>
      <c r="D218" s="1">
        <v>226032</v>
      </c>
      <c r="E218" s="1">
        <v>0</v>
      </c>
      <c r="F218" s="3">
        <v>-9545095.7665520292</v>
      </c>
      <c r="G218" s="3">
        <f t="shared" si="12"/>
        <v>-12883739.351918707</v>
      </c>
      <c r="H218" s="3">
        <v>0</v>
      </c>
      <c r="I218" s="3">
        <f>VLOOKUP(A218,'CS Worksheet'!$A$804:$E$1051,4,FALSE)</f>
        <v>-1978130.6473785101</v>
      </c>
      <c r="J218" s="3">
        <v>0</v>
      </c>
      <c r="K218" s="3">
        <f>VLOOKUP(A218,'CS Worksheet'!$A$1052:$E$1281,4,FALSE)</f>
        <v>0</v>
      </c>
      <c r="N218" s="81">
        <v>37180</v>
      </c>
      <c r="O218" s="82" t="s">
        <v>30</v>
      </c>
      <c r="P218" s="85">
        <v>-21673646.087854497</v>
      </c>
      <c r="Q218" s="72" t="str">
        <f t="shared" si="13"/>
        <v xml:space="preserve"> </v>
      </c>
      <c r="R218" t="str">
        <f t="shared" si="14"/>
        <v xml:space="preserve"> </v>
      </c>
      <c r="Y218" s="81">
        <v>37180</v>
      </c>
      <c r="Z218" s="82" t="s">
        <v>30</v>
      </c>
      <c r="AA218" s="23">
        <v>-21673646.087854497</v>
      </c>
      <c r="AB218" s="23">
        <v>-12276228.168831998</v>
      </c>
      <c r="AC218" t="str">
        <f t="shared" si="15"/>
        <v xml:space="preserve"> </v>
      </c>
      <c r="AL218" s="81">
        <v>36983</v>
      </c>
      <c r="AM218" s="82" t="s">
        <v>30</v>
      </c>
      <c r="AN218" s="23">
        <v>-35946084.968833096</v>
      </c>
      <c r="AO218" s="23">
        <v>791166.96942756488</v>
      </c>
    </row>
    <row r="219" spans="1:41" ht="12" customHeight="1" x14ac:dyDescent="0.2">
      <c r="A219" s="2">
        <v>37181</v>
      </c>
      <c r="B219" s="1">
        <v>629492.12198717648</v>
      </c>
      <c r="C219" s="1">
        <v>152065.94623419782</v>
      </c>
      <c r="D219" s="1">
        <v>0</v>
      </c>
      <c r="E219" s="1">
        <v>0</v>
      </c>
      <c r="F219" s="3">
        <v>781558.0682213743</v>
      </c>
      <c r="G219" s="3">
        <f t="shared" si="12"/>
        <v>-1082337.1696556921</v>
      </c>
      <c r="H219" s="3">
        <v>0</v>
      </c>
      <c r="I219" s="3">
        <f>VLOOKUP(A219,'CS Worksheet'!$A$804:$E$1051,4,FALSE)</f>
        <v>-1234403.1158898899</v>
      </c>
      <c r="J219" s="3">
        <v>0</v>
      </c>
      <c r="K219" s="3">
        <f>VLOOKUP(A219,'CS Worksheet'!$A$1052:$E$1281,4,FALSE)</f>
        <v>0</v>
      </c>
      <c r="N219" s="81">
        <v>37181</v>
      </c>
      <c r="O219" s="82" t="s">
        <v>30</v>
      </c>
      <c r="P219" s="85">
        <v>-21251520.5732214</v>
      </c>
      <c r="Q219" s="72" t="str">
        <f t="shared" si="13"/>
        <v xml:space="preserve"> </v>
      </c>
      <c r="R219" t="str">
        <f t="shared" si="14"/>
        <v xml:space="preserve"> </v>
      </c>
      <c r="Y219" s="81">
        <v>37181</v>
      </c>
      <c r="Z219" s="82" t="s">
        <v>30</v>
      </c>
      <c r="AA219" s="23">
        <v>-21251520.5732214</v>
      </c>
      <c r="AB219" s="23">
        <v>-3492176.6936558499</v>
      </c>
      <c r="AC219" t="str">
        <f t="shared" si="15"/>
        <v xml:space="preserve"> </v>
      </c>
      <c r="AL219" s="81">
        <v>36984</v>
      </c>
      <c r="AM219" s="82" t="s">
        <v>30</v>
      </c>
      <c r="AN219" s="23">
        <v>-38415748.937446304</v>
      </c>
      <c r="AO219" s="23">
        <v>4904543.9664920298</v>
      </c>
    </row>
    <row r="220" spans="1:41" ht="12" customHeight="1" x14ac:dyDescent="0.2">
      <c r="A220" s="2">
        <v>37182</v>
      </c>
      <c r="B220" s="1">
        <v>-449653.32999713765</v>
      </c>
      <c r="C220" s="1">
        <v>-871304.60914359288</v>
      </c>
      <c r="D220" s="1">
        <v>0</v>
      </c>
      <c r="E220" s="1">
        <v>0</v>
      </c>
      <c r="F220" s="3">
        <v>-1320957.9391407305</v>
      </c>
      <c r="G220" s="3">
        <f t="shared" si="12"/>
        <v>-3227688.9778003427</v>
      </c>
      <c r="H220" s="3">
        <v>0</v>
      </c>
      <c r="I220" s="3">
        <f>VLOOKUP(A220,'CS Worksheet'!$A$804:$E$1051,4,FALSE)</f>
        <v>-2356384.3686567498</v>
      </c>
      <c r="J220" s="3">
        <v>0</v>
      </c>
      <c r="K220" s="3">
        <f>VLOOKUP(A220,'CS Worksheet'!$A$1052:$E$1281,4,FALSE)</f>
        <v>0</v>
      </c>
      <c r="N220" s="81">
        <v>37182</v>
      </c>
      <c r="O220" s="82" t="s">
        <v>30</v>
      </c>
      <c r="P220" s="85">
        <v>-17417229.682254601</v>
      </c>
      <c r="Q220" s="72" t="str">
        <f t="shared" si="13"/>
        <v xml:space="preserve"> </v>
      </c>
      <c r="R220" t="str">
        <f t="shared" si="14"/>
        <v xml:space="preserve"> </v>
      </c>
      <c r="Y220" s="81">
        <v>37182</v>
      </c>
      <c r="Z220" s="82" t="s">
        <v>30</v>
      </c>
      <c r="AA220" s="23">
        <v>-17417229.682254601</v>
      </c>
      <c r="AB220" s="23">
        <v>-3201457.4819660401</v>
      </c>
      <c r="AC220" t="str">
        <f t="shared" si="15"/>
        <v xml:space="preserve"> </v>
      </c>
      <c r="AL220" s="81">
        <v>36985</v>
      </c>
      <c r="AM220" s="82" t="s">
        <v>30</v>
      </c>
      <c r="AN220" s="23">
        <v>-40571916.774164997</v>
      </c>
      <c r="AO220" s="23">
        <v>-245979.04375754303</v>
      </c>
    </row>
    <row r="221" spans="1:41" ht="12" customHeight="1" x14ac:dyDescent="0.2">
      <c r="A221" s="2">
        <v>37183</v>
      </c>
      <c r="B221" s="1">
        <v>-3250984.109881633</v>
      </c>
      <c r="C221" s="1">
        <v>-11957245.820959739</v>
      </c>
      <c r="D221" s="1">
        <v>0</v>
      </c>
      <c r="E221" s="1">
        <v>0</v>
      </c>
      <c r="F221" s="3">
        <v>-15208229.930841371</v>
      </c>
      <c r="G221" s="3">
        <f t="shared" si="12"/>
        <v>-13262240.82151773</v>
      </c>
      <c r="H221" s="3">
        <v>0</v>
      </c>
      <c r="I221" s="3">
        <f>VLOOKUP(A221,'CS Worksheet'!$A$804:$E$1051,4,FALSE)</f>
        <v>-1304995.00055799</v>
      </c>
      <c r="J221" s="3">
        <v>0</v>
      </c>
      <c r="K221" s="3">
        <f>VLOOKUP(A221,'CS Worksheet'!$A$1052:$E$1281,4,FALSE)</f>
        <v>0</v>
      </c>
      <c r="N221" s="81">
        <v>37183</v>
      </c>
      <c r="O221" s="82" t="s">
        <v>30</v>
      </c>
      <c r="P221" s="85">
        <v>-22576065.661320601</v>
      </c>
      <c r="Q221" s="72" t="str">
        <f t="shared" si="13"/>
        <v xml:space="preserve"> </v>
      </c>
      <c r="R221" t="str">
        <f t="shared" si="14"/>
        <v xml:space="preserve"> </v>
      </c>
      <c r="Y221" s="81">
        <v>37183</v>
      </c>
      <c r="Z221" s="82" t="s">
        <v>30</v>
      </c>
      <c r="AA221" s="23">
        <v>-22576065.661320601</v>
      </c>
      <c r="AB221" s="23">
        <v>-12529928.3367006</v>
      </c>
      <c r="AC221" t="str">
        <f t="shared" si="15"/>
        <v xml:space="preserve"> </v>
      </c>
      <c r="AL221" s="81">
        <v>36986</v>
      </c>
      <c r="AM221" s="82" t="s">
        <v>30</v>
      </c>
      <c r="AN221" s="23">
        <v>-41742323.113681801</v>
      </c>
      <c r="AO221" s="23">
        <v>6872167.11102264</v>
      </c>
    </row>
    <row r="222" spans="1:41" ht="12" customHeight="1" x14ac:dyDescent="0.2">
      <c r="A222" s="2">
        <v>37186</v>
      </c>
      <c r="B222" s="1">
        <v>-33501.8863343638</v>
      </c>
      <c r="C222" s="1">
        <v>-7930791.4227260351</v>
      </c>
      <c r="D222" s="1">
        <v>0</v>
      </c>
      <c r="E222" s="1">
        <v>0</v>
      </c>
      <c r="F222" s="3">
        <v>-7964293.3090603985</v>
      </c>
      <c r="G222" s="3">
        <f t="shared" si="12"/>
        <v>-11583735.824394206</v>
      </c>
      <c r="H222" s="3">
        <v>0</v>
      </c>
      <c r="I222" s="3">
        <f>VLOOKUP(A222,'CS Worksheet'!$A$804:$E$1051,4,FALSE)</f>
        <v>-3652944.40166817</v>
      </c>
      <c r="J222" s="3">
        <v>0</v>
      </c>
      <c r="K222" s="3">
        <f>VLOOKUP(A222,'CS Worksheet'!$A$1052:$E$1281,4,FALSE)</f>
        <v>0</v>
      </c>
      <c r="N222" s="81">
        <v>37186</v>
      </c>
      <c r="O222" s="82" t="s">
        <v>30</v>
      </c>
      <c r="P222" s="85">
        <v>-25837741.178361401</v>
      </c>
      <c r="Q222" s="72" t="str">
        <f t="shared" si="13"/>
        <v xml:space="preserve"> </v>
      </c>
      <c r="R222" t="str">
        <f t="shared" si="14"/>
        <v xml:space="preserve"> </v>
      </c>
      <c r="Y222" s="81">
        <v>37186</v>
      </c>
      <c r="Z222" s="82" t="s">
        <v>30</v>
      </c>
      <c r="AA222" s="23">
        <v>-25837741.178361401</v>
      </c>
      <c r="AB222" s="23">
        <v>-10564682.1802465</v>
      </c>
      <c r="AC222" t="str">
        <f t="shared" si="15"/>
        <v xml:space="preserve"> </v>
      </c>
      <c r="AL222" s="81">
        <v>36987</v>
      </c>
      <c r="AM222" s="82" t="s">
        <v>30</v>
      </c>
      <c r="AN222" s="23">
        <v>-44084700.320868298</v>
      </c>
      <c r="AO222" s="23">
        <v>-2228594.7903225902</v>
      </c>
    </row>
    <row r="223" spans="1:41" ht="12" customHeight="1" x14ac:dyDescent="0.2">
      <c r="A223" s="2">
        <v>37187</v>
      </c>
      <c r="B223" s="1">
        <v>-658741.64411909459</v>
      </c>
      <c r="C223" s="1">
        <v>7611135.2422215752</v>
      </c>
      <c r="D223" s="1">
        <v>0</v>
      </c>
      <c r="E223" s="1">
        <v>0</v>
      </c>
      <c r="F223" s="3">
        <v>6952393.5981024802</v>
      </c>
      <c r="G223" s="3">
        <f t="shared" si="12"/>
        <v>8279064.1630139388</v>
      </c>
      <c r="H223" s="3">
        <v>0</v>
      </c>
      <c r="I223" s="3">
        <f>VLOOKUP(A223,'CS Worksheet'!$A$804:$E$1051,4,FALSE)</f>
        <v>667928.92079236312</v>
      </c>
      <c r="J223" s="3">
        <v>0</v>
      </c>
      <c r="K223" s="3">
        <f>VLOOKUP(A223,'CS Worksheet'!$A$1052:$E$1281,4,FALSE)</f>
        <v>0</v>
      </c>
      <c r="N223" s="81">
        <v>37187</v>
      </c>
      <c r="O223" s="82" t="s">
        <v>30</v>
      </c>
      <c r="P223" s="85">
        <v>-22215925.524717599</v>
      </c>
      <c r="Q223" s="72" t="str">
        <f t="shared" si="13"/>
        <v>var exceeded</v>
      </c>
      <c r="R223" t="str">
        <f t="shared" si="14"/>
        <v>var exceeded</v>
      </c>
      <c r="Y223" s="81">
        <v>37187</v>
      </c>
      <c r="Z223" s="82" t="s">
        <v>30</v>
      </c>
      <c r="AA223" s="23">
        <v>-22215925.524717599</v>
      </c>
      <c r="AB223" s="23">
        <v>8408235.5547816586</v>
      </c>
      <c r="AC223" t="str">
        <f t="shared" si="15"/>
        <v>var exceeded</v>
      </c>
      <c r="AL223" s="81">
        <v>36990</v>
      </c>
      <c r="AM223" s="82" t="s">
        <v>30</v>
      </c>
      <c r="AN223" s="23">
        <v>-41731782.422248103</v>
      </c>
      <c r="AO223" s="23">
        <v>10359615.969811801</v>
      </c>
    </row>
    <row r="224" spans="1:41" ht="12" customHeight="1" x14ac:dyDescent="0.2">
      <c r="A224" s="2">
        <v>37188</v>
      </c>
      <c r="B224" s="1">
        <v>520101.34764621197</v>
      </c>
      <c r="C224" s="1">
        <v>-24798291.849013165</v>
      </c>
      <c r="D224" s="1">
        <v>0</v>
      </c>
      <c r="E224" s="1">
        <v>0</v>
      </c>
      <c r="F224" s="3">
        <v>-24278190.501366954</v>
      </c>
      <c r="G224" s="3">
        <f t="shared" si="12"/>
        <v>-26114141.115690034</v>
      </c>
      <c r="H224" s="3">
        <v>0</v>
      </c>
      <c r="I224" s="3">
        <f>VLOOKUP(A224,'CS Worksheet'!$A$804:$E$1051,4,FALSE)</f>
        <v>-1315849.2666768699</v>
      </c>
      <c r="J224" s="3">
        <v>0</v>
      </c>
      <c r="K224" s="3">
        <f>VLOOKUP(A224,'CS Worksheet'!$A$1052:$E$1281,4,FALSE)</f>
        <v>0</v>
      </c>
      <c r="N224" s="81">
        <v>37188</v>
      </c>
      <c r="O224" s="82" t="s">
        <v>30</v>
      </c>
      <c r="P224" s="85">
        <v>-30727498.775075</v>
      </c>
      <c r="Q224" s="72" t="str">
        <f t="shared" si="13"/>
        <v xml:space="preserve"> </v>
      </c>
      <c r="R224" t="str">
        <f t="shared" si="14"/>
        <v xml:space="preserve"> </v>
      </c>
      <c r="Y224" s="81">
        <v>37188</v>
      </c>
      <c r="Z224" s="82" t="s">
        <v>30</v>
      </c>
      <c r="AA224" s="23">
        <v>-30727498.775075</v>
      </c>
      <c r="AB224" s="23">
        <v>-57861214.012754202</v>
      </c>
      <c r="AC224" t="str">
        <f t="shared" si="15"/>
        <v xml:space="preserve"> </v>
      </c>
      <c r="AL224" s="81">
        <v>36991</v>
      </c>
      <c r="AM224" s="82" t="s">
        <v>30</v>
      </c>
      <c r="AN224" s="23">
        <v>-42148180.7244616</v>
      </c>
      <c r="AO224" s="23">
        <v>5853864.4699430997</v>
      </c>
    </row>
    <row r="225" spans="1:41" ht="12" customHeight="1" x14ac:dyDescent="0.2">
      <c r="A225" s="2">
        <v>37189</v>
      </c>
      <c r="B225" s="1">
        <v>2898320.5655928636</v>
      </c>
      <c r="C225" s="1">
        <v>3870513.032778149</v>
      </c>
      <c r="D225" s="1">
        <v>0</v>
      </c>
      <c r="E225" s="1">
        <v>0</v>
      </c>
      <c r="F225" s="3">
        <v>6768833.5983710121</v>
      </c>
      <c r="G225" s="3">
        <f t="shared" si="12"/>
        <v>2645024.0912958491</v>
      </c>
      <c r="H225" s="3">
        <v>0</v>
      </c>
      <c r="I225" s="3">
        <f>VLOOKUP(A225,'CS Worksheet'!$A$804:$E$1051,4,FALSE)</f>
        <v>-1225488.9414822999</v>
      </c>
      <c r="J225" s="3">
        <v>0</v>
      </c>
      <c r="K225" s="3">
        <f>VLOOKUP(A225,'CS Worksheet'!$A$1052:$E$1281,4,FALSE)</f>
        <v>0</v>
      </c>
      <c r="N225" s="81">
        <v>37189</v>
      </c>
      <c r="O225" s="82" t="s">
        <v>30</v>
      </c>
      <c r="P225" s="85">
        <v>-29122474.604909498</v>
      </c>
      <c r="Q225" s="72" t="str">
        <f t="shared" si="13"/>
        <v xml:space="preserve"> </v>
      </c>
      <c r="R225" t="str">
        <f t="shared" si="14"/>
        <v xml:space="preserve"> </v>
      </c>
      <c r="Y225" s="81">
        <v>37189</v>
      </c>
      <c r="Z225" s="82" t="s">
        <v>30</v>
      </c>
      <c r="AA225" s="23">
        <v>-29122474.604909498</v>
      </c>
      <c r="AB225" s="23">
        <v>14128531.859870501</v>
      </c>
      <c r="AC225" t="str">
        <f t="shared" si="15"/>
        <v xml:space="preserve"> </v>
      </c>
      <c r="AL225" s="81">
        <v>36992</v>
      </c>
      <c r="AM225" s="82" t="s">
        <v>30</v>
      </c>
      <c r="AN225" s="23">
        <v>-41130368.053574502</v>
      </c>
      <c r="AO225" s="23">
        <v>-6075596.2455343502</v>
      </c>
    </row>
    <row r="226" spans="1:41" ht="12" customHeight="1" x14ac:dyDescent="0.2">
      <c r="A226" s="2">
        <v>37190</v>
      </c>
      <c r="B226" s="1">
        <v>469471.23188433534</v>
      </c>
      <c r="C226" s="1">
        <v>-9388711.6019631699</v>
      </c>
      <c r="D226" s="1">
        <v>0</v>
      </c>
      <c r="E226" s="1">
        <v>0</v>
      </c>
      <c r="F226" s="3">
        <v>-8919240.3700788338</v>
      </c>
      <c r="G226" s="3">
        <f t="shared" si="12"/>
        <v>-13342325.97286888</v>
      </c>
      <c r="H226" s="3">
        <v>0</v>
      </c>
      <c r="I226" s="3">
        <f>VLOOKUP(A226,'CS Worksheet'!$A$804:$E$1051,4,FALSE)</f>
        <v>-3953614.3709057099</v>
      </c>
      <c r="J226" s="3">
        <v>0</v>
      </c>
      <c r="K226" s="3">
        <f>VLOOKUP(A226,'CS Worksheet'!$A$1052:$E$1281,4,FALSE)</f>
        <v>0</v>
      </c>
      <c r="N226" s="81">
        <v>37190</v>
      </c>
      <c r="O226" s="82" t="s">
        <v>30</v>
      </c>
      <c r="P226" s="85">
        <v>-21022495.041040398</v>
      </c>
      <c r="Q226" s="72" t="str">
        <f t="shared" si="13"/>
        <v xml:space="preserve"> </v>
      </c>
      <c r="R226" t="str">
        <f t="shared" si="14"/>
        <v xml:space="preserve"> </v>
      </c>
      <c r="Y226" s="81">
        <v>37190</v>
      </c>
      <c r="Z226" s="82" t="s">
        <v>30</v>
      </c>
      <c r="AA226" s="23">
        <v>-21022495.041040398</v>
      </c>
      <c r="AB226" s="23">
        <v>-11337988.222241299</v>
      </c>
      <c r="AC226" t="str">
        <f t="shared" si="15"/>
        <v xml:space="preserve"> </v>
      </c>
      <c r="AL226" s="81">
        <v>36993</v>
      </c>
      <c r="AM226" s="82" t="s">
        <v>30</v>
      </c>
      <c r="AN226" s="23">
        <v>-37695076.689272396</v>
      </c>
      <c r="AO226" s="23">
        <v>7100315.1730664102</v>
      </c>
    </row>
    <row r="227" spans="1:41" ht="12" customHeight="1" x14ac:dyDescent="0.2">
      <c r="A227" s="2">
        <v>37193</v>
      </c>
      <c r="B227" s="1">
        <v>764330.88339561084</v>
      </c>
      <c r="C227" s="1">
        <v>11550832.424486786</v>
      </c>
      <c r="D227" s="1">
        <v>0</v>
      </c>
      <c r="E227" s="1">
        <v>-498984</v>
      </c>
      <c r="F227" s="3">
        <v>11816179.307882397</v>
      </c>
      <c r="G227" s="3">
        <f t="shared" si="12"/>
        <v>8860419.0648719165</v>
      </c>
      <c r="H227" s="3">
        <v>0</v>
      </c>
      <c r="I227" s="3">
        <f>VLOOKUP(A227,'CS Worksheet'!$A$804:$E$1051,4,FALSE)</f>
        <v>-3189397.35961487</v>
      </c>
      <c r="J227" s="3">
        <v>0</v>
      </c>
      <c r="K227" s="3">
        <f>VLOOKUP(A227,'CS Worksheet'!$A$1052:$E$1281,4,FALSE)</f>
        <v>0</v>
      </c>
      <c r="N227" s="81">
        <v>37193</v>
      </c>
      <c r="O227" s="82" t="s">
        <v>30</v>
      </c>
      <c r="P227" s="85">
        <v>-22557171.322506201</v>
      </c>
      <c r="Q227" s="72" t="str">
        <f t="shared" si="13"/>
        <v xml:space="preserve"> </v>
      </c>
      <c r="R227" t="str">
        <f t="shared" si="14"/>
        <v xml:space="preserve"> </v>
      </c>
      <c r="Y227" s="81">
        <v>37193</v>
      </c>
      <c r="Z227" s="82" t="s">
        <v>30</v>
      </c>
      <c r="AA227" s="23">
        <v>-22557171.322506201</v>
      </c>
      <c r="AB227" s="23">
        <v>21529835.760528501</v>
      </c>
      <c r="AC227" t="str">
        <f t="shared" si="15"/>
        <v xml:space="preserve"> </v>
      </c>
      <c r="AL227" s="81">
        <v>36997</v>
      </c>
      <c r="AM227" s="82" t="s">
        <v>30</v>
      </c>
      <c r="AN227" s="23">
        <v>-39590648.285056099</v>
      </c>
      <c r="AO227" s="23">
        <v>-10406609.4267247</v>
      </c>
    </row>
    <row r="228" spans="1:41" ht="12" customHeight="1" x14ac:dyDescent="0.2">
      <c r="A228" s="2">
        <v>37194</v>
      </c>
      <c r="B228" s="1">
        <v>2306736.5855497881</v>
      </c>
      <c r="C228" s="1">
        <v>1754299.5311646927</v>
      </c>
      <c r="D228" s="1">
        <v>0</v>
      </c>
      <c r="E228" s="1">
        <v>0</v>
      </c>
      <c r="F228" s="3">
        <v>4061036.1167144808</v>
      </c>
      <c r="G228" s="3">
        <f t="shared" si="12"/>
        <v>3525159.2735671527</v>
      </c>
      <c r="H228" s="3">
        <v>0</v>
      </c>
      <c r="I228" s="3">
        <f>VLOOKUP(A228,'CS Worksheet'!$A$804:$E$1051,4,FALSE)</f>
        <v>1770859.74240246</v>
      </c>
      <c r="J228" s="3">
        <v>0</v>
      </c>
      <c r="K228" s="3">
        <f>VLOOKUP(A228,'CS Worksheet'!$A$1052:$E$1281,4,FALSE)</f>
        <v>0</v>
      </c>
      <c r="N228" s="81">
        <v>37194</v>
      </c>
      <c r="O228" s="82" t="s">
        <v>30</v>
      </c>
      <c r="P228" s="85">
        <v>-22287844.3561644</v>
      </c>
      <c r="Q228" s="72" t="str">
        <f t="shared" si="13"/>
        <v xml:space="preserve"> </v>
      </c>
      <c r="R228" t="str">
        <f t="shared" si="14"/>
        <v xml:space="preserve"> </v>
      </c>
      <c r="Y228" s="81">
        <v>37194</v>
      </c>
      <c r="Z228" s="82" t="s">
        <v>30</v>
      </c>
      <c r="AA228" s="23">
        <v>-22287844.3561644</v>
      </c>
      <c r="AB228" s="23">
        <v>1915540.6886350401</v>
      </c>
      <c r="AC228" t="str">
        <f t="shared" si="15"/>
        <v xml:space="preserve"> </v>
      </c>
      <c r="AL228" s="81">
        <v>36998</v>
      </c>
      <c r="AM228" s="82" t="s">
        <v>30</v>
      </c>
      <c r="AN228" s="23">
        <v>-37299364.002563804</v>
      </c>
      <c r="AO228" s="23">
        <v>-18955753.202201102</v>
      </c>
    </row>
    <row r="229" spans="1:41" ht="12" customHeight="1" x14ac:dyDescent="0.2">
      <c r="A229" s="2">
        <v>37195</v>
      </c>
      <c r="B229" s="1">
        <v>-1030097.3606709375</v>
      </c>
      <c r="C229" s="1">
        <v>-14731347.530302154</v>
      </c>
      <c r="D229" s="1">
        <v>-5518290</v>
      </c>
      <c r="E229" s="1">
        <v>8178985.6109109325</v>
      </c>
      <c r="F229" s="3">
        <v>-13100749.280062158</v>
      </c>
      <c r="G229" s="3">
        <f t="shared" si="12"/>
        <v>-16105936.389738496</v>
      </c>
      <c r="H229" s="3">
        <v>0</v>
      </c>
      <c r="I229" s="3">
        <f>VLOOKUP(A229,'CS Worksheet'!$A$804:$E$1051,4,FALSE)</f>
        <v>1286106.75147459</v>
      </c>
      <c r="J229" s="3">
        <v>0</v>
      </c>
      <c r="K229" s="3">
        <f>VLOOKUP(A229,'CS Worksheet'!$A$1052:$E$1281,4,FALSE)</f>
        <v>0</v>
      </c>
      <c r="N229" s="81">
        <v>37195</v>
      </c>
      <c r="O229" s="82" t="s">
        <v>30</v>
      </c>
      <c r="P229" s="85">
        <v>-21422372.698916398</v>
      </c>
      <c r="Q229" s="72" t="str">
        <f t="shared" si="13"/>
        <v xml:space="preserve"> </v>
      </c>
      <c r="R229" t="str">
        <f t="shared" si="14"/>
        <v xml:space="preserve"> </v>
      </c>
      <c r="Y229" s="81">
        <v>37195</v>
      </c>
      <c r="Z229" s="82" t="s">
        <v>30</v>
      </c>
      <c r="AA229" s="23">
        <v>-21422372.698916398</v>
      </c>
      <c r="AB229" s="23">
        <v>-4989704.7943027299</v>
      </c>
      <c r="AC229" t="str">
        <f t="shared" si="15"/>
        <v xml:space="preserve"> </v>
      </c>
      <c r="AL229" s="81">
        <v>36999</v>
      </c>
      <c r="AM229" s="82" t="s">
        <v>30</v>
      </c>
      <c r="AN229" s="23">
        <v>-42751846.193063401</v>
      </c>
      <c r="AO229" s="23">
        <v>19084001.795335799</v>
      </c>
    </row>
    <row r="230" spans="1:41" ht="12" customHeight="1" x14ac:dyDescent="0.2">
      <c r="A230" s="2">
        <v>37196</v>
      </c>
      <c r="B230" s="1">
        <v>1425475.7712767392</v>
      </c>
      <c r="C230" s="1">
        <v>4926385.1994072925</v>
      </c>
      <c r="D230" s="1">
        <v>0</v>
      </c>
      <c r="E230" s="1">
        <v>0</v>
      </c>
      <c r="F230" s="3">
        <v>6351860.970684032</v>
      </c>
      <c r="G230" s="3">
        <f t="shared" si="12"/>
        <v>5410844.8204204198</v>
      </c>
      <c r="H230" s="3">
        <v>0</v>
      </c>
      <c r="I230" s="3">
        <f>VLOOKUP(A230,'CS Worksheet'!$A$804:$E$1051,4,FALSE)</f>
        <v>484459.62101312698</v>
      </c>
      <c r="J230" s="3">
        <v>0</v>
      </c>
      <c r="K230" s="3">
        <f>VLOOKUP(A230,'CS Worksheet'!$A$1052:$E$1281,4,FALSE)</f>
        <v>0</v>
      </c>
      <c r="N230" s="81">
        <v>37196</v>
      </c>
      <c r="O230" s="82" t="s">
        <v>30</v>
      </c>
      <c r="P230" s="85">
        <v>-22135904.018598501</v>
      </c>
      <c r="Q230" s="72" t="str">
        <f t="shared" si="13"/>
        <v xml:space="preserve"> </v>
      </c>
      <c r="R230" t="str">
        <f t="shared" si="14"/>
        <v xml:space="preserve"> </v>
      </c>
      <c r="Y230" s="81">
        <v>37196</v>
      </c>
      <c r="Z230" s="82" t="s">
        <v>30</v>
      </c>
      <c r="AA230" s="23">
        <v>-22135904.018598501</v>
      </c>
      <c r="AB230" s="23">
        <v>2217198.7032959</v>
      </c>
      <c r="AC230" t="str">
        <f t="shared" si="15"/>
        <v xml:space="preserve"> </v>
      </c>
      <c r="AL230" s="81">
        <v>37000</v>
      </c>
      <c r="AM230" s="82" t="s">
        <v>30</v>
      </c>
      <c r="AN230" s="23">
        <v>-43757864.477912799</v>
      </c>
      <c r="AO230" s="23">
        <v>-5802290.4925565403</v>
      </c>
    </row>
    <row r="231" spans="1:41" ht="12" customHeight="1" x14ac:dyDescent="0.2">
      <c r="A231" s="2">
        <v>37197</v>
      </c>
      <c r="B231" s="1">
        <v>1659425.9205347965</v>
      </c>
      <c r="C231" s="1">
        <v>6391081.7249951065</v>
      </c>
      <c r="D231" s="1">
        <v>0</v>
      </c>
      <c r="E231" s="1">
        <v>0</v>
      </c>
      <c r="F231" s="3">
        <v>8050507.6455299035</v>
      </c>
      <c r="G231" s="3">
        <f t="shared" si="12"/>
        <v>7074026.7572487779</v>
      </c>
      <c r="H231" s="3">
        <v>0</v>
      </c>
      <c r="I231" s="3">
        <f>VLOOKUP(A231,'CS Worksheet'!$A$804:$E$1051,4,FALSE)</f>
        <v>682945.03225367097</v>
      </c>
      <c r="J231" s="3">
        <v>0</v>
      </c>
      <c r="K231" s="3">
        <f>VLOOKUP(A231,'CS Worksheet'!$A$1052:$E$1281,4,FALSE)</f>
        <v>0</v>
      </c>
      <c r="N231" s="81">
        <v>37197</v>
      </c>
      <c r="O231" s="82" t="s">
        <v>30</v>
      </c>
      <c r="P231" s="85">
        <v>-18887402.481616698</v>
      </c>
      <c r="Q231" s="72" t="str">
        <f t="shared" si="13"/>
        <v xml:space="preserve"> </v>
      </c>
      <c r="R231" t="str">
        <f t="shared" si="14"/>
        <v xml:space="preserve"> </v>
      </c>
      <c r="Y231" s="81">
        <v>37197</v>
      </c>
      <c r="Z231" s="82" t="s">
        <v>30</v>
      </c>
      <c r="AA231" s="23">
        <v>-18887402.481616698</v>
      </c>
      <c r="AB231" s="23">
        <v>-1351995.4979238999</v>
      </c>
      <c r="AC231" t="str">
        <f t="shared" si="15"/>
        <v xml:space="preserve"> </v>
      </c>
      <c r="AL231" s="81">
        <v>37001</v>
      </c>
      <c r="AM231" s="82" t="s">
        <v>30</v>
      </c>
      <c r="AN231" s="23">
        <v>-39202794.436742797</v>
      </c>
      <c r="AO231" s="23">
        <v>-6733651.3696354004</v>
      </c>
    </row>
    <row r="232" spans="1:41" ht="12" customHeight="1" x14ac:dyDescent="0.2">
      <c r="A232" s="2">
        <v>37200</v>
      </c>
      <c r="B232" s="1">
        <v>1774038.0264702409</v>
      </c>
      <c r="C232" s="1">
        <v>34304313.436784185</v>
      </c>
      <c r="D232" s="1">
        <v>0</v>
      </c>
      <c r="E232" s="1">
        <v>0</v>
      </c>
      <c r="F232" s="3">
        <v>36078351.463254429</v>
      </c>
      <c r="G232" s="3">
        <f t="shared" si="12"/>
        <v>37808206.074802674</v>
      </c>
      <c r="H232" s="3">
        <v>0</v>
      </c>
      <c r="I232" s="3">
        <f>VLOOKUP(A232,'CS Worksheet'!$A$804:$E$1051,4,FALSE)</f>
        <v>3503892.6380184898</v>
      </c>
      <c r="J232" s="3">
        <v>0</v>
      </c>
      <c r="K232" s="3">
        <f>VLOOKUP(A232,'CS Worksheet'!$A$1052:$E$1281,4,FALSE)</f>
        <v>0</v>
      </c>
      <c r="N232" s="81">
        <v>37200</v>
      </c>
      <c r="O232" s="82" t="s">
        <v>30</v>
      </c>
      <c r="P232" s="85">
        <v>-20175858.331546199</v>
      </c>
      <c r="Q232" s="72" t="str">
        <f t="shared" si="13"/>
        <v xml:space="preserve"> </v>
      </c>
      <c r="R232" t="str">
        <f t="shared" si="14"/>
        <v xml:space="preserve"> </v>
      </c>
      <c r="Y232" s="81">
        <v>37200</v>
      </c>
      <c r="Z232" s="82" t="s">
        <v>30</v>
      </c>
      <c r="AA232" s="23">
        <v>-20175858.331546199</v>
      </c>
      <c r="AB232" s="23">
        <v>-10615300.645924199</v>
      </c>
      <c r="AC232" t="str">
        <f t="shared" si="15"/>
        <v xml:space="preserve"> </v>
      </c>
      <c r="AL232" s="81">
        <v>37004</v>
      </c>
      <c r="AM232" s="82" t="s">
        <v>30</v>
      </c>
      <c r="AN232" s="23">
        <v>-41992140.645396896</v>
      </c>
      <c r="AO232" s="23">
        <v>17496186.2309542</v>
      </c>
    </row>
    <row r="233" spans="1:41" ht="12" customHeight="1" x14ac:dyDescent="0.2">
      <c r="A233" s="2">
        <v>37201</v>
      </c>
      <c r="B233" s="1">
        <v>2022862.026541872</v>
      </c>
      <c r="C233" s="1">
        <v>-7974841.6736403834</v>
      </c>
      <c r="D233" s="1">
        <v>0</v>
      </c>
      <c r="E233" s="1">
        <v>0</v>
      </c>
      <c r="F233" s="3">
        <v>-5951979.6470985115</v>
      </c>
      <c r="G233" s="3">
        <f t="shared" si="12"/>
        <v>-8902236.7497601304</v>
      </c>
      <c r="H233" s="3">
        <v>0</v>
      </c>
      <c r="I233" s="3">
        <f>VLOOKUP(A233,'CS Worksheet'!$A$804:$E$1051,4,FALSE)</f>
        <v>-927395.07611974713</v>
      </c>
      <c r="J233" s="3">
        <v>0</v>
      </c>
      <c r="K233" s="3">
        <f>VLOOKUP(A233,'CS Worksheet'!$A$1052:$E$1281,4,FALSE)</f>
        <v>0</v>
      </c>
      <c r="N233" s="81">
        <v>37201</v>
      </c>
      <c r="O233" s="82" t="s">
        <v>30</v>
      </c>
      <c r="P233" s="85">
        <v>-17672043.592193998</v>
      </c>
      <c r="Q233" s="72" t="str">
        <f t="shared" si="13"/>
        <v xml:space="preserve"> </v>
      </c>
      <c r="R233" t="str">
        <f t="shared" si="14"/>
        <v xml:space="preserve"> </v>
      </c>
      <c r="Y233" s="81">
        <v>37201</v>
      </c>
      <c r="Z233" s="82" t="s">
        <v>30</v>
      </c>
      <c r="AA233" s="23">
        <v>-17672043.592193998</v>
      </c>
      <c r="AB233" s="23">
        <v>10018437.042282801</v>
      </c>
      <c r="AC233" t="str">
        <f t="shared" si="15"/>
        <v xml:space="preserve"> </v>
      </c>
      <c r="AL233" s="81">
        <v>37005</v>
      </c>
      <c r="AM233" s="82" t="s">
        <v>30</v>
      </c>
      <c r="AN233" s="23">
        <v>-49835466.842250906</v>
      </c>
      <c r="AO233" s="23">
        <v>20342144.938398</v>
      </c>
    </row>
    <row r="234" spans="1:41" ht="12" customHeight="1" x14ac:dyDescent="0.2">
      <c r="A234" s="2">
        <v>37202</v>
      </c>
      <c r="B234" s="1">
        <v>4173596.3115948923</v>
      </c>
      <c r="C234" s="1">
        <v>-2522080.959191591</v>
      </c>
      <c r="D234" s="1">
        <v>0</v>
      </c>
      <c r="E234" s="1">
        <v>0</v>
      </c>
      <c r="F234" s="3">
        <v>1651515.3524033013</v>
      </c>
      <c r="G234" s="3">
        <f t="shared" si="12"/>
        <v>-1294541.234918501</v>
      </c>
      <c r="H234" s="3">
        <v>0</v>
      </c>
      <c r="I234" s="3">
        <f>VLOOKUP(A234,'CS Worksheet'!$A$804:$E$1051,4,FALSE)</f>
        <v>1227539.72427309</v>
      </c>
      <c r="J234" s="3">
        <v>0</v>
      </c>
      <c r="K234" s="3">
        <f>VLOOKUP(A234,'CS Worksheet'!$A$1052:$E$1281,4,FALSE)</f>
        <v>0</v>
      </c>
      <c r="N234" s="81">
        <v>37202</v>
      </c>
      <c r="O234" s="82" t="s">
        <v>30</v>
      </c>
      <c r="P234" s="85">
        <v>-18535673.388815701</v>
      </c>
      <c r="Q234" s="72" t="str">
        <f t="shared" si="13"/>
        <v>var exceeded</v>
      </c>
      <c r="R234" t="str">
        <f t="shared" si="14"/>
        <v>var exceeded</v>
      </c>
      <c r="Y234" s="81">
        <v>37202</v>
      </c>
      <c r="Z234" s="82" t="s">
        <v>30</v>
      </c>
      <c r="AA234" s="23">
        <v>-18535673.388815701</v>
      </c>
      <c r="AB234" s="23">
        <v>-8994790.9351898097</v>
      </c>
      <c r="AC234" t="str">
        <f t="shared" si="15"/>
        <v xml:space="preserve"> </v>
      </c>
      <c r="AL234" s="81">
        <v>37006</v>
      </c>
      <c r="AM234" s="82" t="s">
        <v>30</v>
      </c>
      <c r="AN234" s="23">
        <v>-48348669.701611102</v>
      </c>
      <c r="AO234" s="23">
        <v>-1781827.4883244999</v>
      </c>
    </row>
    <row r="235" spans="1:41" ht="12" customHeight="1" x14ac:dyDescent="0.2">
      <c r="A235" s="2">
        <v>37203</v>
      </c>
      <c r="B235" s="1">
        <v>-780487.73483313469</v>
      </c>
      <c r="C235" s="1">
        <v>-24381876.570202455</v>
      </c>
      <c r="D235" s="1">
        <v>0</v>
      </c>
      <c r="E235" s="1">
        <v>0</v>
      </c>
      <c r="F235" s="3">
        <v>-25162364.305035591</v>
      </c>
      <c r="G235" s="3">
        <f t="shared" si="12"/>
        <v>-23427826.564945094</v>
      </c>
      <c r="H235" s="3">
        <f>VLOOKUP(A235,'CS Worksheet'!$A$489:$E$555,4,FALSE)</f>
        <v>-55959.484382307906</v>
      </c>
      <c r="I235" s="3">
        <f>VLOOKUP(A235,'CS Worksheet'!$A$804:$E$1051,4,FALSE)</f>
        <v>1010009.48963967</v>
      </c>
      <c r="J235" s="3">
        <v>0</v>
      </c>
      <c r="K235" s="3">
        <f>VLOOKUP(A235,'CS Worksheet'!$A$1052:$E$1281,4,FALSE)</f>
        <v>0</v>
      </c>
      <c r="N235" s="81">
        <v>37203</v>
      </c>
      <c r="O235" s="82" t="s">
        <v>30</v>
      </c>
      <c r="P235" s="85">
        <v>-21748788.868705701</v>
      </c>
      <c r="Q235" s="72" t="str">
        <f t="shared" si="13"/>
        <v xml:space="preserve"> </v>
      </c>
      <c r="R235" t="str">
        <f t="shared" si="14"/>
        <v xml:space="preserve"> </v>
      </c>
      <c r="Y235" s="81">
        <v>37203</v>
      </c>
      <c r="Z235" s="82" t="s">
        <v>30</v>
      </c>
      <c r="AA235" s="23">
        <v>-21748788.868705701</v>
      </c>
      <c r="AB235" s="23">
        <v>5169175.2409291398</v>
      </c>
      <c r="AC235" t="str">
        <f t="shared" si="15"/>
        <v xml:space="preserve"> </v>
      </c>
      <c r="AL235" s="81">
        <v>37007</v>
      </c>
      <c r="AM235" s="82" t="s">
        <v>30</v>
      </c>
      <c r="AN235" s="23">
        <v>-50703675.724478602</v>
      </c>
      <c r="AO235" s="23">
        <v>1122503.01861659</v>
      </c>
    </row>
    <row r="236" spans="1:41" ht="12" customHeight="1" x14ac:dyDescent="0.2">
      <c r="A236" s="2">
        <v>37204</v>
      </c>
      <c r="B236" s="1">
        <v>838255.46314408304</v>
      </c>
      <c r="C236" s="1">
        <v>-506506.77504246053</v>
      </c>
      <c r="D236" s="1">
        <v>0</v>
      </c>
      <c r="E236" s="1">
        <v>0</v>
      </c>
      <c r="F236" s="3">
        <v>331748.68810162251</v>
      </c>
      <c r="G236" s="3">
        <f t="shared" si="12"/>
        <v>-812030.73246702459</v>
      </c>
      <c r="H236" s="3">
        <f>VLOOKUP(A236,'CS Worksheet'!$A$489:$E$555,4,FALSE)</f>
        <v>0</v>
      </c>
      <c r="I236" s="3">
        <f>VLOOKUP(A236,'CS Worksheet'!$A$804:$E$1051,4,FALSE)</f>
        <v>-305523.957424564</v>
      </c>
      <c r="J236" s="3">
        <v>0</v>
      </c>
      <c r="K236" s="3">
        <f>VLOOKUP(A236,'CS Worksheet'!$A$1052:$E$1281,4,FALSE)</f>
        <v>0</v>
      </c>
      <c r="N236" s="81">
        <v>37204</v>
      </c>
      <c r="O236" s="82" t="s">
        <v>30</v>
      </c>
      <c r="P236" s="85">
        <v>-25286275.364344399</v>
      </c>
      <c r="Q236" s="72" t="str">
        <f t="shared" si="13"/>
        <v xml:space="preserve"> </v>
      </c>
      <c r="R236" t="str">
        <f t="shared" si="14"/>
        <v xml:space="preserve"> </v>
      </c>
      <c r="Y236" s="81">
        <v>37204</v>
      </c>
      <c r="Z236" s="82" t="s">
        <v>30</v>
      </c>
      <c r="AA236" s="23">
        <v>-25286275.364344399</v>
      </c>
      <c r="AB236" s="23">
        <v>25284613.394079901</v>
      </c>
      <c r="AC236" t="str">
        <f t="shared" si="15"/>
        <v xml:space="preserve"> </v>
      </c>
      <c r="AL236" s="81">
        <v>37008</v>
      </c>
      <c r="AM236" s="82" t="s">
        <v>30</v>
      </c>
      <c r="AN236" s="23">
        <v>-50185659.844601899</v>
      </c>
      <c r="AO236" s="23">
        <v>10076087.6565888</v>
      </c>
    </row>
    <row r="237" spans="1:41" ht="12" customHeight="1" x14ac:dyDescent="0.2">
      <c r="A237" s="2">
        <v>37207</v>
      </c>
      <c r="B237" s="1">
        <v>-333054.04721101123</v>
      </c>
      <c r="C237" s="1">
        <v>29475077.171725478</v>
      </c>
      <c r="D237" s="1">
        <v>0</v>
      </c>
      <c r="E237" s="1">
        <v>0</v>
      </c>
      <c r="F237" s="3">
        <v>29142023.124514468</v>
      </c>
      <c r="G237" s="3">
        <f t="shared" si="12"/>
        <v>31254909.245490469</v>
      </c>
      <c r="H237" s="3">
        <f>VLOOKUP(A237,'CS Worksheet'!$A$489:$E$555,4,FALSE)</f>
        <v>0</v>
      </c>
      <c r="I237" s="3">
        <f>VLOOKUP(A237,'CS Worksheet'!$A$804:$E$1051,4,FALSE)</f>
        <v>1779832.0737649901</v>
      </c>
      <c r="J237" s="3">
        <v>0</v>
      </c>
      <c r="K237" s="3">
        <f>VLOOKUP(A237,'CS Worksheet'!$A$1052:$E$1281,4,FALSE)</f>
        <v>0</v>
      </c>
      <c r="N237" s="81">
        <v>37207</v>
      </c>
      <c r="O237" s="82" t="s">
        <v>30</v>
      </c>
      <c r="P237" s="85">
        <v>-22578454.436940599</v>
      </c>
      <c r="Q237" s="72" t="str">
        <f t="shared" si="13"/>
        <v xml:space="preserve"> </v>
      </c>
      <c r="R237" t="str">
        <f t="shared" si="14"/>
        <v xml:space="preserve"> </v>
      </c>
      <c r="Y237" s="81">
        <v>37207</v>
      </c>
      <c r="Z237" s="82" t="s">
        <v>30</v>
      </c>
      <c r="AA237" s="23">
        <v>-22578454.436940599</v>
      </c>
      <c r="AB237" s="23">
        <v>-8368087.1794750104</v>
      </c>
      <c r="AC237" t="str">
        <f t="shared" si="15"/>
        <v xml:space="preserve"> </v>
      </c>
      <c r="AL237" s="81">
        <v>37011</v>
      </c>
      <c r="AM237" s="82" t="s">
        <v>30</v>
      </c>
      <c r="AN237" s="23">
        <v>-51314544.483725503</v>
      </c>
      <c r="AO237" s="23">
        <v>10218226.4084998</v>
      </c>
    </row>
    <row r="238" spans="1:41" ht="12" customHeight="1" x14ac:dyDescent="0.2">
      <c r="A238" s="2">
        <v>37208</v>
      </c>
      <c r="B238" s="1">
        <v>123096.73297882701</v>
      </c>
      <c r="C238" s="1">
        <v>-8750637.4417462349</v>
      </c>
      <c r="D238" s="1">
        <v>0</v>
      </c>
      <c r="E238" s="1">
        <v>0</v>
      </c>
      <c r="F238" s="3">
        <v>-8627540.7087674085</v>
      </c>
      <c r="G238" s="3">
        <f t="shared" si="12"/>
        <v>-8602445.0741516482</v>
      </c>
      <c r="H238" s="3">
        <f>VLOOKUP(A238,'CS Worksheet'!$A$489:$E$555,4,FALSE)</f>
        <v>0</v>
      </c>
      <c r="I238" s="3">
        <f>VLOOKUP(A238,'CS Worksheet'!$A$804:$E$1051,4,FALSE)</f>
        <v>148192.36759458602</v>
      </c>
      <c r="J238" s="3">
        <v>0</v>
      </c>
      <c r="K238" s="3">
        <f>VLOOKUP(A238,'CS Worksheet'!$A$1052:$E$1281,4,FALSE)</f>
        <v>0</v>
      </c>
      <c r="N238" s="81">
        <v>37208</v>
      </c>
      <c r="O238" s="82" t="s">
        <v>30</v>
      </c>
      <c r="P238" s="85">
        <v>-19479225.854904998</v>
      </c>
      <c r="Q238" s="72" t="str">
        <f t="shared" si="13"/>
        <v xml:space="preserve"> </v>
      </c>
      <c r="R238" t="str">
        <f t="shared" si="14"/>
        <v xml:space="preserve"> </v>
      </c>
      <c r="Y238" s="81">
        <v>37208</v>
      </c>
      <c r="Z238" s="82" t="s">
        <v>30</v>
      </c>
      <c r="AA238" s="23">
        <v>-19479225.854904998</v>
      </c>
      <c r="AB238" s="23">
        <v>-4500573.6352524003</v>
      </c>
      <c r="AC238" t="str">
        <f t="shared" si="15"/>
        <v xml:space="preserve"> </v>
      </c>
      <c r="AL238" s="81">
        <v>37012</v>
      </c>
      <c r="AM238" s="82" t="s">
        <v>30</v>
      </c>
      <c r="AN238" s="23">
        <v>-50494022.664519399</v>
      </c>
      <c r="AO238" s="23">
        <v>5537414.9869552907</v>
      </c>
    </row>
    <row r="239" spans="1:41" ht="12" customHeight="1" x14ac:dyDescent="0.2">
      <c r="A239" s="2">
        <v>37209</v>
      </c>
      <c r="B239" s="1">
        <v>588892.59136238659</v>
      </c>
      <c r="C239" s="1">
        <v>16726848.680694498</v>
      </c>
      <c r="D239" s="1">
        <v>2968598</v>
      </c>
      <c r="E239" s="1">
        <v>0</v>
      </c>
      <c r="F239" s="3">
        <v>20284339.272056885</v>
      </c>
      <c r="G239" s="3">
        <f t="shared" si="12"/>
        <v>14429631.059601109</v>
      </c>
      <c r="H239" s="3">
        <f>VLOOKUP(A239,'CS Worksheet'!$A$489:$E$555,4,FALSE)</f>
        <v>0</v>
      </c>
      <c r="I239" s="3">
        <f>VLOOKUP(A239,'CS Worksheet'!$A$804:$E$1051,4,FALSE)</f>
        <v>671380.37890661205</v>
      </c>
      <c r="J239" s="3">
        <v>0</v>
      </c>
      <c r="K239" s="3">
        <f>VLOOKUP(A239,'CS Worksheet'!$A$1052:$E$1281,4,FALSE)</f>
        <v>0</v>
      </c>
      <c r="N239" s="81">
        <v>37209</v>
      </c>
      <c r="O239" s="82" t="s">
        <v>30</v>
      </c>
      <c r="P239" s="85">
        <v>-20408893.502565898</v>
      </c>
      <c r="Q239" s="72" t="str">
        <f t="shared" si="13"/>
        <v xml:space="preserve"> </v>
      </c>
      <c r="R239" t="str">
        <f t="shared" si="14"/>
        <v xml:space="preserve"> </v>
      </c>
      <c r="Y239" s="81">
        <v>37209</v>
      </c>
      <c r="Z239" s="82" t="s">
        <v>30</v>
      </c>
      <c r="AA239" s="23">
        <v>-20408893.502565898</v>
      </c>
      <c r="AB239" s="23">
        <v>-5133289.82027853</v>
      </c>
      <c r="AC239" t="str">
        <f t="shared" si="15"/>
        <v xml:space="preserve"> </v>
      </c>
      <c r="AL239" s="81">
        <v>37013</v>
      </c>
      <c r="AM239" s="82" t="s">
        <v>30</v>
      </c>
      <c r="AN239" s="23">
        <v>-52963955.221875802</v>
      </c>
      <c r="AO239" s="23">
        <v>25506613.755673498</v>
      </c>
    </row>
    <row r="240" spans="1:41" ht="12" customHeight="1" x14ac:dyDescent="0.2">
      <c r="A240" s="2">
        <v>37210</v>
      </c>
      <c r="B240" s="1">
        <v>-1874033.4528181131</v>
      </c>
      <c r="C240" s="1">
        <v>27210271.271244589</v>
      </c>
      <c r="D240" s="1">
        <v>0</v>
      </c>
      <c r="E240" s="1">
        <v>0</v>
      </c>
      <c r="F240" s="3">
        <v>25336237.818426475</v>
      </c>
      <c r="G240" s="3">
        <f t="shared" si="12"/>
        <v>28133421.468940821</v>
      </c>
      <c r="H240" s="3">
        <f>VLOOKUP(A240,'CS Worksheet'!$A$489:$E$555,4,FALSE)</f>
        <v>55652.033656280597</v>
      </c>
      <c r="I240" s="3">
        <f>VLOOKUP(A240,'CS Worksheet'!$A$804:$E$1051,4,FALSE)</f>
        <v>867498.16403995</v>
      </c>
      <c r="J240" s="3">
        <v>0</v>
      </c>
      <c r="K240" s="3">
        <f>VLOOKUP(A240,'CS Worksheet'!$A$1052:$E$1281,4,FALSE)</f>
        <v>0</v>
      </c>
      <c r="N240" s="81">
        <v>37210</v>
      </c>
      <c r="O240" s="82" t="s">
        <v>30</v>
      </c>
      <c r="P240" s="85">
        <v>-19562758.457180999</v>
      </c>
      <c r="Q240" s="72" t="str">
        <f t="shared" si="13"/>
        <v xml:space="preserve"> </v>
      </c>
      <c r="R240" t="str">
        <f t="shared" si="14"/>
        <v xml:space="preserve"> </v>
      </c>
      <c r="Y240" s="81">
        <v>37210</v>
      </c>
      <c r="Z240" s="82" t="s">
        <v>30</v>
      </c>
      <c r="AA240" s="23">
        <v>-19562758.457180999</v>
      </c>
      <c r="AB240" s="23">
        <v>8216008.8864410101</v>
      </c>
      <c r="AC240" t="str">
        <f t="shared" si="15"/>
        <v xml:space="preserve"> </v>
      </c>
      <c r="AL240" s="81">
        <v>37014</v>
      </c>
      <c r="AM240" s="82" t="s">
        <v>30</v>
      </c>
      <c r="AN240" s="23">
        <v>-47137064.399250202</v>
      </c>
      <c r="AO240" s="23">
        <v>2112347.8298692498</v>
      </c>
    </row>
    <row r="241" spans="1:41" ht="12" customHeight="1" x14ac:dyDescent="0.2">
      <c r="A241" s="2">
        <v>37211</v>
      </c>
      <c r="B241" s="1">
        <v>-68822.70638999973</v>
      </c>
      <c r="C241" s="1">
        <v>-3677305.022620732</v>
      </c>
      <c r="D241" s="1">
        <v>0</v>
      </c>
      <c r="E241" s="1">
        <v>0</v>
      </c>
      <c r="F241" s="3">
        <v>-3746127.7290107319</v>
      </c>
      <c r="G241" s="3">
        <f t="shared" si="12"/>
        <v>-3765947.7308907746</v>
      </c>
      <c r="H241" s="3">
        <f>VLOOKUP(A241,'CS Worksheet'!$A$489:$E$555,4,FALSE)</f>
        <v>0</v>
      </c>
      <c r="I241" s="3">
        <f>VLOOKUP(A241,'CS Worksheet'!$A$804:$E$1051,4,FALSE)</f>
        <v>-88642.708270042698</v>
      </c>
      <c r="J241" s="3">
        <v>0</v>
      </c>
      <c r="K241" s="3">
        <f>VLOOKUP(A241,'CS Worksheet'!$A$1052:$E$1281,4,FALSE)</f>
        <v>0</v>
      </c>
      <c r="N241" s="81">
        <v>37211</v>
      </c>
      <c r="O241" s="82" t="s">
        <v>30</v>
      </c>
      <c r="P241" s="85">
        <v>-19270345.380311597</v>
      </c>
      <c r="Q241" s="72" t="str">
        <f t="shared" si="13"/>
        <v xml:space="preserve"> </v>
      </c>
      <c r="R241" t="str">
        <f t="shared" si="14"/>
        <v xml:space="preserve"> </v>
      </c>
      <c r="Y241" s="81">
        <v>37211</v>
      </c>
      <c r="Z241" s="82" t="s">
        <v>30</v>
      </c>
      <c r="AA241" s="23">
        <v>-19270345.380311597</v>
      </c>
      <c r="AB241" s="23">
        <v>-14948751.7725117</v>
      </c>
      <c r="AC241" t="str">
        <f t="shared" si="15"/>
        <v xml:space="preserve"> </v>
      </c>
      <c r="AL241" s="81">
        <v>37015</v>
      </c>
      <c r="AM241" s="82" t="s">
        <v>30</v>
      </c>
      <c r="AN241" s="23">
        <v>-49356567.868329301</v>
      </c>
      <c r="AO241" s="23">
        <v>-10037963.462015999</v>
      </c>
    </row>
    <row r="242" spans="1:41" ht="12" customHeight="1" x14ac:dyDescent="0.2">
      <c r="A242" s="2">
        <v>37214</v>
      </c>
      <c r="B242" s="1">
        <v>-1750713.8832611477</v>
      </c>
      <c r="C242" s="1">
        <v>-15151093.520400133</v>
      </c>
      <c r="D242" s="1">
        <v>0</v>
      </c>
      <c r="E242" s="1">
        <v>0</v>
      </c>
      <c r="F242" s="3">
        <v>-16901807.403661281</v>
      </c>
      <c r="G242" s="3">
        <f t="shared" si="12"/>
        <v>-15715064.712163797</v>
      </c>
      <c r="H242" s="3">
        <f>VLOOKUP(A242,'CS Worksheet'!$A$489:$E$555,4,FALSE)</f>
        <v>55318.930700830599</v>
      </c>
      <c r="I242" s="3">
        <f>VLOOKUP(A242,'CS Worksheet'!$A$804:$E$1051,4,FALSE)</f>
        <v>-619290.12246449408</v>
      </c>
      <c r="J242" s="3">
        <v>0</v>
      </c>
      <c r="K242" s="3">
        <f>VLOOKUP(A242,'CS Worksheet'!$A$1052:$E$1281,4,FALSE)</f>
        <v>0</v>
      </c>
      <c r="N242" s="81">
        <v>37214</v>
      </c>
      <c r="O242" s="82" t="s">
        <v>30</v>
      </c>
      <c r="P242" s="85">
        <v>-20562710.792086698</v>
      </c>
      <c r="Q242" s="72" t="str">
        <f t="shared" si="13"/>
        <v xml:space="preserve"> </v>
      </c>
      <c r="R242" t="str">
        <f t="shared" si="14"/>
        <v xml:space="preserve"> </v>
      </c>
      <c r="Y242" s="81">
        <v>37214</v>
      </c>
      <c r="Z242" s="82" t="s">
        <v>30</v>
      </c>
      <c r="AA242" s="23">
        <v>-20562710.792086698</v>
      </c>
      <c r="AB242" s="23">
        <v>-14984132.700126899</v>
      </c>
      <c r="AC242" t="str">
        <f t="shared" si="15"/>
        <v xml:space="preserve"> </v>
      </c>
      <c r="AL242" s="81">
        <v>37018</v>
      </c>
      <c r="AM242" s="82" t="s">
        <v>30</v>
      </c>
      <c r="AN242" s="23">
        <v>-38068993.5313759</v>
      </c>
      <c r="AO242" s="23">
        <v>20609524.869549602</v>
      </c>
    </row>
    <row r="243" spans="1:41" ht="12" customHeight="1" x14ac:dyDescent="0.2">
      <c r="A243" s="2">
        <v>37215</v>
      </c>
      <c r="B243" s="1">
        <v>3566734.6292503811</v>
      </c>
      <c r="C243" s="1">
        <v>-6729159.5733800428</v>
      </c>
      <c r="D243" s="1">
        <v>0</v>
      </c>
      <c r="E243" s="1">
        <v>0</v>
      </c>
      <c r="F243" s="3">
        <v>-3162424.9441296617</v>
      </c>
      <c r="G243" s="3">
        <f t="shared" si="12"/>
        <v>-6342466.102823671</v>
      </c>
      <c r="H243" s="3">
        <f>VLOOKUP(A243,'CS Worksheet'!$A$489:$E$555,4,FALSE)</f>
        <v>0</v>
      </c>
      <c r="I243" s="3">
        <f>VLOOKUP(A243,'CS Worksheet'!$A$804:$E$1051,4,FALSE)</f>
        <v>386693.47055637202</v>
      </c>
      <c r="J243" s="3">
        <v>0</v>
      </c>
      <c r="K243" s="3">
        <f>VLOOKUP(A243,'CS Worksheet'!$A$1052:$E$1281,4,FALSE)</f>
        <v>0</v>
      </c>
      <c r="N243" s="81">
        <v>37215</v>
      </c>
      <c r="O243" s="82" t="s">
        <v>30</v>
      </c>
      <c r="P243" s="85">
        <v>-20352592.2245945</v>
      </c>
      <c r="Q243" s="72" t="str">
        <f t="shared" si="13"/>
        <v xml:space="preserve"> </v>
      </c>
      <c r="R243" t="str">
        <f t="shared" si="14"/>
        <v xml:space="preserve"> </v>
      </c>
      <c r="Y243" s="81">
        <v>37215</v>
      </c>
      <c r="Z243" s="82" t="s">
        <v>30</v>
      </c>
      <c r="AA243" s="23">
        <v>-20352592.2245945</v>
      </c>
      <c r="AB243" s="23">
        <v>-17032262.7178647</v>
      </c>
      <c r="AC243" t="str">
        <f t="shared" si="15"/>
        <v>var exceeded</v>
      </c>
      <c r="AL243" s="81">
        <v>37019</v>
      </c>
      <c r="AM243" s="82" t="s">
        <v>30</v>
      </c>
      <c r="AN243" s="23">
        <v>-33244363.265484601</v>
      </c>
      <c r="AO243" s="23">
        <v>-17103761.539315499</v>
      </c>
    </row>
    <row r="244" spans="1:41" ht="12" customHeight="1" x14ac:dyDescent="0.2">
      <c r="A244" s="2">
        <v>37216</v>
      </c>
      <c r="B244" s="1">
        <v>949520.89408055798</v>
      </c>
      <c r="C244" s="1">
        <v>15181460.466210755</v>
      </c>
      <c r="D244" s="1">
        <v>0</v>
      </c>
      <c r="E244" s="1">
        <v>0</v>
      </c>
      <c r="F244" s="3">
        <v>16130981.360291313</v>
      </c>
      <c r="G244" s="3">
        <f t="shared" si="12"/>
        <v>15275890.825957065</v>
      </c>
      <c r="H244" s="3">
        <f>VLOOKUP(A244,'CS Worksheet'!$A$489:$E$555,4,FALSE)</f>
        <v>0</v>
      </c>
      <c r="I244" s="3">
        <f>VLOOKUP(A244,'CS Worksheet'!$A$804:$E$1051,4,FALSE)</f>
        <v>94430.359746311107</v>
      </c>
      <c r="J244" s="3">
        <v>0</v>
      </c>
      <c r="K244" s="3">
        <f>VLOOKUP(A244,'CS Worksheet'!$A$1052:$E$1281,4,FALSE)</f>
        <v>0</v>
      </c>
      <c r="N244" s="81">
        <v>37216</v>
      </c>
      <c r="O244" s="82" t="s">
        <v>30</v>
      </c>
      <c r="P244" s="85">
        <v>-18737013.323681898</v>
      </c>
      <c r="Q244" s="72" t="str">
        <f t="shared" si="13"/>
        <v xml:space="preserve"> </v>
      </c>
      <c r="R244" t="str">
        <f t="shared" si="14"/>
        <v xml:space="preserve"> </v>
      </c>
      <c r="Y244" s="81">
        <v>37216</v>
      </c>
      <c r="Z244" s="82" t="s">
        <v>30</v>
      </c>
      <c r="AA244" s="23">
        <v>-18737013.323681898</v>
      </c>
      <c r="AB244" s="23">
        <v>-40725391.466284297</v>
      </c>
      <c r="AC244" t="str">
        <f t="shared" si="15"/>
        <v>var exceeded</v>
      </c>
      <c r="AL244" s="81">
        <v>37020</v>
      </c>
      <c r="AM244" s="82" t="s">
        <v>30</v>
      </c>
      <c r="AN244" s="23">
        <v>-35752520.051551506</v>
      </c>
      <c r="AO244" s="23">
        <v>13336815.8545478</v>
      </c>
    </row>
    <row r="245" spans="1:41" ht="12" customHeight="1" x14ac:dyDescent="0.2">
      <c r="A245" s="2">
        <v>37221</v>
      </c>
      <c r="B245" s="1">
        <v>3698753.156058535</v>
      </c>
      <c r="C245" s="1">
        <v>25105243.910130091</v>
      </c>
      <c r="D245" s="1">
        <v>0</v>
      </c>
      <c r="E245" s="1">
        <v>0</v>
      </c>
      <c r="F245" s="3">
        <v>28803997.066188626</v>
      </c>
      <c r="G245" s="3">
        <f t="shared" si="12"/>
        <v>28014743.810292229</v>
      </c>
      <c r="H245" s="3">
        <f>VLOOKUP(A245,'CS Worksheet'!$A$489:$E$555,4,FALSE)</f>
        <v>-4.3000000000000001E-10</v>
      </c>
      <c r="I245" s="3">
        <f>VLOOKUP(A245,'CS Worksheet'!$A$804:$E$1051,4,FALSE)</f>
        <v>2909499.9001621399</v>
      </c>
      <c r="J245" s="3">
        <v>0</v>
      </c>
      <c r="K245" s="3">
        <f>VLOOKUP(A245,'CS Worksheet'!$A$1052:$E$1281,4,FALSE)</f>
        <v>0</v>
      </c>
      <c r="N245" s="81">
        <v>37221</v>
      </c>
      <c r="O245" s="82" t="s">
        <v>30</v>
      </c>
      <c r="P245" s="85">
        <v>-17435626.6157391</v>
      </c>
      <c r="Q245" s="72" t="str">
        <f t="shared" si="13"/>
        <v xml:space="preserve"> </v>
      </c>
      <c r="R245" t="str">
        <f t="shared" si="14"/>
        <v xml:space="preserve"> </v>
      </c>
      <c r="T245" s="81">
        <v>37217</v>
      </c>
      <c r="U245" s="82" t="s">
        <v>30</v>
      </c>
      <c r="V245" s="23">
        <v>-18876320.6330873</v>
      </c>
      <c r="Y245" s="81">
        <v>37217</v>
      </c>
      <c r="Z245" s="82" t="s">
        <v>30</v>
      </c>
      <c r="AA245" s="23">
        <v>-18876320.6330873</v>
      </c>
      <c r="AB245" s="23">
        <v>-40725391.466284297</v>
      </c>
      <c r="AC245" t="str">
        <f t="shared" si="15"/>
        <v>var exceeded</v>
      </c>
      <c r="AL245" s="81">
        <v>37021</v>
      </c>
      <c r="AM245" s="82" t="s">
        <v>30</v>
      </c>
      <c r="AN245" s="23">
        <v>-36450705.6563555</v>
      </c>
      <c r="AO245" s="23">
        <v>-5174144.5452087605</v>
      </c>
    </row>
    <row r="246" spans="1:41" ht="12" customHeight="1" x14ac:dyDescent="0.2">
      <c r="A246" s="2">
        <v>37222</v>
      </c>
      <c r="B246" s="1">
        <v>2627246.3338442743</v>
      </c>
      <c r="C246" s="1">
        <v>4568623.0304819383</v>
      </c>
      <c r="D246" s="1">
        <v>0</v>
      </c>
      <c r="E246" s="1">
        <v>0</v>
      </c>
      <c r="F246" s="3">
        <v>7195869.3643262126</v>
      </c>
      <c r="G246" s="3">
        <f t="shared" si="12"/>
        <v>4228508.1450295709</v>
      </c>
      <c r="H246" s="3">
        <f>VLOOKUP(A246,'CS Worksheet'!$A$489:$E$555,4,FALSE)</f>
        <v>0</v>
      </c>
      <c r="I246" s="3">
        <f>VLOOKUP(A246,'CS Worksheet'!$A$804:$E$1051,4,FALSE)</f>
        <v>-340114.88545236702</v>
      </c>
      <c r="J246" s="3">
        <v>0</v>
      </c>
      <c r="K246" s="3">
        <f>VLOOKUP(A246,'CS Worksheet'!$A$1052:$E$1281,4,FALSE)</f>
        <v>0</v>
      </c>
      <c r="N246" s="81">
        <v>37222</v>
      </c>
      <c r="O246" s="82" t="s">
        <v>30</v>
      </c>
      <c r="P246" s="85">
        <v>-16819972.060215499</v>
      </c>
      <c r="Q246" s="72" t="str">
        <f t="shared" si="13"/>
        <v xml:space="preserve"> </v>
      </c>
      <c r="R246" t="str">
        <f t="shared" si="14"/>
        <v xml:space="preserve"> </v>
      </c>
      <c r="T246" s="81">
        <v>37218</v>
      </c>
      <c r="U246" s="82" t="s">
        <v>30</v>
      </c>
      <c r="V246" s="23">
        <v>-18825753.1846384</v>
      </c>
      <c r="Y246" s="81">
        <v>37218</v>
      </c>
      <c r="Z246" s="82" t="s">
        <v>30</v>
      </c>
      <c r="AA246" s="23">
        <v>-18825753.1846384</v>
      </c>
      <c r="AB246" s="23">
        <v>-40725391.466284297</v>
      </c>
      <c r="AC246" t="str">
        <f t="shared" si="15"/>
        <v xml:space="preserve"> </v>
      </c>
      <c r="AL246" s="81">
        <v>37022</v>
      </c>
      <c r="AM246" s="82" t="s">
        <v>30</v>
      </c>
      <c r="AN246" s="23">
        <v>-38594634.431063995</v>
      </c>
      <c r="AO246" s="23">
        <v>1995861.44125424</v>
      </c>
    </row>
    <row r="247" spans="1:41" ht="12" customHeight="1" x14ac:dyDescent="0.2">
      <c r="A247" s="2">
        <v>37223</v>
      </c>
      <c r="B247" s="1">
        <v>-454391.5045640684</v>
      </c>
      <c r="C247" s="1">
        <v>5437709.6798065798</v>
      </c>
      <c r="D247" s="1">
        <v>0</v>
      </c>
      <c r="E247" s="1">
        <v>-1141004</v>
      </c>
      <c r="F247" s="3">
        <v>3842314.1752425116</v>
      </c>
      <c r="G247" s="3">
        <f t="shared" si="12"/>
        <v>7831358.5754602794</v>
      </c>
      <c r="H247" s="3">
        <f>VLOOKUP(A247,'CS Worksheet'!$A$489:$E$555,4,FALSE)</f>
        <v>0</v>
      </c>
      <c r="I247" s="3">
        <f>VLOOKUP(A247,'CS Worksheet'!$A$804:$E$1051,4,FALSE)</f>
        <v>1252644.8956537</v>
      </c>
      <c r="J247" s="3">
        <v>0</v>
      </c>
      <c r="K247" s="3">
        <f>VLOOKUP(A247,'CS Worksheet'!$A$1052:$E$1281,4,FALSE)</f>
        <v>0</v>
      </c>
      <c r="N247" s="81">
        <v>37223</v>
      </c>
      <c r="O247" s="82" t="s">
        <v>30</v>
      </c>
      <c r="P247" s="85">
        <v>-17106263.250243697</v>
      </c>
      <c r="Q247" s="72" t="str">
        <f t="shared" si="13"/>
        <v xml:space="preserve"> </v>
      </c>
      <c r="R247" t="str">
        <f t="shared" si="14"/>
        <v xml:space="preserve"> </v>
      </c>
      <c r="Y247" s="81">
        <v>37221</v>
      </c>
      <c r="Z247" s="82" t="s">
        <v>30</v>
      </c>
      <c r="AA247" s="23">
        <v>-17435626.6157391</v>
      </c>
      <c r="AB247" s="23">
        <v>12450011.208686899</v>
      </c>
      <c r="AC247" t="str">
        <f t="shared" si="15"/>
        <v xml:space="preserve"> </v>
      </c>
      <c r="AL247" s="81">
        <v>37025</v>
      </c>
      <c r="AM247" s="82" t="s">
        <v>30</v>
      </c>
      <c r="AN247" s="23">
        <v>-37349839.711370096</v>
      </c>
      <c r="AO247" s="23">
        <v>7120009.9568836</v>
      </c>
    </row>
    <row r="248" spans="1:41" ht="12" customHeight="1" x14ac:dyDescent="0.2">
      <c r="A248" s="2">
        <v>37224</v>
      </c>
      <c r="B248" s="1">
        <v>446698.35122407554</v>
      </c>
      <c r="C248" s="1">
        <v>20964065.202067487</v>
      </c>
      <c r="D248" s="1">
        <v>0</v>
      </c>
      <c r="E248" s="1">
        <v>-94569</v>
      </c>
      <c r="F248" s="3">
        <v>21316194.553291563</v>
      </c>
      <c r="G248" s="3">
        <f t="shared" si="12"/>
        <v>21852029.898518439</v>
      </c>
      <c r="H248" s="3">
        <f>VLOOKUP(A248,'CS Worksheet'!$A$489:$E$555,4,FALSE)</f>
        <v>-3.7999999999999998E-10</v>
      </c>
      <c r="I248" s="3">
        <f>VLOOKUP(A248,'CS Worksheet'!$A$804:$E$1051,4,FALSE)</f>
        <v>793395.69645095209</v>
      </c>
      <c r="J248" s="3">
        <v>0</v>
      </c>
      <c r="K248" s="3">
        <f>VLOOKUP(A248,'CS Worksheet'!$A$1052:$E$1281,4,FALSE)</f>
        <v>0</v>
      </c>
      <c r="N248" s="81">
        <v>37224</v>
      </c>
      <c r="O248" s="82" t="s">
        <v>30</v>
      </c>
      <c r="P248" s="85">
        <v>-16804512.161596101</v>
      </c>
      <c r="Q248" s="72" t="str">
        <f>IF((P248)&gt;(G249),"var exceeded"," ")</f>
        <v xml:space="preserve"> </v>
      </c>
      <c r="R248" t="str">
        <f t="shared" si="14"/>
        <v xml:space="preserve"> </v>
      </c>
      <c r="Y248" s="81">
        <v>37222</v>
      </c>
      <c r="Z248" s="82" t="s">
        <v>30</v>
      </c>
      <c r="AA248" s="23">
        <v>-16819972.060215499</v>
      </c>
      <c r="AB248" s="23">
        <v>15863722.5590789</v>
      </c>
      <c r="AC248" t="str">
        <f t="shared" si="15"/>
        <v xml:space="preserve"> </v>
      </c>
      <c r="AL248" s="81">
        <v>37026</v>
      </c>
      <c r="AM248" s="82" t="s">
        <v>30</v>
      </c>
      <c r="AN248" s="23">
        <v>-37544127.430013902</v>
      </c>
      <c r="AO248" s="23">
        <v>1411634.0733903099</v>
      </c>
    </row>
    <row r="249" spans="1:41" ht="12" customHeight="1" x14ac:dyDescent="0.2">
      <c r="A249" s="2">
        <v>37225</v>
      </c>
      <c r="B249" s="1">
        <v>-381265.55008020485</v>
      </c>
      <c r="C249" s="1">
        <v>-11913612.840657244</v>
      </c>
      <c r="D249" s="1">
        <v>0</v>
      </c>
      <c r="E249" s="1">
        <v>-2850879.9170777146</v>
      </c>
      <c r="F249" s="3">
        <v>-15145758.307815162</v>
      </c>
      <c r="G249" s="3">
        <f t="shared" si="12"/>
        <v>-11059917.694765698</v>
      </c>
      <c r="H249" s="3">
        <f>VLOOKUP(A249,'CS Worksheet'!$A$489:$E$555,4,FALSE)</f>
        <v>0</v>
      </c>
      <c r="I249" s="3">
        <f>VLOOKUP(A249,'CS Worksheet'!$A$804:$E$1051,4,FALSE)</f>
        <v>-1997184.7711861699</v>
      </c>
      <c r="J249" s="3">
        <v>0</v>
      </c>
      <c r="K249" s="3">
        <f>VLOOKUP(A249,'CS Worksheet'!$A$1052:$E$1281,4,FALSE)</f>
        <v>0</v>
      </c>
      <c r="N249" s="81">
        <v>37225</v>
      </c>
      <c r="O249" s="82" t="s">
        <v>30</v>
      </c>
      <c r="P249" s="85">
        <v>-15796068.168415301</v>
      </c>
      <c r="Q249" s="72" t="e">
        <f t="shared" si="13"/>
        <v>#N/A</v>
      </c>
      <c r="R249" t="str">
        <f t="shared" si="14"/>
        <v xml:space="preserve"> </v>
      </c>
      <c r="Y249" s="81">
        <v>37223</v>
      </c>
      <c r="Z249" s="82" t="s">
        <v>30</v>
      </c>
      <c r="AA249" s="23">
        <v>-17106263.250243697</v>
      </c>
      <c r="AB249" s="23">
        <v>-9568022.5763881393</v>
      </c>
      <c r="AC249" t="str">
        <f t="shared" si="15"/>
        <v xml:space="preserve"> </v>
      </c>
      <c r="AL249" s="81">
        <v>37027</v>
      </c>
      <c r="AM249" s="82" t="s">
        <v>30</v>
      </c>
      <c r="AN249" s="23">
        <v>-32922287.284693997</v>
      </c>
      <c r="AO249" s="23">
        <v>8954490.2921218202</v>
      </c>
    </row>
    <row r="250" spans="1:41" ht="12" customHeight="1" x14ac:dyDescent="0.2">
      <c r="B250" s="1">
        <v>962972049.46318936</v>
      </c>
      <c r="C250" s="1">
        <v>756972152.231722</v>
      </c>
      <c r="D250" s="1">
        <v>-225808123.44237465</v>
      </c>
      <c r="E250" s="1">
        <v>13383756.188035531</v>
      </c>
      <c r="F250" s="3">
        <v>1507519834.4405723</v>
      </c>
      <c r="G250" s="3" t="e">
        <f t="shared" si="12"/>
        <v>#N/A</v>
      </c>
      <c r="H250" s="3" t="e">
        <f>VLOOKUP(A250,'CS Worksheet'!$A$489:$E$555,4,FALSE)</f>
        <v>#N/A</v>
      </c>
      <c r="I250" s="3">
        <v>0</v>
      </c>
      <c r="J250" s="3">
        <v>0</v>
      </c>
      <c r="K250" s="3" t="e">
        <f>VLOOKUP(A250,'CS Worksheet'!$A$1052:$E$1281,4,FALSE)</f>
        <v>#N/A</v>
      </c>
      <c r="Y250" s="81">
        <v>37224</v>
      </c>
      <c r="Z250" s="82" t="s">
        <v>30</v>
      </c>
      <c r="AA250" s="23">
        <v>-16804512.161596101</v>
      </c>
      <c r="AB250" s="23">
        <v>14184983.007516799</v>
      </c>
      <c r="AC250" t="str">
        <f t="shared" si="15"/>
        <v xml:space="preserve"> </v>
      </c>
      <c r="AL250" s="81">
        <v>37028</v>
      </c>
      <c r="AM250" s="82" t="s">
        <v>30</v>
      </c>
      <c r="AN250" s="23">
        <v>-31222702.407721497</v>
      </c>
      <c r="AO250" s="23">
        <v>10875634.330818599</v>
      </c>
    </row>
    <row r="251" spans="1:41" ht="12" customHeight="1" x14ac:dyDescent="0.2">
      <c r="Y251" s="81">
        <v>37225</v>
      </c>
      <c r="Z251" s="82" t="s">
        <v>30</v>
      </c>
      <c r="AA251" s="23">
        <v>-15796068.168415301</v>
      </c>
      <c r="AB251" s="23">
        <v>-10142380.2456207</v>
      </c>
      <c r="AC251" t="str">
        <f t="shared" si="15"/>
        <v xml:space="preserve"> </v>
      </c>
      <c r="AL251" s="81">
        <v>37029</v>
      </c>
      <c r="AM251" s="82" t="s">
        <v>30</v>
      </c>
      <c r="AN251" s="23">
        <v>-32298892.276279397</v>
      </c>
      <c r="AO251" s="23">
        <v>-2379088.11620773</v>
      </c>
    </row>
    <row r="252" spans="1:41" ht="12" customHeight="1" x14ac:dyDescent="0.2">
      <c r="Y252" s="81"/>
      <c r="Z252" s="82"/>
      <c r="AA252" s="23"/>
      <c r="AB252" s="23"/>
      <c r="AL252" s="81">
        <v>37032</v>
      </c>
      <c r="AM252" s="82" t="s">
        <v>30</v>
      </c>
      <c r="AN252" s="23">
        <v>-29999979.632592298</v>
      </c>
      <c r="AO252" s="23">
        <v>3030271.4141811198</v>
      </c>
    </row>
    <row r="253" spans="1:41" ht="12" customHeight="1" x14ac:dyDescent="0.2">
      <c r="Y253" s="81"/>
      <c r="Z253" s="82"/>
      <c r="AA253" s="23"/>
      <c r="AB253" s="23"/>
      <c r="AL253" s="81">
        <v>37033</v>
      </c>
      <c r="AM253" s="82" t="s">
        <v>30</v>
      </c>
      <c r="AN253" s="23">
        <v>-25916870.622422799</v>
      </c>
      <c r="AO253" s="23">
        <v>-11734651.4067911</v>
      </c>
    </row>
    <row r="254" spans="1:41" ht="12" customHeight="1" x14ac:dyDescent="0.2">
      <c r="Y254" s="81"/>
      <c r="Z254" s="82"/>
      <c r="AA254" s="23"/>
      <c r="AB254" s="23"/>
      <c r="AL254" s="81">
        <v>37034</v>
      </c>
      <c r="AM254" s="82" t="s">
        <v>30</v>
      </c>
      <c r="AN254" s="23">
        <v>-26855372.2336752</v>
      </c>
      <c r="AO254" s="23">
        <v>8983421.7812476493</v>
      </c>
    </row>
    <row r="255" spans="1:41" ht="12" customHeight="1" x14ac:dyDescent="0.2">
      <c r="Y255" s="81"/>
      <c r="Z255" s="82"/>
      <c r="AA255" s="23"/>
      <c r="AB255" s="23"/>
      <c r="AL255" s="81">
        <v>37035</v>
      </c>
      <c r="AM255" s="82" t="s">
        <v>30</v>
      </c>
      <c r="AN255" s="23">
        <v>-32161457.968044799</v>
      </c>
      <c r="AO255" s="23">
        <v>-2743615.8014002899</v>
      </c>
    </row>
    <row r="256" spans="1:41" ht="12" customHeight="1" x14ac:dyDescent="0.2">
      <c r="Y256" s="81"/>
      <c r="Z256" s="82"/>
      <c r="AA256" s="23"/>
      <c r="AB256" s="23"/>
      <c r="AL256" s="81">
        <v>37036</v>
      </c>
      <c r="AM256" s="82" t="s">
        <v>30</v>
      </c>
      <c r="AN256" s="23">
        <v>-32928360.008928698</v>
      </c>
      <c r="AO256" s="23">
        <v>16239250.931913901</v>
      </c>
    </row>
    <row r="257" spans="25:41" ht="12" customHeight="1" x14ac:dyDescent="0.2">
      <c r="Y257" s="81"/>
      <c r="Z257" s="82"/>
      <c r="AA257" s="23"/>
      <c r="AB257" s="23"/>
      <c r="AL257" s="81">
        <v>37039</v>
      </c>
      <c r="AM257" s="82" t="s">
        <v>30</v>
      </c>
      <c r="AN257" s="23">
        <v>0</v>
      </c>
      <c r="AO257" s="23">
        <v>0</v>
      </c>
    </row>
    <row r="258" spans="25:41" ht="12" customHeight="1" x14ac:dyDescent="0.2">
      <c r="Y258" s="81"/>
      <c r="Z258" s="82"/>
      <c r="AA258" s="23"/>
      <c r="AB258" s="23"/>
      <c r="AL258" s="81">
        <v>37040</v>
      </c>
      <c r="AM258" s="82" t="s">
        <v>30</v>
      </c>
      <c r="AN258" s="23">
        <v>-31281437.921708401</v>
      </c>
      <c r="AO258" s="23">
        <v>12581533.1463081</v>
      </c>
    </row>
    <row r="259" spans="25:41" ht="12" customHeight="1" x14ac:dyDescent="0.2">
      <c r="Y259" s="81"/>
      <c r="Z259" s="82"/>
      <c r="AA259" s="23"/>
      <c r="AB259" s="23"/>
      <c r="AL259" s="81">
        <v>37041</v>
      </c>
      <c r="AM259" s="82" t="s">
        <v>30</v>
      </c>
      <c r="AN259" s="23">
        <v>-31610874.115923699</v>
      </c>
      <c r="AO259" s="23">
        <v>33878662.216004498</v>
      </c>
    </row>
    <row r="260" spans="25:41" ht="12" customHeight="1" x14ac:dyDescent="0.2">
      <c r="AL260" s="81">
        <v>37042</v>
      </c>
      <c r="AM260" s="82" t="s">
        <v>30</v>
      </c>
      <c r="AN260" s="23">
        <v>-26875472.5065584</v>
      </c>
      <c r="AO260" s="23">
        <v>28366382.517531998</v>
      </c>
    </row>
    <row r="261" spans="25:41" ht="12" customHeight="1" x14ac:dyDescent="0.2">
      <c r="AL261" s="81">
        <v>37043</v>
      </c>
      <c r="AM261" s="82" t="s">
        <v>30</v>
      </c>
      <c r="AN261" s="23">
        <v>-25207493.501817599</v>
      </c>
      <c r="AO261" s="23">
        <v>-26108170.994946498</v>
      </c>
    </row>
    <row r="262" spans="25:41" ht="12" customHeight="1" x14ac:dyDescent="0.2">
      <c r="AL262" s="81">
        <v>37046</v>
      </c>
      <c r="AM262" s="82" t="s">
        <v>30</v>
      </c>
      <c r="AN262" s="23">
        <v>-33231881.059675299</v>
      </c>
      <c r="AO262" s="23">
        <v>27483643.4146818</v>
      </c>
    </row>
    <row r="263" spans="25:41" ht="12" customHeight="1" x14ac:dyDescent="0.2">
      <c r="AL263" s="81">
        <v>37047</v>
      </c>
      <c r="AM263" s="82" t="s">
        <v>30</v>
      </c>
      <c r="AN263" s="23">
        <v>-34124911.542311594</v>
      </c>
      <c r="AO263" s="23">
        <v>7849371.3249009605</v>
      </c>
    </row>
    <row r="264" spans="25:41" ht="12" customHeight="1" x14ac:dyDescent="0.2">
      <c r="AL264" s="81">
        <v>37048</v>
      </c>
      <c r="AM264" s="82" t="s">
        <v>30</v>
      </c>
      <c r="AN264" s="23">
        <v>-42446721.803389199</v>
      </c>
      <c r="AO264" s="23">
        <v>7958664.4593469203</v>
      </c>
    </row>
    <row r="265" spans="25:41" ht="12" customHeight="1" x14ac:dyDescent="0.2">
      <c r="AL265" s="81">
        <v>37049</v>
      </c>
      <c r="AM265" s="82" t="s">
        <v>30</v>
      </c>
      <c r="AN265" s="23">
        <v>-37565016.754063196</v>
      </c>
      <c r="AO265" s="23">
        <v>-30245675.355726</v>
      </c>
    </row>
    <row r="266" spans="25:41" ht="12" customHeight="1" x14ac:dyDescent="0.2">
      <c r="AL266" s="81">
        <v>37050</v>
      </c>
      <c r="AM266" s="82" t="s">
        <v>30</v>
      </c>
      <c r="AN266" s="23">
        <v>-43940576.592498101</v>
      </c>
      <c r="AO266" s="23">
        <v>-32432185.217471398</v>
      </c>
    </row>
    <row r="267" spans="25:41" ht="12" customHeight="1" x14ac:dyDescent="0.2">
      <c r="AL267" s="81">
        <v>37053</v>
      </c>
      <c r="AM267" s="82" t="s">
        <v>30</v>
      </c>
      <c r="AN267" s="23">
        <v>-46726207.454642102</v>
      </c>
      <c r="AO267" s="23">
        <v>-11850256.284001799</v>
      </c>
    </row>
    <row r="268" spans="25:41" ht="12" customHeight="1" x14ac:dyDescent="0.2">
      <c r="AL268" s="81">
        <v>37054</v>
      </c>
      <c r="AM268" s="82" t="s">
        <v>30</v>
      </c>
      <c r="AN268" s="23">
        <v>-43711411.547149599</v>
      </c>
      <c r="AO268" s="23">
        <v>3928706.72178214</v>
      </c>
    </row>
    <row r="269" spans="25:41" ht="12" customHeight="1" x14ac:dyDescent="0.2">
      <c r="AL269" s="81">
        <v>37055</v>
      </c>
      <c r="AM269" s="82" t="s">
        <v>30</v>
      </c>
      <c r="AN269" s="23">
        <v>-40917100.6736532</v>
      </c>
      <c r="AO269" s="23">
        <v>29933296.254361801</v>
      </c>
    </row>
    <row r="270" spans="25:41" ht="12" customHeight="1" x14ac:dyDescent="0.2">
      <c r="AL270" s="81">
        <v>37056</v>
      </c>
      <c r="AM270" s="82" t="s">
        <v>30</v>
      </c>
      <c r="AN270" s="23">
        <v>-39106130.582571097</v>
      </c>
      <c r="AO270" s="23">
        <v>31546069.8614459</v>
      </c>
    </row>
    <row r="271" spans="25:41" ht="12" customHeight="1" x14ac:dyDescent="0.2">
      <c r="AL271" s="81">
        <v>37057</v>
      </c>
      <c r="AM271" s="82" t="s">
        <v>30</v>
      </c>
      <c r="AN271" s="23">
        <v>-33084870.216019999</v>
      </c>
      <c r="AO271" s="23">
        <v>29790232.431852803</v>
      </c>
    </row>
    <row r="272" spans="25:41" ht="12" customHeight="1" x14ac:dyDescent="0.2">
      <c r="AL272" s="81">
        <v>37060</v>
      </c>
      <c r="AM272" s="82" t="s">
        <v>30</v>
      </c>
      <c r="AN272" s="23">
        <v>-31418684.380194899</v>
      </c>
      <c r="AO272" s="23">
        <v>11787694.529574201</v>
      </c>
    </row>
    <row r="273" spans="38:41" ht="12" customHeight="1" x14ac:dyDescent="0.2">
      <c r="AL273" s="81">
        <v>37061</v>
      </c>
      <c r="AM273" s="82" t="s">
        <v>30</v>
      </c>
      <c r="AN273" s="23">
        <v>-29319521.7511607</v>
      </c>
      <c r="AO273" s="23">
        <v>17692503.6058749</v>
      </c>
    </row>
    <row r="274" spans="38:41" ht="12" customHeight="1" x14ac:dyDescent="0.2">
      <c r="AL274" s="81">
        <v>37062</v>
      </c>
      <c r="AM274" s="82" t="s">
        <v>30</v>
      </c>
      <c r="AN274" s="23">
        <v>-29486330.730177302</v>
      </c>
      <c r="AO274" s="23">
        <v>30915997.700639199</v>
      </c>
    </row>
    <row r="275" spans="38:41" ht="12" customHeight="1" x14ac:dyDescent="0.2">
      <c r="AL275" s="81">
        <v>37063</v>
      </c>
      <c r="AM275" s="82" t="s">
        <v>30</v>
      </c>
      <c r="AN275" s="23">
        <v>-30871334.697034001</v>
      </c>
      <c r="AO275" s="23">
        <v>-10943526.5836013</v>
      </c>
    </row>
    <row r="276" spans="38:41" ht="12" customHeight="1" x14ac:dyDescent="0.2">
      <c r="AL276" s="81">
        <v>37064</v>
      </c>
      <c r="AM276" s="82" t="s">
        <v>30</v>
      </c>
      <c r="AN276" s="23">
        <v>-30237806.958889801</v>
      </c>
      <c r="AO276" s="23">
        <v>13189682.4523059</v>
      </c>
    </row>
    <row r="277" spans="38:41" ht="12" customHeight="1" x14ac:dyDescent="0.2">
      <c r="AL277" s="81">
        <v>37067</v>
      </c>
      <c r="AM277" s="82" t="s">
        <v>30</v>
      </c>
      <c r="AN277" s="23">
        <v>-27901120.992335401</v>
      </c>
      <c r="AO277" s="23">
        <v>30900144.906468999</v>
      </c>
    </row>
    <row r="278" spans="38:41" ht="12" customHeight="1" x14ac:dyDescent="0.2">
      <c r="AL278" s="81">
        <v>37068</v>
      </c>
      <c r="AM278" s="82" t="s">
        <v>30</v>
      </c>
      <c r="AN278" s="23">
        <v>-28429593.8130464</v>
      </c>
      <c r="AO278" s="23">
        <v>-9792815.8753303401</v>
      </c>
    </row>
    <row r="279" spans="38:41" ht="12" customHeight="1" x14ac:dyDescent="0.2">
      <c r="AL279" s="81">
        <v>37069</v>
      </c>
      <c r="AM279" s="82" t="s">
        <v>30</v>
      </c>
      <c r="AN279" s="23">
        <v>-28909724.734337699</v>
      </c>
      <c r="AO279" s="23">
        <v>-8452945.0137488097</v>
      </c>
    </row>
    <row r="280" spans="38:41" ht="12" customHeight="1" x14ac:dyDescent="0.2">
      <c r="AL280" s="81">
        <v>37070</v>
      </c>
      <c r="AM280" s="82" t="s">
        <v>30</v>
      </c>
      <c r="AN280" s="23">
        <v>-30820906.178908497</v>
      </c>
      <c r="AO280" s="23">
        <v>-85576.125490915001</v>
      </c>
    </row>
    <row r="281" spans="38:41" ht="12" customHeight="1" x14ac:dyDescent="0.2">
      <c r="AL281" s="81">
        <v>37071</v>
      </c>
      <c r="AM281" s="82" t="s">
        <v>30</v>
      </c>
      <c r="AN281" s="23">
        <v>-31617954.555536401</v>
      </c>
      <c r="AO281" s="23">
        <v>-1530924.8901150301</v>
      </c>
    </row>
    <row r="282" spans="38:41" ht="12" customHeight="1" x14ac:dyDescent="0.2">
      <c r="AL282" s="81">
        <v>37074</v>
      </c>
      <c r="AM282" s="82" t="s">
        <v>30</v>
      </c>
      <c r="AN282" s="23">
        <v>-35002401.630654</v>
      </c>
      <c r="AO282" s="23">
        <v>11691408.608152399</v>
      </c>
    </row>
    <row r="283" spans="38:41" ht="12" customHeight="1" x14ac:dyDescent="0.2">
      <c r="AL283" s="81">
        <v>37075</v>
      </c>
      <c r="AM283" s="82" t="s">
        <v>30</v>
      </c>
      <c r="AN283" s="23">
        <v>-36044908.517869495</v>
      </c>
      <c r="AO283" s="23">
        <v>-18007056.858564798</v>
      </c>
    </row>
    <row r="284" spans="38:41" ht="12" customHeight="1" x14ac:dyDescent="0.2">
      <c r="AL284" s="81">
        <v>37076</v>
      </c>
      <c r="AM284" s="82" t="s">
        <v>30</v>
      </c>
      <c r="AN284" s="23">
        <v>0</v>
      </c>
      <c r="AO284" s="23">
        <v>0</v>
      </c>
    </row>
    <row r="285" spans="38:41" ht="12" customHeight="1" x14ac:dyDescent="0.2">
      <c r="AL285" s="81">
        <v>37077</v>
      </c>
      <c r="AM285" s="82" t="s">
        <v>30</v>
      </c>
      <c r="AN285" s="23">
        <v>-34702335.592084602</v>
      </c>
      <c r="AO285" s="23">
        <v>-12390552.107323799</v>
      </c>
    </row>
    <row r="286" spans="38:41" ht="12" customHeight="1" x14ac:dyDescent="0.2">
      <c r="AL286" s="81">
        <v>37078</v>
      </c>
      <c r="AM286" s="82" t="s">
        <v>30</v>
      </c>
      <c r="AN286" s="23">
        <v>-38013838.626333296</v>
      </c>
      <c r="AO286" s="23">
        <v>-26368211.767561898</v>
      </c>
    </row>
    <row r="287" spans="38:41" ht="12" customHeight="1" x14ac:dyDescent="0.2">
      <c r="AL287" s="81">
        <v>37081</v>
      </c>
      <c r="AM287" s="82" t="s">
        <v>30</v>
      </c>
      <c r="AN287" s="23">
        <v>-37144769.994131804</v>
      </c>
      <c r="AO287" s="23">
        <v>8877870.7528061196</v>
      </c>
    </row>
    <row r="288" spans="38:41" ht="12" customHeight="1" x14ac:dyDescent="0.2">
      <c r="AL288" s="81">
        <v>37082</v>
      </c>
      <c r="AM288" s="82" t="s">
        <v>30</v>
      </c>
      <c r="AN288" s="23">
        <v>-41405393.9875018</v>
      </c>
      <c r="AO288" s="23">
        <v>-7502102.5820486499</v>
      </c>
    </row>
    <row r="289" spans="38:41" ht="12" customHeight="1" x14ac:dyDescent="0.2">
      <c r="AL289" s="81">
        <v>37083</v>
      </c>
      <c r="AM289" s="82" t="s">
        <v>30</v>
      </c>
      <c r="AN289" s="23">
        <v>-41483140.319870099</v>
      </c>
      <c r="AO289" s="23">
        <v>23136965.2053959</v>
      </c>
    </row>
    <row r="290" spans="38:41" ht="12" customHeight="1" x14ac:dyDescent="0.2">
      <c r="AL290" s="81">
        <v>37084</v>
      </c>
      <c r="AM290" s="82" t="s">
        <v>30</v>
      </c>
      <c r="AN290" s="23">
        <v>-41965025.280128799</v>
      </c>
      <c r="AO290" s="23">
        <v>-3770074.3710192498</v>
      </c>
    </row>
    <row r="291" spans="38:41" ht="12" customHeight="1" x14ac:dyDescent="0.2">
      <c r="AL291" s="81">
        <v>37085</v>
      </c>
      <c r="AM291" s="82" t="s">
        <v>30</v>
      </c>
      <c r="AN291" s="23">
        <v>-37970927.516886301</v>
      </c>
      <c r="AO291" s="23">
        <v>27858046.967761502</v>
      </c>
    </row>
    <row r="292" spans="38:41" ht="12" customHeight="1" x14ac:dyDescent="0.2">
      <c r="AL292" s="81">
        <v>37088</v>
      </c>
      <c r="AM292" s="82" t="s">
        <v>30</v>
      </c>
      <c r="AN292" s="23">
        <v>-35302073.442531496</v>
      </c>
      <c r="AO292" s="23">
        <v>28737747.150914699</v>
      </c>
    </row>
    <row r="293" spans="38:41" ht="12" customHeight="1" x14ac:dyDescent="0.2">
      <c r="AL293" s="81">
        <v>37089</v>
      </c>
      <c r="AM293" s="82" t="s">
        <v>30</v>
      </c>
      <c r="AN293" s="23">
        <v>-31895063.257335998</v>
      </c>
      <c r="AO293" s="23">
        <v>-3986266.1035518702</v>
      </c>
    </row>
    <row r="294" spans="38:41" ht="12" customHeight="1" x14ac:dyDescent="0.2">
      <c r="AL294" s="81">
        <v>37090</v>
      </c>
      <c r="AM294" s="82" t="s">
        <v>30</v>
      </c>
      <c r="AN294" s="23">
        <v>-33466134.370496999</v>
      </c>
      <c r="AO294" s="23">
        <v>4194663.6678913599</v>
      </c>
    </row>
    <row r="295" spans="38:41" ht="12" customHeight="1" x14ac:dyDescent="0.2">
      <c r="AL295" s="81">
        <v>37091</v>
      </c>
      <c r="AM295" s="82" t="s">
        <v>30</v>
      </c>
      <c r="AN295" s="23">
        <v>-34753845.4416655</v>
      </c>
      <c r="AO295" s="23">
        <v>10349186.9259519</v>
      </c>
    </row>
    <row r="296" spans="38:41" ht="12" customHeight="1" x14ac:dyDescent="0.2">
      <c r="AL296" s="81">
        <v>37092</v>
      </c>
      <c r="AM296" s="82" t="s">
        <v>30</v>
      </c>
      <c r="AN296" s="23">
        <v>-36644921.5845998</v>
      </c>
      <c r="AO296" s="23">
        <v>-4269602.2439704305</v>
      </c>
    </row>
    <row r="297" spans="38:41" ht="12" customHeight="1" x14ac:dyDescent="0.2">
      <c r="AL297" s="81">
        <v>37095</v>
      </c>
      <c r="AM297" s="82" t="s">
        <v>30</v>
      </c>
      <c r="AN297" s="23">
        <v>-39640723.073159695</v>
      </c>
      <c r="AO297" s="23">
        <v>-6167760.0775306802</v>
      </c>
    </row>
    <row r="298" spans="38:41" ht="12" customHeight="1" x14ac:dyDescent="0.2">
      <c r="AL298" s="81">
        <v>37096</v>
      </c>
      <c r="AM298" s="82" t="s">
        <v>30</v>
      </c>
      <c r="AN298" s="23">
        <v>-34106736.725093096</v>
      </c>
      <c r="AO298" s="23">
        <v>-15072884.314012501</v>
      </c>
    </row>
    <row r="299" spans="38:41" ht="12" customHeight="1" x14ac:dyDescent="0.2">
      <c r="AL299" s="81">
        <v>37097</v>
      </c>
      <c r="AM299" s="82" t="s">
        <v>30</v>
      </c>
      <c r="AN299" s="23">
        <v>-31726705.179820299</v>
      </c>
      <c r="AO299" s="23">
        <v>-17036509.3552415</v>
      </c>
    </row>
    <row r="300" spans="38:41" ht="12" customHeight="1" x14ac:dyDescent="0.2">
      <c r="AL300" s="81">
        <v>37098</v>
      </c>
      <c r="AM300" s="82" t="s">
        <v>30</v>
      </c>
      <c r="AN300" s="23">
        <v>-33330478.5592077</v>
      </c>
      <c r="AO300" s="23">
        <v>-17907057.4218456</v>
      </c>
    </row>
    <row r="301" spans="38:41" ht="12" customHeight="1" x14ac:dyDescent="0.2">
      <c r="AL301" s="81">
        <v>37099</v>
      </c>
      <c r="AM301" s="82" t="s">
        <v>30</v>
      </c>
      <c r="AN301" s="23">
        <v>-30824280.016198698</v>
      </c>
      <c r="AO301" s="23">
        <v>16761061.5237469</v>
      </c>
    </row>
    <row r="302" spans="38:41" ht="12" customHeight="1" x14ac:dyDescent="0.2">
      <c r="AL302" s="81">
        <v>37102</v>
      </c>
      <c r="AM302" s="82" t="s">
        <v>30</v>
      </c>
      <c r="AN302" s="23">
        <v>-28013290.2720499</v>
      </c>
      <c r="AO302" s="23">
        <v>9709701.4161047693</v>
      </c>
    </row>
    <row r="303" spans="38:41" ht="12" customHeight="1" x14ac:dyDescent="0.2">
      <c r="AL303" s="81">
        <v>37103</v>
      </c>
      <c r="AM303" s="82" t="s">
        <v>30</v>
      </c>
      <c r="AN303" s="23">
        <v>-31401436.714436699</v>
      </c>
      <c r="AO303" s="23">
        <v>-26164550.642596297</v>
      </c>
    </row>
    <row r="304" spans="38:41" ht="12" customHeight="1" x14ac:dyDescent="0.2">
      <c r="AL304" s="81">
        <v>37104</v>
      </c>
      <c r="AM304" s="82" t="s">
        <v>30</v>
      </c>
      <c r="AN304" s="23">
        <v>-35026957.195716597</v>
      </c>
      <c r="AO304" s="23">
        <v>-3220538.8279046598</v>
      </c>
    </row>
    <row r="305" spans="38:41" ht="12" customHeight="1" x14ac:dyDescent="0.2">
      <c r="AL305" s="81">
        <v>37105</v>
      </c>
      <c r="AM305" s="82" t="s">
        <v>30</v>
      </c>
      <c r="AN305" s="23">
        <v>-44544538.325785801</v>
      </c>
      <c r="AO305" s="23">
        <v>2215650.80751799</v>
      </c>
    </row>
    <row r="306" spans="38:41" ht="12" customHeight="1" x14ac:dyDescent="0.2">
      <c r="AL306" s="81">
        <v>37106</v>
      </c>
      <c r="AM306" s="82" t="s">
        <v>30</v>
      </c>
      <c r="AN306" s="23">
        <v>-43000158.552622497</v>
      </c>
      <c r="AO306" s="23">
        <v>10663428.490492798</v>
      </c>
    </row>
    <row r="307" spans="38:41" ht="12" customHeight="1" x14ac:dyDescent="0.2">
      <c r="AL307" s="81">
        <v>37109</v>
      </c>
      <c r="AM307" s="82" t="s">
        <v>30</v>
      </c>
      <c r="AN307" s="23">
        <v>-37656867.162284397</v>
      </c>
      <c r="AO307" s="23">
        <v>-40415318.057448901</v>
      </c>
    </row>
    <row r="308" spans="38:41" ht="12" customHeight="1" x14ac:dyDescent="0.2">
      <c r="AL308" s="81">
        <v>37110</v>
      </c>
      <c r="AM308" s="82" t="s">
        <v>30</v>
      </c>
      <c r="AN308" s="23">
        <v>-37109204.640647702</v>
      </c>
      <c r="AO308" s="23">
        <v>4742817.7052965499</v>
      </c>
    </row>
    <row r="309" spans="38:41" ht="12" customHeight="1" x14ac:dyDescent="0.2">
      <c r="AL309" s="81">
        <v>37111</v>
      </c>
      <c r="AM309" s="82" t="s">
        <v>30</v>
      </c>
      <c r="AN309" s="23">
        <v>-29640155.008315001</v>
      </c>
      <c r="AO309" s="23">
        <v>-5231819.8262434201</v>
      </c>
    </row>
    <row r="310" spans="38:41" ht="12" customHeight="1" x14ac:dyDescent="0.2">
      <c r="AL310" s="81">
        <v>37112</v>
      </c>
      <c r="AM310" s="82" t="s">
        <v>30</v>
      </c>
      <c r="AN310" s="23">
        <v>-29420177.059139799</v>
      </c>
      <c r="AO310" s="23">
        <v>-2384346.4950502999</v>
      </c>
    </row>
    <row r="311" spans="38:41" ht="12" customHeight="1" x14ac:dyDescent="0.2">
      <c r="AL311" s="81">
        <v>37113</v>
      </c>
      <c r="AM311" s="82" t="s">
        <v>30</v>
      </c>
      <c r="AN311" s="23">
        <v>-41989225.351669699</v>
      </c>
      <c r="AO311" s="23">
        <v>286667.64414779202</v>
      </c>
    </row>
    <row r="312" spans="38:41" ht="12" customHeight="1" x14ac:dyDescent="0.2">
      <c r="AL312" s="81">
        <v>37116</v>
      </c>
      <c r="AM312" s="82" t="s">
        <v>30</v>
      </c>
      <c r="AN312" s="23">
        <v>-38705349.019342594</v>
      </c>
      <c r="AO312" s="23">
        <v>31465436.261591099</v>
      </c>
    </row>
    <row r="313" spans="38:41" ht="12" customHeight="1" x14ac:dyDescent="0.2">
      <c r="AL313" s="81">
        <v>37117</v>
      </c>
      <c r="AM313" s="82" t="s">
        <v>30</v>
      </c>
      <c r="AN313" s="23">
        <v>-38774880.671179101</v>
      </c>
      <c r="AO313" s="23">
        <v>2691451.7153243399</v>
      </c>
    </row>
    <row r="314" spans="38:41" ht="12" customHeight="1" x14ac:dyDescent="0.2">
      <c r="AL314" s="81">
        <v>37118</v>
      </c>
      <c r="AM314" s="82" t="s">
        <v>30</v>
      </c>
      <c r="AN314" s="23">
        <v>-41765211.058209896</v>
      </c>
      <c r="AO314" s="23">
        <v>80220.893774758995</v>
      </c>
    </row>
    <row r="315" spans="38:41" ht="12" customHeight="1" x14ac:dyDescent="0.2">
      <c r="AL315" s="81">
        <v>37119</v>
      </c>
      <c r="AM315" s="82" t="s">
        <v>30</v>
      </c>
      <c r="AN315" s="23">
        <v>-40755082.330047496</v>
      </c>
      <c r="AO315" s="23">
        <v>-25583675.357188102</v>
      </c>
    </row>
    <row r="316" spans="38:41" ht="12" customHeight="1" x14ac:dyDescent="0.2">
      <c r="AL316" s="81">
        <v>37120</v>
      </c>
      <c r="AM316" s="82" t="s">
        <v>30</v>
      </c>
      <c r="AN316" s="23">
        <v>-41238909.102757804</v>
      </c>
      <c r="AO316" s="23">
        <v>-14843387.2790545</v>
      </c>
    </row>
    <row r="317" spans="38:41" ht="12" customHeight="1" x14ac:dyDescent="0.2">
      <c r="AL317" s="81">
        <v>37123</v>
      </c>
      <c r="AM317" s="82" t="s">
        <v>30</v>
      </c>
      <c r="AN317" s="23">
        <v>-45469686.717059501</v>
      </c>
      <c r="AO317" s="23">
        <v>899669.51655043999</v>
      </c>
    </row>
    <row r="318" spans="38:41" ht="12" customHeight="1" x14ac:dyDescent="0.2">
      <c r="AL318" s="81">
        <v>37124</v>
      </c>
      <c r="AM318" s="82" t="s">
        <v>30</v>
      </c>
      <c r="AN318" s="23">
        <v>-48207886.091743201</v>
      </c>
      <c r="AO318" s="23">
        <v>650301.36996861896</v>
      </c>
    </row>
    <row r="319" spans="38:41" ht="12" customHeight="1" x14ac:dyDescent="0.2">
      <c r="AL319" s="81">
        <v>37125</v>
      </c>
      <c r="AM319" s="82" t="s">
        <v>30</v>
      </c>
      <c r="AN319" s="23">
        <v>-45988521.530608699</v>
      </c>
      <c r="AO319" s="23">
        <v>12891698.271283301</v>
      </c>
    </row>
    <row r="320" spans="38:41" ht="12" customHeight="1" x14ac:dyDescent="0.2">
      <c r="AL320" s="81">
        <v>37126</v>
      </c>
      <c r="AM320" s="82" t="s">
        <v>30</v>
      </c>
      <c r="AN320" s="23">
        <v>-46911921.1806188</v>
      </c>
      <c r="AO320" s="23">
        <v>15943407.594056301</v>
      </c>
    </row>
    <row r="321" spans="38:41" ht="12" customHeight="1" x14ac:dyDescent="0.2">
      <c r="AL321" s="81">
        <v>37127</v>
      </c>
      <c r="AM321" s="82" t="s">
        <v>30</v>
      </c>
      <c r="AN321" s="23">
        <v>-46063235.1177985</v>
      </c>
      <c r="AO321" s="23">
        <v>27570611.415500902</v>
      </c>
    </row>
    <row r="322" spans="38:41" ht="12" customHeight="1" x14ac:dyDescent="0.2">
      <c r="AL322" s="81">
        <v>37130</v>
      </c>
      <c r="AM322" s="82" t="s">
        <v>30</v>
      </c>
      <c r="AN322" s="23">
        <v>-44088491.975845799</v>
      </c>
      <c r="AO322" s="23">
        <v>39321837.731742799</v>
      </c>
    </row>
    <row r="323" spans="38:41" ht="12" customHeight="1" x14ac:dyDescent="0.2">
      <c r="AL323" s="81">
        <v>37131</v>
      </c>
      <c r="AM323" s="82" t="s">
        <v>30</v>
      </c>
      <c r="AN323" s="23">
        <v>-44444879.154637001</v>
      </c>
      <c r="AO323" s="23">
        <v>34971443.254767403</v>
      </c>
    </row>
    <row r="324" spans="38:41" ht="12" customHeight="1" x14ac:dyDescent="0.2">
      <c r="AL324" s="81">
        <v>37132</v>
      </c>
      <c r="AM324" s="82" t="s">
        <v>30</v>
      </c>
      <c r="AN324" s="23">
        <v>-33855178.495642498</v>
      </c>
      <c r="AO324" s="23">
        <v>54901199.954936899</v>
      </c>
    </row>
    <row r="325" spans="38:41" ht="12" customHeight="1" x14ac:dyDescent="0.2">
      <c r="AL325" s="81">
        <v>37133</v>
      </c>
      <c r="AM325" s="82" t="s">
        <v>30</v>
      </c>
      <c r="AN325" s="23">
        <v>-35753897.73697</v>
      </c>
      <c r="AO325" s="23">
        <v>-13173309.984578101</v>
      </c>
    </row>
    <row r="326" spans="38:41" ht="12" customHeight="1" x14ac:dyDescent="0.2">
      <c r="AL326" s="81">
        <v>37134</v>
      </c>
      <c r="AM326" s="82" t="s">
        <v>30</v>
      </c>
      <c r="AN326" s="23">
        <v>-35468114.456767105</v>
      </c>
      <c r="AO326" s="23">
        <v>2838799.60485751</v>
      </c>
    </row>
    <row r="327" spans="38:41" ht="12" customHeight="1" x14ac:dyDescent="0.2">
      <c r="AL327" s="81">
        <v>37137</v>
      </c>
      <c r="AM327" s="82" t="s">
        <v>30</v>
      </c>
      <c r="AN327" s="23">
        <v>0</v>
      </c>
      <c r="AO327" s="23">
        <v>0</v>
      </c>
    </row>
    <row r="328" spans="38:41" ht="12" customHeight="1" x14ac:dyDescent="0.2">
      <c r="AL328" s="81">
        <v>37138</v>
      </c>
      <c r="AM328" s="82" t="s">
        <v>30</v>
      </c>
      <c r="AN328" s="23">
        <v>-37107579.690510899</v>
      </c>
      <c r="AO328" s="23">
        <v>4653936.1344420798</v>
      </c>
    </row>
    <row r="329" spans="38:41" ht="12" customHeight="1" x14ac:dyDescent="0.2">
      <c r="AL329" s="81">
        <v>37139</v>
      </c>
      <c r="AM329" s="82" t="s">
        <v>30</v>
      </c>
      <c r="AN329" s="23">
        <v>-38441612.133979894</v>
      </c>
      <c r="AO329" s="23">
        <v>-8480076.5782995392</v>
      </c>
    </row>
    <row r="330" spans="38:41" ht="12" customHeight="1" x14ac:dyDescent="0.2">
      <c r="AL330" s="81">
        <v>37140</v>
      </c>
      <c r="AM330" s="82" t="s">
        <v>30</v>
      </c>
      <c r="AN330" s="23">
        <v>-41120826.738580696</v>
      </c>
      <c r="AO330" s="23">
        <v>-6529385.5547270104</v>
      </c>
    </row>
    <row r="331" spans="38:41" ht="12" customHeight="1" x14ac:dyDescent="0.2">
      <c r="AL331" s="81">
        <v>37141</v>
      </c>
      <c r="AM331" s="82" t="s">
        <v>30</v>
      </c>
      <c r="AN331" s="23">
        <v>-43500452.723288499</v>
      </c>
      <c r="AO331" s="23">
        <v>-478380.30409716797</v>
      </c>
    </row>
    <row r="332" spans="38:41" ht="12" customHeight="1" x14ac:dyDescent="0.2">
      <c r="AL332" s="81">
        <v>37144</v>
      </c>
      <c r="AM332" s="82" t="s">
        <v>30</v>
      </c>
      <c r="AN332" s="23">
        <v>-44552141.866254501</v>
      </c>
      <c r="AO332" s="23">
        <v>7250771.5083993403</v>
      </c>
    </row>
    <row r="333" spans="38:41" ht="12" customHeight="1" x14ac:dyDescent="0.2">
      <c r="AL333" s="81">
        <v>37145</v>
      </c>
      <c r="AM333" s="82" t="s">
        <v>30</v>
      </c>
      <c r="AN333" s="23">
        <v>0</v>
      </c>
      <c r="AO333" s="23">
        <v>0</v>
      </c>
    </row>
    <row r="334" spans="38:41" ht="12" customHeight="1" x14ac:dyDescent="0.2">
      <c r="AL334" s="81">
        <v>37146</v>
      </c>
      <c r="AM334" s="82" t="s">
        <v>30</v>
      </c>
      <c r="AN334" s="23">
        <v>-37101070.032758303</v>
      </c>
      <c r="AO334" s="23">
        <v>-25532714.350159403</v>
      </c>
    </row>
    <row r="335" spans="38:41" ht="12" customHeight="1" x14ac:dyDescent="0.2">
      <c r="AL335" s="81">
        <v>37147</v>
      </c>
      <c r="AM335" s="82" t="s">
        <v>30</v>
      </c>
      <c r="AN335" s="23">
        <v>-36085660.563714102</v>
      </c>
      <c r="AO335" s="23">
        <v>-32006196.344092302</v>
      </c>
    </row>
    <row r="336" spans="38:41" ht="12" customHeight="1" x14ac:dyDescent="0.2">
      <c r="AL336" s="81">
        <v>37148</v>
      </c>
      <c r="AM336" s="82" t="s">
        <v>30</v>
      </c>
      <c r="AN336" s="23">
        <v>-36585921.9228677</v>
      </c>
      <c r="AO336" s="23">
        <v>-43837623.142367505</v>
      </c>
    </row>
    <row r="337" spans="38:41" ht="12" customHeight="1" x14ac:dyDescent="0.2">
      <c r="AL337" s="81">
        <v>37151</v>
      </c>
      <c r="AM337" s="82" t="s">
        <v>30</v>
      </c>
      <c r="AN337" s="23">
        <v>-51097322.4702278</v>
      </c>
      <c r="AO337" s="23">
        <v>6668498.7254188703</v>
      </c>
    </row>
    <row r="338" spans="38:41" ht="12" customHeight="1" x14ac:dyDescent="0.2">
      <c r="AL338" s="81">
        <v>37152</v>
      </c>
      <c r="AM338" s="82" t="s">
        <v>30</v>
      </c>
      <c r="AN338" s="23">
        <v>-36257551.5015774</v>
      </c>
      <c r="AO338" s="23">
        <v>13600239.9697388</v>
      </c>
    </row>
    <row r="339" spans="38:41" ht="12" customHeight="1" x14ac:dyDescent="0.2">
      <c r="AL339" s="81">
        <v>37153</v>
      </c>
      <c r="AM339" s="82" t="s">
        <v>30</v>
      </c>
      <c r="AN339" s="23">
        <v>-33970960.006962895</v>
      </c>
      <c r="AO339" s="23">
        <v>23314739.601152699</v>
      </c>
    </row>
    <row r="340" spans="38:41" ht="12" customHeight="1" x14ac:dyDescent="0.2">
      <c r="AL340" s="81">
        <v>37154</v>
      </c>
      <c r="AM340" s="82" t="s">
        <v>30</v>
      </c>
      <c r="AN340" s="23">
        <v>-36120681.049895599</v>
      </c>
      <c r="AO340" s="23">
        <v>6758274.1431541704</v>
      </c>
    </row>
    <row r="341" spans="38:41" ht="12" customHeight="1" x14ac:dyDescent="0.2">
      <c r="AL341" s="81">
        <v>37155</v>
      </c>
      <c r="AM341" s="82" t="s">
        <v>30</v>
      </c>
      <c r="AN341" s="23">
        <v>-36915521.7263989</v>
      </c>
      <c r="AO341" s="23">
        <v>-6615585.10558243</v>
      </c>
    </row>
    <row r="342" spans="38:41" ht="12" customHeight="1" x14ac:dyDescent="0.2">
      <c r="AL342" s="81">
        <v>37158</v>
      </c>
      <c r="AM342" s="82" t="s">
        <v>30</v>
      </c>
      <c r="AN342" s="23">
        <v>-34958803.241122201</v>
      </c>
      <c r="AO342" s="23">
        <v>27225346.013755601</v>
      </c>
    </row>
    <row r="343" spans="38:41" ht="12" customHeight="1" x14ac:dyDescent="0.2">
      <c r="AL343" s="81">
        <v>37159</v>
      </c>
      <c r="AM343" s="82" t="s">
        <v>30</v>
      </c>
      <c r="AN343" s="23">
        <v>-35249706.1465865</v>
      </c>
      <c r="AO343" s="23">
        <v>-7527184.4586735498</v>
      </c>
    </row>
    <row r="344" spans="38:41" ht="12" customHeight="1" x14ac:dyDescent="0.2">
      <c r="AL344" s="81">
        <v>37160</v>
      </c>
      <c r="AM344" s="82" t="s">
        <v>30</v>
      </c>
      <c r="AN344" s="23">
        <v>-36000089.365949802</v>
      </c>
      <c r="AO344" s="23">
        <v>15461784.918972101</v>
      </c>
    </row>
    <row r="345" spans="38:41" ht="12" customHeight="1" x14ac:dyDescent="0.2">
      <c r="AL345" s="81">
        <v>37161</v>
      </c>
      <c r="AM345" s="82" t="s">
        <v>30</v>
      </c>
      <c r="AN345" s="23">
        <v>-32722117.942665402</v>
      </c>
      <c r="AO345" s="23">
        <v>-1245487.4714933699</v>
      </c>
    </row>
    <row r="346" spans="38:41" ht="12" customHeight="1" x14ac:dyDescent="0.2">
      <c r="AL346" s="81">
        <v>37162</v>
      </c>
      <c r="AM346" s="82" t="s">
        <v>30</v>
      </c>
      <c r="AN346" s="23">
        <v>-27829280.308357999</v>
      </c>
      <c r="AO346" s="23">
        <v>-365303.90177848807</v>
      </c>
    </row>
    <row r="347" spans="38:41" ht="12" customHeight="1" x14ac:dyDescent="0.2">
      <c r="AL347" s="81">
        <v>37165</v>
      </c>
      <c r="AM347" s="82" t="s">
        <v>30</v>
      </c>
      <c r="AN347" s="23">
        <v>-23429925.774013501</v>
      </c>
      <c r="AO347" s="23">
        <v>7278633.3104638197</v>
      </c>
    </row>
    <row r="348" spans="38:41" ht="12" customHeight="1" x14ac:dyDescent="0.2">
      <c r="AL348" s="81">
        <v>37166</v>
      </c>
      <c r="AM348" s="82" t="s">
        <v>30</v>
      </c>
      <c r="AN348" s="23">
        <v>-26532436.954967301</v>
      </c>
      <c r="AO348" s="23">
        <v>7435303.2467622906</v>
      </c>
    </row>
    <row r="349" spans="38:41" ht="12" customHeight="1" x14ac:dyDescent="0.2">
      <c r="AL349" s="81">
        <v>37167</v>
      </c>
      <c r="AM349" s="82" t="s">
        <v>30</v>
      </c>
      <c r="AN349" s="23">
        <v>-22788131.597104199</v>
      </c>
      <c r="AO349" s="23">
        <v>-11976476.220298899</v>
      </c>
    </row>
    <row r="350" spans="38:41" ht="12" customHeight="1" x14ac:dyDescent="0.2">
      <c r="AL350" s="81">
        <v>37168</v>
      </c>
      <c r="AM350" s="82" t="s">
        <v>30</v>
      </c>
      <c r="AN350" s="23">
        <v>-20581451.138033502</v>
      </c>
      <c r="AO350" s="23">
        <v>-2965632.10435525</v>
      </c>
    </row>
    <row r="351" spans="38:41" ht="12" customHeight="1" x14ac:dyDescent="0.2">
      <c r="AL351" s="81">
        <v>37169</v>
      </c>
      <c r="AM351" s="82" t="s">
        <v>30</v>
      </c>
      <c r="AN351" s="23">
        <v>-23781798.075047702</v>
      </c>
      <c r="AO351" s="23">
        <v>1446263.0048620701</v>
      </c>
    </row>
    <row r="352" spans="38:41" ht="12" customHeight="1" x14ac:dyDescent="0.2">
      <c r="AL352" s="81">
        <v>37172</v>
      </c>
      <c r="AM352" s="82" t="s">
        <v>30</v>
      </c>
      <c r="AN352" s="23">
        <v>-20688090.8491528</v>
      </c>
      <c r="AO352" s="23">
        <v>-1931752.9182102601</v>
      </c>
    </row>
    <row r="353" spans="38:41" ht="12" customHeight="1" x14ac:dyDescent="0.2">
      <c r="AL353" s="81">
        <v>37173</v>
      </c>
      <c r="AM353" s="82" t="s">
        <v>30</v>
      </c>
      <c r="AN353" s="23">
        <v>-20581057.6329199</v>
      </c>
      <c r="AO353" s="23">
        <v>-4063214.90140387</v>
      </c>
    </row>
    <row r="354" spans="38:41" ht="12" customHeight="1" x14ac:dyDescent="0.2">
      <c r="AL354" s="81">
        <v>37174</v>
      </c>
      <c r="AM354" s="82" t="s">
        <v>30</v>
      </c>
      <c r="AN354" s="23">
        <v>-18424885.791058797</v>
      </c>
      <c r="AO354" s="23">
        <v>-3194578.1649501999</v>
      </c>
    </row>
    <row r="355" spans="38:41" ht="12" customHeight="1" x14ac:dyDescent="0.2">
      <c r="AL355" s="81">
        <v>37175</v>
      </c>
      <c r="AM355" s="82" t="s">
        <v>30</v>
      </c>
      <c r="AN355" s="23">
        <v>-20205722.177169699</v>
      </c>
      <c r="AO355" s="23">
        <v>2771504.6636995198</v>
      </c>
    </row>
    <row r="356" spans="38:41" ht="12" customHeight="1" x14ac:dyDescent="0.2">
      <c r="AL356" s="81">
        <v>37176</v>
      </c>
      <c r="AM356" s="82" t="s">
        <v>30</v>
      </c>
      <c r="AN356" s="23">
        <v>-23635375.511172298</v>
      </c>
      <c r="AO356" s="23">
        <v>-1917036.9569312599</v>
      </c>
    </row>
    <row r="357" spans="38:41" ht="12" customHeight="1" x14ac:dyDescent="0.2">
      <c r="AL357" s="81">
        <v>37179</v>
      </c>
      <c r="AM357" s="82" t="s">
        <v>30</v>
      </c>
      <c r="AN357" s="23">
        <v>-20986427.657810401</v>
      </c>
      <c r="AO357" s="23">
        <v>6386434.77274804</v>
      </c>
    </row>
    <row r="358" spans="38:41" ht="12" customHeight="1" x14ac:dyDescent="0.2">
      <c r="AL358" s="81">
        <v>37180</v>
      </c>
      <c r="AM358" s="82" t="s">
        <v>30</v>
      </c>
      <c r="AN358" s="23">
        <v>-21673646.087854497</v>
      </c>
      <c r="AO358" s="23">
        <v>-12276228.168831998</v>
      </c>
    </row>
    <row r="359" spans="38:41" ht="12" customHeight="1" x14ac:dyDescent="0.2">
      <c r="AL359" s="81">
        <v>37181</v>
      </c>
      <c r="AM359" s="82" t="s">
        <v>30</v>
      </c>
      <c r="AN359" s="23">
        <v>-21251520.5732214</v>
      </c>
      <c r="AO359" s="23">
        <v>-3492176.6936558499</v>
      </c>
    </row>
    <row r="360" spans="38:41" ht="12" customHeight="1" x14ac:dyDescent="0.2">
      <c r="AL360" s="81">
        <v>37182</v>
      </c>
      <c r="AM360" s="82" t="s">
        <v>30</v>
      </c>
      <c r="AN360" s="23">
        <v>-17417229.682254601</v>
      </c>
      <c r="AO360" s="23">
        <v>-3201457.4819660401</v>
      </c>
    </row>
    <row r="361" spans="38:41" ht="12" customHeight="1" x14ac:dyDescent="0.2">
      <c r="AL361" s="81">
        <v>37183</v>
      </c>
      <c r="AM361" s="82" t="s">
        <v>30</v>
      </c>
      <c r="AN361" s="23">
        <v>-22576065.661320601</v>
      </c>
      <c r="AO361" s="23">
        <v>-12529928.3367006</v>
      </c>
    </row>
    <row r="362" spans="38:41" ht="12" customHeight="1" x14ac:dyDescent="0.2">
      <c r="AL362" s="81">
        <v>37186</v>
      </c>
      <c r="AM362" s="82" t="s">
        <v>30</v>
      </c>
      <c r="AN362" s="23">
        <v>-25837741.178361401</v>
      </c>
      <c r="AO362" s="23">
        <v>-10564682.1802465</v>
      </c>
    </row>
    <row r="363" spans="38:41" ht="12" customHeight="1" x14ac:dyDescent="0.2">
      <c r="AL363" s="81">
        <v>37187</v>
      </c>
      <c r="AM363" s="82" t="s">
        <v>30</v>
      </c>
      <c r="AN363" s="23">
        <v>-22215925.524717599</v>
      </c>
      <c r="AO363" s="23">
        <v>8408235.5547816586</v>
      </c>
    </row>
    <row r="364" spans="38:41" ht="12" customHeight="1" x14ac:dyDescent="0.2">
      <c r="AL364" s="81">
        <v>37188</v>
      </c>
      <c r="AM364" s="82" t="s">
        <v>30</v>
      </c>
      <c r="AN364" s="23">
        <v>-30727498.775075</v>
      </c>
      <c r="AO364" s="23">
        <v>-57861214.012754202</v>
      </c>
    </row>
    <row r="365" spans="38:41" ht="12" customHeight="1" x14ac:dyDescent="0.2">
      <c r="AL365" s="81">
        <v>37189</v>
      </c>
      <c r="AM365" s="82" t="s">
        <v>30</v>
      </c>
      <c r="AN365" s="23">
        <v>-29122474.604909498</v>
      </c>
      <c r="AO365" s="23">
        <v>14128531.859870501</v>
      </c>
    </row>
    <row r="366" spans="38:41" ht="12" customHeight="1" x14ac:dyDescent="0.2">
      <c r="AL366" s="81">
        <v>37190</v>
      </c>
      <c r="AM366" s="82" t="s">
        <v>30</v>
      </c>
      <c r="AN366" s="23">
        <v>-21022495.041040398</v>
      </c>
      <c r="AO366" s="23">
        <v>-11337988.222241299</v>
      </c>
    </row>
    <row r="367" spans="38:41" ht="12" customHeight="1" x14ac:dyDescent="0.2">
      <c r="AL367" s="81">
        <v>37193</v>
      </c>
      <c r="AM367" s="82" t="s">
        <v>30</v>
      </c>
      <c r="AN367" s="23">
        <v>-22557171.322506201</v>
      </c>
      <c r="AO367" s="23">
        <v>21529835.760528501</v>
      </c>
    </row>
    <row r="368" spans="38:41" ht="12" customHeight="1" x14ac:dyDescent="0.2">
      <c r="AL368" s="81">
        <v>37194</v>
      </c>
      <c r="AM368" s="82" t="s">
        <v>30</v>
      </c>
      <c r="AN368" s="23">
        <v>-22287844.3561644</v>
      </c>
      <c r="AO368" s="23">
        <v>1915540.6886350401</v>
      </c>
    </row>
    <row r="369" spans="38:41" ht="12" customHeight="1" x14ac:dyDescent="0.2">
      <c r="AL369" s="81">
        <v>37195</v>
      </c>
      <c r="AM369" s="82" t="s">
        <v>30</v>
      </c>
      <c r="AN369" s="23">
        <v>-21422372.698916398</v>
      </c>
      <c r="AO369" s="23">
        <v>-4989704.7943027299</v>
      </c>
    </row>
    <row r="370" spans="38:41" ht="12" customHeight="1" x14ac:dyDescent="0.2">
      <c r="AL370" s="81">
        <v>37196</v>
      </c>
      <c r="AM370" s="82" t="s">
        <v>30</v>
      </c>
      <c r="AN370" s="23">
        <v>-22135904.018598501</v>
      </c>
      <c r="AO370" s="23">
        <v>2217198.7032959</v>
      </c>
    </row>
    <row r="371" spans="38:41" ht="12" customHeight="1" x14ac:dyDescent="0.2">
      <c r="AL371" s="81">
        <v>37197</v>
      </c>
      <c r="AM371" s="82" t="s">
        <v>30</v>
      </c>
      <c r="AN371" s="23">
        <v>-18887402.481616698</v>
      </c>
      <c r="AO371" s="23">
        <v>-1351995.4979238999</v>
      </c>
    </row>
    <row r="372" spans="38:41" ht="12" customHeight="1" x14ac:dyDescent="0.2">
      <c r="AL372" s="81">
        <v>37200</v>
      </c>
      <c r="AM372" s="82" t="s">
        <v>30</v>
      </c>
      <c r="AN372" s="23">
        <v>-20175858.331546199</v>
      </c>
      <c r="AO372" s="23">
        <v>-10615300.645924199</v>
      </c>
    </row>
    <row r="373" spans="38:41" ht="12" customHeight="1" x14ac:dyDescent="0.2">
      <c r="AL373" s="81">
        <v>37201</v>
      </c>
      <c r="AM373" s="82" t="s">
        <v>30</v>
      </c>
      <c r="AN373" s="23">
        <v>-17672043.592193998</v>
      </c>
      <c r="AO373" s="23">
        <v>10018437.042282801</v>
      </c>
    </row>
    <row r="374" spans="38:41" ht="12" customHeight="1" x14ac:dyDescent="0.2">
      <c r="AL374" s="81">
        <v>37202</v>
      </c>
      <c r="AM374" s="82" t="s">
        <v>30</v>
      </c>
      <c r="AN374" s="23">
        <v>-18535673.388815701</v>
      </c>
      <c r="AO374" s="23">
        <v>-8994790.9351898097</v>
      </c>
    </row>
    <row r="375" spans="38:41" ht="12" customHeight="1" x14ac:dyDescent="0.2">
      <c r="AL375" s="81">
        <v>37203</v>
      </c>
      <c r="AM375" s="82" t="s">
        <v>30</v>
      </c>
      <c r="AN375" s="23">
        <v>-21748788.868705701</v>
      </c>
      <c r="AO375" s="23">
        <v>5169175.2409291398</v>
      </c>
    </row>
    <row r="376" spans="38:41" ht="12" customHeight="1" x14ac:dyDescent="0.2">
      <c r="AL376" s="81">
        <v>37204</v>
      </c>
      <c r="AM376" s="82" t="s">
        <v>30</v>
      </c>
      <c r="AN376" s="23">
        <v>-25286275.364344399</v>
      </c>
      <c r="AO376" s="23">
        <v>25284613.394079901</v>
      </c>
    </row>
    <row r="377" spans="38:41" ht="12" customHeight="1" x14ac:dyDescent="0.2">
      <c r="AL377" s="81">
        <v>37207</v>
      </c>
      <c r="AM377" s="82" t="s">
        <v>30</v>
      </c>
      <c r="AN377" s="23">
        <v>-22578454.436940599</v>
      </c>
      <c r="AO377" s="23">
        <v>-8368087.1794750104</v>
      </c>
    </row>
    <row r="378" spans="38:41" ht="12" customHeight="1" x14ac:dyDescent="0.2">
      <c r="AL378" s="81">
        <v>37208</v>
      </c>
      <c r="AM378" s="82" t="s">
        <v>30</v>
      </c>
      <c r="AN378" s="23">
        <v>-19479225.854904998</v>
      </c>
      <c r="AO378" s="23">
        <v>-4500573.6352524003</v>
      </c>
    </row>
    <row r="379" spans="38:41" ht="12" customHeight="1" x14ac:dyDescent="0.2">
      <c r="AL379" s="81">
        <v>37209</v>
      </c>
      <c r="AM379" s="82" t="s">
        <v>30</v>
      </c>
      <c r="AN379" s="23">
        <v>-20408893.502565898</v>
      </c>
      <c r="AO379" s="23">
        <v>-5133289.82027853</v>
      </c>
    </row>
    <row r="380" spans="38:41" ht="12" customHeight="1" x14ac:dyDescent="0.2">
      <c r="AL380" s="81">
        <v>37210</v>
      </c>
      <c r="AM380" s="82" t="s">
        <v>30</v>
      </c>
      <c r="AN380" s="23">
        <v>-19562758.457180999</v>
      </c>
      <c r="AO380" s="23">
        <v>8216008.8864410101</v>
      </c>
    </row>
    <row r="381" spans="38:41" ht="12" customHeight="1" x14ac:dyDescent="0.2">
      <c r="AL381" s="81">
        <v>37211</v>
      </c>
      <c r="AM381" s="82" t="s">
        <v>30</v>
      </c>
      <c r="AN381" s="23">
        <v>-19270345.380311597</v>
      </c>
      <c r="AO381" s="23">
        <v>-14948751.7725117</v>
      </c>
    </row>
    <row r="382" spans="38:41" ht="12" customHeight="1" x14ac:dyDescent="0.2">
      <c r="AL382" s="81">
        <v>37214</v>
      </c>
      <c r="AM382" s="82" t="s">
        <v>30</v>
      </c>
      <c r="AN382" s="23">
        <v>-20562710.792086698</v>
      </c>
      <c r="AO382" s="23">
        <v>-14984132.700126899</v>
      </c>
    </row>
    <row r="383" spans="38:41" ht="12" customHeight="1" x14ac:dyDescent="0.2">
      <c r="AL383" s="81">
        <v>37215</v>
      </c>
      <c r="AM383" s="82" t="s">
        <v>30</v>
      </c>
      <c r="AN383" s="23">
        <v>-20352592.2245945</v>
      </c>
      <c r="AO383" s="23">
        <v>-17032262.7178647</v>
      </c>
    </row>
    <row r="384" spans="38:41" ht="12" customHeight="1" x14ac:dyDescent="0.2">
      <c r="AL384" s="81">
        <v>37216</v>
      </c>
      <c r="AM384" s="82" t="s">
        <v>30</v>
      </c>
      <c r="AN384" s="23">
        <v>-18737013.323681898</v>
      </c>
      <c r="AO384" s="23">
        <v>-40725391.466284297</v>
      </c>
    </row>
    <row r="385" spans="38:41" ht="12" customHeight="1" x14ac:dyDescent="0.2">
      <c r="AL385" s="81">
        <v>37217</v>
      </c>
      <c r="AM385" s="82" t="s">
        <v>30</v>
      </c>
      <c r="AN385" s="23">
        <v>-18876320.6330873</v>
      </c>
      <c r="AO385" s="23">
        <v>-40725391.466284297</v>
      </c>
    </row>
    <row r="386" spans="38:41" ht="12" customHeight="1" x14ac:dyDescent="0.2">
      <c r="AL386" s="81">
        <v>37218</v>
      </c>
      <c r="AM386" s="82" t="s">
        <v>30</v>
      </c>
      <c r="AN386" s="23">
        <v>-18825753.1846384</v>
      </c>
      <c r="AO386" s="23">
        <v>-40725391.466284297</v>
      </c>
    </row>
    <row r="387" spans="38:41" ht="12" customHeight="1" x14ac:dyDescent="0.2">
      <c r="AL387" s="81">
        <v>37221</v>
      </c>
      <c r="AM387" s="82" t="s">
        <v>30</v>
      </c>
      <c r="AN387" s="23">
        <v>-17435626.6157391</v>
      </c>
      <c r="AO387" s="23">
        <v>12450011.208686899</v>
      </c>
    </row>
    <row r="388" spans="38:41" ht="12" customHeight="1" x14ac:dyDescent="0.2">
      <c r="AL388" s="81">
        <v>37222</v>
      </c>
      <c r="AM388" s="82" t="s">
        <v>30</v>
      </c>
      <c r="AN388" s="23">
        <v>-16819972.060215499</v>
      </c>
      <c r="AO388" s="23">
        <v>15863722.5590789</v>
      </c>
    </row>
    <row r="389" spans="38:41" ht="12" customHeight="1" x14ac:dyDescent="0.2">
      <c r="AL389" s="81">
        <v>37223</v>
      </c>
      <c r="AM389" s="82" t="s">
        <v>30</v>
      </c>
      <c r="AN389" s="23">
        <v>-17106263.250243697</v>
      </c>
      <c r="AO389" s="23">
        <v>-9568022.5763881393</v>
      </c>
    </row>
    <row r="390" spans="38:41" ht="12" customHeight="1" x14ac:dyDescent="0.2">
      <c r="AL390" s="81">
        <v>37224</v>
      </c>
      <c r="AM390" s="82" t="s">
        <v>30</v>
      </c>
      <c r="AN390" s="23">
        <v>-16804512.161596101</v>
      </c>
      <c r="AO390" s="23">
        <v>14184983.007516799</v>
      </c>
    </row>
    <row r="391" spans="38:41" ht="12" customHeight="1" x14ac:dyDescent="0.2">
      <c r="AL391" s="81">
        <v>37225</v>
      </c>
      <c r="AM391" s="82" t="s">
        <v>30</v>
      </c>
      <c r="AN391" s="23">
        <v>-15796068.168415301</v>
      </c>
      <c r="AO391" s="23">
        <v>-10142380.2456207</v>
      </c>
    </row>
    <row r="392" spans="38:41" ht="12" customHeight="1" x14ac:dyDescent="0.2">
      <c r="AL392" s="81">
        <v>37228</v>
      </c>
      <c r="AM392" s="82" t="s">
        <v>30</v>
      </c>
      <c r="AN392" s="23">
        <v>-14067429.4571278</v>
      </c>
      <c r="AO392" s="23">
        <v>18169352.5165934</v>
      </c>
    </row>
    <row r="393" spans="38:41" ht="12" customHeight="1" x14ac:dyDescent="0.2">
      <c r="AL393" s="81">
        <v>37229</v>
      </c>
      <c r="AM393" s="82" t="s">
        <v>30</v>
      </c>
      <c r="AN393" s="23">
        <v>-14529692.242507601</v>
      </c>
      <c r="AO393" s="23">
        <v>-518829.70211463299</v>
      </c>
    </row>
    <row r="394" spans="38:41" ht="12" customHeight="1" x14ac:dyDescent="0.2">
      <c r="AL394" s="81">
        <v>37230</v>
      </c>
      <c r="AM394" s="82" t="s">
        <v>30</v>
      </c>
      <c r="AN394" s="23">
        <v>-20945325.870004602</v>
      </c>
      <c r="AO394" s="23">
        <v>-19082101.326518498</v>
      </c>
    </row>
    <row r="395" spans="38:41" ht="12" customHeight="1" x14ac:dyDescent="0.2">
      <c r="AL395" s="81">
        <v>37231</v>
      </c>
      <c r="AM395" s="82" t="s">
        <v>30</v>
      </c>
      <c r="AN395" s="23">
        <v>-21125344.538469698</v>
      </c>
      <c r="AO395" s="23">
        <v>-8200879.2463016203</v>
      </c>
    </row>
    <row r="396" spans="38:41" ht="12" customHeight="1" x14ac:dyDescent="0.2">
      <c r="AL396" s="81">
        <v>37232</v>
      </c>
      <c r="AM396" s="82" t="s">
        <v>30</v>
      </c>
      <c r="AN396" s="23">
        <v>-17156813.0359178</v>
      </c>
      <c r="AO396" s="23">
        <v>-5333030.4921850096</v>
      </c>
    </row>
    <row r="397" spans="38:41" ht="12" customHeight="1" x14ac:dyDescent="0.2">
      <c r="AL397" s="81">
        <v>37235</v>
      </c>
      <c r="AM397" s="82" t="s">
        <v>30</v>
      </c>
      <c r="AN397" s="23">
        <v>-50108421.283700101</v>
      </c>
      <c r="AO397" s="23">
        <v>-28790702.360831</v>
      </c>
    </row>
    <row r="398" spans="38:41" ht="12" customHeight="1" x14ac:dyDescent="0.2">
      <c r="AL398" s="81">
        <v>37236</v>
      </c>
      <c r="AM398" s="82" t="s">
        <v>30</v>
      </c>
      <c r="AN398" s="23">
        <v>-53426150.353095397</v>
      </c>
      <c r="AO398" s="23">
        <v>29231442.6732761</v>
      </c>
    </row>
    <row r="399" spans="38:41" ht="12" customHeight="1" x14ac:dyDescent="0.2">
      <c r="AL399" s="81">
        <v>37237</v>
      </c>
      <c r="AM399" s="82" t="s">
        <v>30</v>
      </c>
      <c r="AN399" s="23">
        <v>-51674662.408140197</v>
      </c>
      <c r="AO399" s="23">
        <v>14035062.251717599</v>
      </c>
    </row>
    <row r="400" spans="38:41" ht="12" customHeight="1" x14ac:dyDescent="0.2">
      <c r="AL400" s="81">
        <v>37238</v>
      </c>
      <c r="AM400" s="82" t="s">
        <v>30</v>
      </c>
      <c r="AN400" s="23">
        <v>-53245236.5325187</v>
      </c>
      <c r="AO400" s="23">
        <v>-2188331.4904996799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73"/>
  <sheetViews>
    <sheetView zoomScale="75" workbookViewId="0">
      <selection activeCell="C14" sqref="C14"/>
    </sheetView>
  </sheetViews>
  <sheetFormatPr defaultRowHeight="12.75" x14ac:dyDescent="0.2"/>
  <cols>
    <col min="1" max="1" width="18.5703125" style="4" customWidth="1"/>
    <col min="2" max="2" width="14.42578125" style="5" customWidth="1"/>
    <col min="3" max="3" width="11.140625" style="5" customWidth="1"/>
    <col min="4" max="4" width="11.7109375" style="5" customWidth="1"/>
    <col min="5" max="5" width="19.5703125" style="6" customWidth="1"/>
    <col min="6" max="6" width="15" style="6" customWidth="1"/>
    <col min="7" max="7" width="13" style="6" customWidth="1"/>
    <col min="8" max="8" width="12.7109375" style="7" customWidth="1"/>
    <col min="9" max="9" width="12.7109375" style="54" customWidth="1"/>
    <col min="10" max="10" width="12.7109375" customWidth="1"/>
    <col min="11" max="11" width="2.85546875" customWidth="1"/>
    <col min="12" max="12" width="12.7109375" customWidth="1"/>
    <col min="13" max="13" width="14.42578125" bestFit="1" customWidth="1"/>
    <col min="14" max="14" width="15.5703125" customWidth="1"/>
    <col min="15" max="15" width="13.85546875" customWidth="1"/>
    <col min="16" max="16" width="12.28515625" customWidth="1"/>
    <col min="20" max="20" width="12.42578125" customWidth="1"/>
    <col min="21" max="22" width="14.28515625" customWidth="1"/>
    <col min="23" max="23" width="17" customWidth="1"/>
    <col min="24" max="24" width="11.5703125" customWidth="1"/>
    <col min="25" max="25" width="13.28515625" customWidth="1"/>
    <col min="26" max="26" width="13.5703125" customWidth="1"/>
    <col min="28" max="28" width="16.140625" customWidth="1"/>
    <col min="29" max="29" width="15.5703125" bestFit="1" customWidth="1"/>
  </cols>
  <sheetData>
    <row r="1" spans="1:26" ht="13.5" thickBot="1" x14ac:dyDescent="0.25">
      <c r="A1" s="37" t="s">
        <v>38</v>
      </c>
      <c r="B1" s="38"/>
      <c r="C1" s="39"/>
      <c r="D1" s="34"/>
      <c r="E1" s="64" t="s">
        <v>39</v>
      </c>
      <c r="F1" s="65"/>
      <c r="Y1" s="55"/>
    </row>
    <row r="2" spans="1:26" ht="13.5" thickBot="1" x14ac:dyDescent="0.25">
      <c r="A2" s="45" t="s">
        <v>19</v>
      </c>
      <c r="B2" s="46" t="s">
        <v>20</v>
      </c>
      <c r="C2" s="46" t="s">
        <v>21</v>
      </c>
      <c r="D2" s="34"/>
      <c r="E2" s="45" t="s">
        <v>23</v>
      </c>
      <c r="F2" s="46" t="s">
        <v>26</v>
      </c>
      <c r="Y2" s="60"/>
    </row>
    <row r="3" spans="1:26" ht="13.5" thickBot="1" x14ac:dyDescent="0.25">
      <c r="A3" s="67" t="s">
        <v>16</v>
      </c>
      <c r="B3" s="200"/>
      <c r="C3" s="200"/>
      <c r="D3" s="34"/>
      <c r="E3" s="58" t="s">
        <v>24</v>
      </c>
      <c r="F3" s="59"/>
      <c r="Y3" s="55"/>
    </row>
    <row r="4" spans="1:26" x14ac:dyDescent="0.2">
      <c r="A4" s="198" t="s">
        <v>12</v>
      </c>
      <c r="B4" s="199">
        <f>COUNTIF(O271:O476, "var exceeded")</f>
        <v>25</v>
      </c>
      <c r="C4" s="199">
        <f>COUNTIF(P271:P476, "var exceeded")</f>
        <v>23</v>
      </c>
      <c r="D4" s="34"/>
      <c r="E4" s="47" t="s">
        <v>12</v>
      </c>
      <c r="F4" s="43">
        <f>COUNTIF(Y255:Y486, "var exceeded")</f>
        <v>22</v>
      </c>
      <c r="Y4" s="55"/>
    </row>
    <row r="5" spans="1:26" x14ac:dyDescent="0.2">
      <c r="A5" s="47" t="s">
        <v>13</v>
      </c>
      <c r="B5" s="43">
        <v>210</v>
      </c>
      <c r="C5" s="43">
        <v>210</v>
      </c>
      <c r="D5" s="34"/>
      <c r="E5" s="47" t="s">
        <v>13</v>
      </c>
      <c r="F5" s="43">
        <v>232</v>
      </c>
      <c r="Y5" s="55"/>
    </row>
    <row r="6" spans="1:26" ht="13.5" thickBot="1" x14ac:dyDescent="0.25">
      <c r="A6" s="201" t="s">
        <v>40</v>
      </c>
      <c r="B6" s="202">
        <f>B4/B5</f>
        <v>0.11904761904761904</v>
      </c>
      <c r="C6" s="202">
        <f>C4/C5</f>
        <v>0.10952380952380952</v>
      </c>
      <c r="D6" s="34"/>
      <c r="E6" s="47" t="s">
        <v>40</v>
      </c>
      <c r="F6" s="63">
        <f>F4/F5</f>
        <v>9.4827586206896547E-2</v>
      </c>
      <c r="Y6" s="55"/>
    </row>
    <row r="7" spans="1:26" ht="13.5" thickBot="1" x14ac:dyDescent="0.25">
      <c r="A7" s="67" t="s">
        <v>15</v>
      </c>
      <c r="B7" s="200"/>
      <c r="C7" s="200"/>
      <c r="D7" s="34"/>
      <c r="E7" s="61" t="s">
        <v>25</v>
      </c>
      <c r="F7" s="62"/>
      <c r="Y7" s="55"/>
    </row>
    <row r="8" spans="1:26" x14ac:dyDescent="0.2">
      <c r="A8" s="198" t="s">
        <v>12</v>
      </c>
      <c r="B8" s="199">
        <f>COUNTIF(O22:O480, "var exceeded")</f>
        <v>36</v>
      </c>
      <c r="C8" s="199">
        <f>COUNTIF(P22:P480, "var exceeded")</f>
        <v>36</v>
      </c>
      <c r="D8" s="34"/>
      <c r="E8" s="47" t="s">
        <v>12</v>
      </c>
      <c r="F8" s="43">
        <f>COUNTIF(Y21:Y486, "var exceeded")</f>
        <v>33</v>
      </c>
      <c r="Y8" s="55"/>
    </row>
    <row r="9" spans="1:26" ht="12" customHeight="1" x14ac:dyDescent="0.2">
      <c r="A9" s="47" t="s">
        <v>13</v>
      </c>
      <c r="B9" s="43">
        <v>458</v>
      </c>
      <c r="C9" s="43">
        <v>458</v>
      </c>
      <c r="D9" s="34"/>
      <c r="E9" s="47" t="s">
        <v>13</v>
      </c>
      <c r="F9" s="43">
        <v>471</v>
      </c>
      <c r="Y9" s="55"/>
    </row>
    <row r="10" spans="1:26" ht="12" customHeight="1" thickBot="1" x14ac:dyDescent="0.25">
      <c r="A10" s="48" t="s">
        <v>40</v>
      </c>
      <c r="B10" s="44">
        <f>B8/B9</f>
        <v>7.8602620087336247E-2</v>
      </c>
      <c r="C10" s="44">
        <f>C8/C9</f>
        <v>7.8602620087336247E-2</v>
      </c>
      <c r="D10" s="34"/>
      <c r="E10" s="48" t="s">
        <v>40</v>
      </c>
      <c r="F10" s="44">
        <f>F8/F9</f>
        <v>7.0063694267515922E-2</v>
      </c>
      <c r="I10"/>
      <c r="Y10" s="55"/>
      <c r="Z10" s="31"/>
    </row>
    <row r="11" spans="1:26" ht="12" customHeight="1" x14ac:dyDescent="0.2">
      <c r="A11" s="35"/>
      <c r="B11" s="34"/>
      <c r="C11" s="34"/>
      <c r="D11" s="34"/>
      <c r="E11" s="61" t="s">
        <v>88</v>
      </c>
      <c r="F11" s="62"/>
      <c r="I11"/>
      <c r="Y11" s="55"/>
    </row>
    <row r="12" spans="1:26" ht="12" customHeight="1" x14ac:dyDescent="0.2">
      <c r="A12" s="35"/>
      <c r="B12" s="34"/>
      <c r="C12" s="34"/>
      <c r="D12" s="34"/>
      <c r="E12" s="47" t="s">
        <v>12</v>
      </c>
      <c r="F12" s="43">
        <v>5</v>
      </c>
      <c r="I12"/>
      <c r="Y12" s="57"/>
    </row>
    <row r="13" spans="1:26" ht="12" customHeight="1" x14ac:dyDescent="0.2">
      <c r="A13" s="35"/>
      <c r="B13" s="34"/>
      <c r="C13" s="34"/>
      <c r="D13" s="34"/>
      <c r="E13" s="47" t="s">
        <v>13</v>
      </c>
      <c r="F13" s="43">
        <v>55</v>
      </c>
      <c r="I13"/>
      <c r="Y13" s="60"/>
    </row>
    <row r="14" spans="1:26" ht="12" customHeight="1" thickBot="1" x14ac:dyDescent="0.25">
      <c r="A14" s="35"/>
      <c r="B14" s="34"/>
      <c r="C14" s="34"/>
      <c r="D14" s="34"/>
      <c r="E14" s="48" t="s">
        <v>40</v>
      </c>
      <c r="F14" s="44">
        <f>F12/F13</f>
        <v>9.0909090909090912E-2</v>
      </c>
      <c r="I14"/>
      <c r="Y14" s="55"/>
    </row>
    <row r="15" spans="1:26" ht="12" customHeight="1" x14ac:dyDescent="0.2">
      <c r="A15" s="35"/>
      <c r="B15" s="34"/>
      <c r="C15" s="34"/>
      <c r="D15" s="34"/>
      <c r="E15" s="36" t="s">
        <v>87</v>
      </c>
      <c r="F15" s="36"/>
      <c r="I15"/>
      <c r="Y15" s="55"/>
    </row>
    <row r="16" spans="1:26" ht="12" customHeight="1" x14ac:dyDescent="0.2">
      <c r="A16" s="35"/>
      <c r="B16" s="34"/>
      <c r="C16" s="34"/>
      <c r="D16" s="34"/>
      <c r="E16" s="36"/>
      <c r="F16" s="36"/>
      <c r="I16"/>
      <c r="Y16" s="55"/>
    </row>
    <row r="17" spans="1:36" ht="12" customHeight="1" x14ac:dyDescent="0.2">
      <c r="A17" s="35"/>
      <c r="B17" s="34"/>
      <c r="C17" s="34"/>
      <c r="D17" s="34"/>
      <c r="E17" s="36"/>
      <c r="F17" s="36"/>
      <c r="I17"/>
      <c r="Y17" s="55"/>
    </row>
    <row r="18" spans="1:36" ht="12" customHeight="1" thickBot="1" x14ac:dyDescent="0.25">
      <c r="A18" s="35"/>
      <c r="B18" s="34"/>
      <c r="C18" s="34"/>
      <c r="D18" s="34"/>
      <c r="E18" s="36"/>
      <c r="F18" s="36"/>
      <c r="I18"/>
      <c r="Y18" s="57"/>
    </row>
    <row r="19" spans="1:36" ht="12" customHeight="1" thickBot="1" x14ac:dyDescent="0.25">
      <c r="A19" s="37" t="s">
        <v>17</v>
      </c>
      <c r="B19" s="38"/>
      <c r="C19" s="38"/>
      <c r="D19" s="38"/>
      <c r="E19" s="38"/>
      <c r="F19" s="42" t="s">
        <v>18</v>
      </c>
      <c r="T19" s="67" t="s">
        <v>28</v>
      </c>
      <c r="U19" s="68"/>
      <c r="V19" s="68"/>
      <c r="W19" s="69"/>
    </row>
    <row r="20" spans="1:36" ht="12" customHeight="1" thickBot="1" x14ac:dyDescent="0.25">
      <c r="A20" s="32"/>
      <c r="B20" s="33" t="s">
        <v>5</v>
      </c>
      <c r="C20" s="33" t="s">
        <v>1</v>
      </c>
      <c r="D20" s="33" t="s">
        <v>2</v>
      </c>
      <c r="E20" s="40" t="s">
        <v>6</v>
      </c>
      <c r="F20" s="41" t="s">
        <v>2</v>
      </c>
      <c r="P20" s="31"/>
      <c r="T20" s="66" t="s">
        <v>7</v>
      </c>
      <c r="U20" s="66" t="s">
        <v>8</v>
      </c>
      <c r="V20" s="66" t="s">
        <v>9</v>
      </c>
      <c r="W20" s="66" t="s">
        <v>22</v>
      </c>
      <c r="Z20" s="95" t="s">
        <v>27</v>
      </c>
      <c r="AA20" s="92"/>
      <c r="AB20" s="92"/>
      <c r="AC20" s="93"/>
      <c r="AG20" s="25" t="s">
        <v>7</v>
      </c>
      <c r="AH20" s="25" t="s">
        <v>8</v>
      </c>
      <c r="AI20" s="25" t="s">
        <v>9</v>
      </c>
      <c r="AJ20" s="25" t="s">
        <v>22</v>
      </c>
    </row>
    <row r="21" spans="1:36" ht="12" customHeight="1" x14ac:dyDescent="0.2">
      <c r="A21" s="8"/>
      <c r="B21" s="9"/>
      <c r="C21" s="9"/>
      <c r="D21" s="9"/>
      <c r="F21" s="197"/>
      <c r="L21" s="25" t="s">
        <v>7</v>
      </c>
      <c r="M21" s="25" t="s">
        <v>8</v>
      </c>
      <c r="N21" s="25" t="s">
        <v>9</v>
      </c>
      <c r="O21" s="29" t="s">
        <v>11</v>
      </c>
      <c r="P21" s="30" t="s">
        <v>14</v>
      </c>
      <c r="T21" s="26">
        <v>36529</v>
      </c>
      <c r="U21" s="27" t="s">
        <v>10</v>
      </c>
      <c r="V21" s="23">
        <v>-6201912.7560839197</v>
      </c>
      <c r="W21" s="23">
        <v>-163118.66419999901</v>
      </c>
      <c r="Y21" s="71" t="str">
        <f>IF((V21)&gt;(W22),"var exceeded"," ")</f>
        <v xml:space="preserve"> </v>
      </c>
      <c r="AG21" s="26">
        <v>36528</v>
      </c>
      <c r="AH21" s="27" t="s">
        <v>53</v>
      </c>
      <c r="AI21" s="28">
        <v>-1362352.1862974199</v>
      </c>
      <c r="AJ21" s="28">
        <v>-38161.097600000001</v>
      </c>
    </row>
    <row r="22" spans="1:36" ht="12" customHeight="1" x14ac:dyDescent="0.2">
      <c r="A22" s="10">
        <v>36529</v>
      </c>
      <c r="B22" s="11">
        <v>-6596.1851760269055</v>
      </c>
      <c r="C22" s="11">
        <v>1760.1561638227454</v>
      </c>
      <c r="D22" s="11">
        <v>-8356.3413398496505</v>
      </c>
      <c r="F22" s="197">
        <f>D22-E22</f>
        <v>-8356.3413398496505</v>
      </c>
      <c r="H22" s="12"/>
      <c r="L22" s="26">
        <v>36529</v>
      </c>
      <c r="M22" s="27" t="s">
        <v>10</v>
      </c>
      <c r="N22" s="23">
        <v>-6201912.7560839197</v>
      </c>
      <c r="O22" t="str">
        <f>IF(($N$22)&gt;(D23*1000),"var exceeded"," ")</f>
        <v xml:space="preserve"> </v>
      </c>
      <c r="P22" t="str">
        <f t="shared" ref="P22:P85" si="0">IF(($N22)&gt;(F23*1000),"var exceeded"," ")</f>
        <v xml:space="preserve"> </v>
      </c>
      <c r="T22" s="26">
        <v>36530</v>
      </c>
      <c r="U22" s="27" t="s">
        <v>10</v>
      </c>
      <c r="V22" s="23">
        <v>-8339805.1263486603</v>
      </c>
      <c r="W22" s="23">
        <v>2777484.9227</v>
      </c>
      <c r="Y22" s="72" t="str">
        <f t="shared" ref="Y22:Y85" si="1">IF((V22)&gt;(W23),"var exceeded"," ")</f>
        <v xml:space="preserve"> </v>
      </c>
      <c r="AG22" s="26">
        <v>36529</v>
      </c>
      <c r="AH22" s="27" t="s">
        <v>53</v>
      </c>
      <c r="AI22" s="28">
        <v>-15744706.718857398</v>
      </c>
      <c r="AJ22" s="28">
        <v>1538519.23526136</v>
      </c>
    </row>
    <row r="23" spans="1:36" ht="12" customHeight="1" x14ac:dyDescent="0.2">
      <c r="A23" s="10">
        <v>36530</v>
      </c>
      <c r="B23" s="11">
        <v>322.94307632055722</v>
      </c>
      <c r="C23" s="11">
        <v>-6.8317060239896676</v>
      </c>
      <c r="D23" s="11">
        <v>329.77478234454691</v>
      </c>
      <c r="F23" s="197">
        <f t="shared" ref="F23:F86" si="2">D23-E23</f>
        <v>329.77478234454691</v>
      </c>
      <c r="H23" s="12"/>
      <c r="L23" s="26">
        <v>36530</v>
      </c>
      <c r="M23" s="27" t="s">
        <v>10</v>
      </c>
      <c r="N23" s="23">
        <v>-8339805.1263486603</v>
      </c>
      <c r="O23" t="str">
        <f t="shared" ref="O23:O54" si="3">IF((N23)&gt;(D24*1000),"var exceeded"," ")</f>
        <v xml:space="preserve"> </v>
      </c>
      <c r="P23" t="str">
        <f t="shared" si="0"/>
        <v xml:space="preserve"> </v>
      </c>
      <c r="T23" s="26">
        <v>36531</v>
      </c>
      <c r="U23" s="27" t="s">
        <v>10</v>
      </c>
      <c r="V23" s="23">
        <v>-7957998.9814964402</v>
      </c>
      <c r="W23" s="23">
        <v>-1569005.6477000001</v>
      </c>
      <c r="Y23" s="72" t="str">
        <f t="shared" si="1"/>
        <v xml:space="preserve"> </v>
      </c>
      <c r="AG23" s="26">
        <v>36530</v>
      </c>
      <c r="AH23" s="27" t="s">
        <v>53</v>
      </c>
      <c r="AI23" s="28">
        <v>-18244224.303731799</v>
      </c>
      <c r="AJ23" s="28">
        <v>3150650.1214502295</v>
      </c>
    </row>
    <row r="24" spans="1:36" ht="12" customHeight="1" x14ac:dyDescent="0.2">
      <c r="A24" s="10">
        <v>36531</v>
      </c>
      <c r="B24" s="11">
        <v>-798.45477039970126</v>
      </c>
      <c r="C24" s="11">
        <v>-5423.7329798641003</v>
      </c>
      <c r="D24" s="11">
        <v>4625.278209464399</v>
      </c>
      <c r="F24" s="197">
        <f t="shared" si="2"/>
        <v>4625.278209464399</v>
      </c>
      <c r="H24" s="12"/>
      <c r="L24" s="26">
        <v>36531</v>
      </c>
      <c r="M24" s="27" t="s">
        <v>10</v>
      </c>
      <c r="N24" s="23">
        <v>-7957998.9814964402</v>
      </c>
      <c r="O24" t="str">
        <f t="shared" si="3"/>
        <v xml:space="preserve"> </v>
      </c>
      <c r="P24" t="str">
        <f t="shared" si="0"/>
        <v xml:space="preserve"> </v>
      </c>
      <c r="T24" s="26">
        <v>36532</v>
      </c>
      <c r="U24" s="27" t="s">
        <v>10</v>
      </c>
      <c r="V24" s="23">
        <v>-4621706.1869403198</v>
      </c>
      <c r="W24" s="23">
        <v>2671608.625</v>
      </c>
      <c r="Y24" s="72" t="str">
        <f>IF((V24)&gt;(W25),"var exceeded"," ")</f>
        <v xml:space="preserve"> </v>
      </c>
      <c r="AG24" s="26">
        <v>36531</v>
      </c>
      <c r="AH24" s="27" t="s">
        <v>53</v>
      </c>
      <c r="AI24" s="28">
        <v>-17757573.106003501</v>
      </c>
      <c r="AJ24" s="28">
        <v>-818623.15724096412</v>
      </c>
    </row>
    <row r="25" spans="1:36" ht="12" customHeight="1" x14ac:dyDescent="0.2">
      <c r="A25" s="10">
        <v>36532</v>
      </c>
      <c r="B25" s="11">
        <v>1198.183058425006</v>
      </c>
      <c r="C25" s="11">
        <v>-62.647396653753532</v>
      </c>
      <c r="D25" s="11">
        <v>1260.8304550787595</v>
      </c>
      <c r="F25" s="197">
        <f t="shared" si="2"/>
        <v>1260.8304550787595</v>
      </c>
      <c r="H25" s="12"/>
      <c r="L25" s="26">
        <v>36532</v>
      </c>
      <c r="M25" s="27" t="s">
        <v>10</v>
      </c>
      <c r="N25" s="23">
        <v>-4621706.1869403198</v>
      </c>
      <c r="O25" t="str">
        <f t="shared" si="3"/>
        <v xml:space="preserve"> </v>
      </c>
      <c r="P25" t="str">
        <f t="shared" si="0"/>
        <v xml:space="preserve"> </v>
      </c>
      <c r="T25" s="26">
        <v>36535</v>
      </c>
      <c r="U25" s="27" t="s">
        <v>10</v>
      </c>
      <c r="V25" s="23">
        <v>-4105370.71894255</v>
      </c>
      <c r="W25" s="23">
        <v>1328418.5924</v>
      </c>
      <c r="Y25" s="72" t="str">
        <f t="shared" si="1"/>
        <v xml:space="preserve"> </v>
      </c>
      <c r="AG25" s="26">
        <v>36532</v>
      </c>
      <c r="AH25" s="27" t="s">
        <v>53</v>
      </c>
      <c r="AI25" s="28">
        <v>-11840441.037270099</v>
      </c>
      <c r="AJ25" s="28">
        <v>15144345.455697199</v>
      </c>
    </row>
    <row r="26" spans="1:36" ht="12" customHeight="1" x14ac:dyDescent="0.2">
      <c r="A26" s="10">
        <v>36535</v>
      </c>
      <c r="B26" s="11">
        <v>-442.54184689813349</v>
      </c>
      <c r="C26" s="11">
        <v>281.62632297606001</v>
      </c>
      <c r="D26" s="11">
        <v>-724.1681698741935</v>
      </c>
      <c r="F26" s="197">
        <f t="shared" si="2"/>
        <v>-724.1681698741935</v>
      </c>
      <c r="H26" s="12"/>
      <c r="L26" s="26">
        <v>36535</v>
      </c>
      <c r="M26" s="27" t="s">
        <v>10</v>
      </c>
      <c r="N26" s="23">
        <v>-4105370.71894255</v>
      </c>
      <c r="O26" t="str">
        <f t="shared" si="3"/>
        <v xml:space="preserve"> </v>
      </c>
      <c r="P26" t="str">
        <f t="shared" si="0"/>
        <v xml:space="preserve"> </v>
      </c>
      <c r="T26" s="26">
        <v>36536</v>
      </c>
      <c r="U26" s="27" t="s">
        <v>10</v>
      </c>
      <c r="V26" s="23">
        <v>-1476289.3363854999</v>
      </c>
      <c r="W26" s="23">
        <v>-2087654.6124</v>
      </c>
      <c r="Y26" s="72" t="str">
        <f t="shared" si="1"/>
        <v>var exceeded</v>
      </c>
      <c r="AG26" s="26">
        <v>36535</v>
      </c>
      <c r="AH26" s="27" t="s">
        <v>53</v>
      </c>
      <c r="AI26" s="28">
        <v>-16296751.321291899</v>
      </c>
      <c r="AJ26" s="28">
        <v>4181186.7480707699</v>
      </c>
    </row>
    <row r="27" spans="1:36" ht="12" customHeight="1" x14ac:dyDescent="0.2">
      <c r="A27" s="10">
        <v>36536</v>
      </c>
      <c r="B27" s="11">
        <v>-2672</v>
      </c>
      <c r="C27" s="11">
        <v>909.3668704408866</v>
      </c>
      <c r="D27" s="11">
        <v>-3581.3668704408865</v>
      </c>
      <c r="F27" s="197">
        <f t="shared" si="2"/>
        <v>-3581.3668704408865</v>
      </c>
      <c r="H27" s="12"/>
      <c r="L27" s="26">
        <v>36536</v>
      </c>
      <c r="M27" s="27" t="s">
        <v>10</v>
      </c>
      <c r="N27" s="23">
        <v>-1476289.3363854999</v>
      </c>
      <c r="O27" t="str">
        <f t="shared" si="3"/>
        <v>var exceeded</v>
      </c>
      <c r="P27" t="str">
        <f t="shared" si="0"/>
        <v>var exceeded</v>
      </c>
      <c r="T27" s="26">
        <v>36537</v>
      </c>
      <c r="U27" s="27" t="s">
        <v>10</v>
      </c>
      <c r="V27" s="23">
        <v>-877881.87472002499</v>
      </c>
      <c r="W27" s="23">
        <v>-2290677.2805999997</v>
      </c>
      <c r="Y27" s="72" t="str">
        <f t="shared" si="1"/>
        <v>var exceeded</v>
      </c>
      <c r="AG27" s="26">
        <v>36536</v>
      </c>
      <c r="AH27" s="27" t="s">
        <v>53</v>
      </c>
      <c r="AI27" s="28">
        <v>-16139578.594249601</v>
      </c>
      <c r="AJ27" s="28">
        <v>-4792225.0795273799</v>
      </c>
    </row>
    <row r="28" spans="1:36" ht="12" customHeight="1" x14ac:dyDescent="0.2">
      <c r="A28" s="10">
        <v>36537</v>
      </c>
      <c r="B28" s="11">
        <v>1929.0301825558392</v>
      </c>
      <c r="C28" s="11">
        <v>4058.2474788824461</v>
      </c>
      <c r="D28" s="11">
        <v>-2129.2172963266066</v>
      </c>
      <c r="F28" s="197">
        <f t="shared" si="2"/>
        <v>-2129.2172963266066</v>
      </c>
      <c r="H28" s="12"/>
      <c r="L28" s="26">
        <v>36537</v>
      </c>
      <c r="M28" s="27" t="s">
        <v>10</v>
      </c>
      <c r="N28" s="23">
        <v>-877881.87472002499</v>
      </c>
      <c r="O28" t="str">
        <f t="shared" si="3"/>
        <v>var exceeded</v>
      </c>
      <c r="P28" t="str">
        <f t="shared" si="0"/>
        <v>var exceeded</v>
      </c>
      <c r="T28" s="26">
        <v>36538</v>
      </c>
      <c r="U28" s="27" t="s">
        <v>10</v>
      </c>
      <c r="V28" s="23">
        <v>-824868.923256343</v>
      </c>
      <c r="W28" s="23">
        <v>-1480090.9594000001</v>
      </c>
      <c r="Y28" s="72" t="str">
        <f t="shared" si="1"/>
        <v xml:space="preserve"> </v>
      </c>
      <c r="AG28" s="26">
        <v>36537</v>
      </c>
      <c r="AH28" s="27" t="s">
        <v>53</v>
      </c>
      <c r="AI28" s="28">
        <v>-14827487.463335</v>
      </c>
      <c r="AJ28" s="28">
        <v>-2228185.09939152</v>
      </c>
    </row>
    <row r="29" spans="1:36" ht="12" customHeight="1" x14ac:dyDescent="0.2">
      <c r="A29" s="10">
        <v>36538</v>
      </c>
      <c r="B29" s="11">
        <v>-816.22171441684077</v>
      </c>
      <c r="C29" s="11">
        <v>83.199156092678976</v>
      </c>
      <c r="D29" s="11">
        <v>-899.42087050951977</v>
      </c>
      <c r="F29" s="197">
        <f t="shared" si="2"/>
        <v>-899.42087050951977</v>
      </c>
      <c r="H29" s="12"/>
      <c r="L29" s="26">
        <v>36538</v>
      </c>
      <c r="M29" s="27" t="s">
        <v>10</v>
      </c>
      <c r="N29" s="23">
        <v>-824868.923256343</v>
      </c>
      <c r="O29" t="str">
        <f t="shared" si="3"/>
        <v xml:space="preserve"> </v>
      </c>
      <c r="P29" t="str">
        <f t="shared" si="0"/>
        <v xml:space="preserve"> </v>
      </c>
      <c r="T29" s="26">
        <v>36539</v>
      </c>
      <c r="U29" s="27" t="s">
        <v>10</v>
      </c>
      <c r="V29" s="23">
        <v>-2107686.6869351096</v>
      </c>
      <c r="W29" s="23">
        <v>-607076.70279999904</v>
      </c>
      <c r="Y29" s="72" t="str">
        <f t="shared" si="1"/>
        <v xml:space="preserve"> </v>
      </c>
      <c r="AG29" s="26">
        <v>36538</v>
      </c>
      <c r="AH29" s="27" t="s">
        <v>53</v>
      </c>
      <c r="AI29" s="28">
        <v>-16582157.9921587</v>
      </c>
      <c r="AJ29" s="28">
        <v>190200.82559218703</v>
      </c>
    </row>
    <row r="30" spans="1:36" ht="12" customHeight="1" x14ac:dyDescent="0.2">
      <c r="A30" s="10">
        <v>36539</v>
      </c>
      <c r="B30" s="11">
        <v>2892.5168239807786</v>
      </c>
      <c r="C30" s="11">
        <v>2020.5501246506365</v>
      </c>
      <c r="D30" s="11">
        <v>871.96669933014209</v>
      </c>
      <c r="F30" s="197">
        <f t="shared" si="2"/>
        <v>871.96669933014209</v>
      </c>
      <c r="H30" s="12"/>
      <c r="L30" s="26">
        <v>36539</v>
      </c>
      <c r="M30" s="27" t="s">
        <v>10</v>
      </c>
      <c r="N30" s="23">
        <v>-2107686.6869351096</v>
      </c>
      <c r="O30" t="str">
        <f t="shared" si="3"/>
        <v xml:space="preserve"> </v>
      </c>
      <c r="P30" t="str">
        <f t="shared" si="0"/>
        <v xml:space="preserve"> </v>
      </c>
      <c r="T30" s="26">
        <v>36543</v>
      </c>
      <c r="U30" s="27" t="s">
        <v>10</v>
      </c>
      <c r="V30" s="23">
        <v>-1548226.3517144499</v>
      </c>
      <c r="W30" s="23">
        <v>-560994.07310000109</v>
      </c>
      <c r="Y30" s="72" t="str">
        <f t="shared" si="1"/>
        <v>var exceeded</v>
      </c>
      <c r="AG30" s="26">
        <v>36539</v>
      </c>
      <c r="AH30" s="27" t="s">
        <v>53</v>
      </c>
      <c r="AI30" s="28">
        <v>-16124999.2585271</v>
      </c>
      <c r="AJ30" s="28">
        <v>2652805.4238475696</v>
      </c>
    </row>
    <row r="31" spans="1:36" ht="12" customHeight="1" x14ac:dyDescent="0.2">
      <c r="A31" s="10">
        <v>36543</v>
      </c>
      <c r="B31" s="11">
        <v>796.76935208073314</v>
      </c>
      <c r="C31" s="11">
        <v>137.80208099065618</v>
      </c>
      <c r="D31" s="11">
        <v>658.96727109007702</v>
      </c>
      <c r="F31" s="197">
        <f t="shared" si="2"/>
        <v>658.96727109007702</v>
      </c>
      <c r="H31" s="12"/>
      <c r="L31" s="26">
        <v>36543</v>
      </c>
      <c r="M31" s="27" t="s">
        <v>10</v>
      </c>
      <c r="N31" s="23">
        <v>-1548226.3517144499</v>
      </c>
      <c r="O31" t="str">
        <f t="shared" si="3"/>
        <v xml:space="preserve"> </v>
      </c>
      <c r="P31" t="str">
        <f t="shared" si="0"/>
        <v xml:space="preserve"> </v>
      </c>
      <c r="T31" s="26">
        <v>36544</v>
      </c>
      <c r="U31" s="27" t="s">
        <v>10</v>
      </c>
      <c r="V31" s="23">
        <v>-2732616.3195704999</v>
      </c>
      <c r="W31" s="23">
        <v>-2030192.3746</v>
      </c>
      <c r="Y31" s="72" t="str">
        <f t="shared" si="1"/>
        <v xml:space="preserve"> </v>
      </c>
      <c r="AG31" s="26">
        <v>36543</v>
      </c>
      <c r="AH31" s="27" t="s">
        <v>53</v>
      </c>
      <c r="AI31" s="28">
        <v>-16605195.1807134</v>
      </c>
      <c r="AJ31" s="28">
        <v>2247593.1914983396</v>
      </c>
    </row>
    <row r="32" spans="1:36" ht="12" customHeight="1" x14ac:dyDescent="0.2">
      <c r="A32" s="10">
        <v>36544</v>
      </c>
      <c r="B32" s="11">
        <v>3285</v>
      </c>
      <c r="C32" s="11">
        <v>1112.4904240730452</v>
      </c>
      <c r="D32" s="11">
        <v>2172.5095759269548</v>
      </c>
      <c r="F32" s="197">
        <f t="shared" si="2"/>
        <v>2172.5095759269548</v>
      </c>
      <c r="H32" s="12"/>
      <c r="L32" s="26">
        <v>36544</v>
      </c>
      <c r="M32" s="27" t="s">
        <v>10</v>
      </c>
      <c r="N32" s="23">
        <v>-2732616.3195704999</v>
      </c>
      <c r="O32" t="str">
        <f t="shared" si="3"/>
        <v xml:space="preserve"> </v>
      </c>
      <c r="P32" t="str">
        <f t="shared" si="0"/>
        <v xml:space="preserve"> </v>
      </c>
      <c r="T32" s="26">
        <v>36545</v>
      </c>
      <c r="U32" s="27" t="s">
        <v>10</v>
      </c>
      <c r="V32" s="23">
        <v>-2383585.1768008098</v>
      </c>
      <c r="W32" s="23">
        <v>3365473.8188999998</v>
      </c>
      <c r="Y32" s="72" t="str">
        <f t="shared" si="1"/>
        <v xml:space="preserve"> </v>
      </c>
      <c r="AG32" s="26">
        <v>36544</v>
      </c>
      <c r="AH32" s="27" t="s">
        <v>53</v>
      </c>
      <c r="AI32" s="28">
        <v>-19108212.4417082</v>
      </c>
      <c r="AJ32" s="28">
        <v>3885580.2975175702</v>
      </c>
    </row>
    <row r="33" spans="1:36" ht="12" customHeight="1" x14ac:dyDescent="0.2">
      <c r="A33" s="10">
        <v>36545</v>
      </c>
      <c r="B33" s="11">
        <v>12204</v>
      </c>
      <c r="C33" s="11">
        <v>3649.6818667264297</v>
      </c>
      <c r="D33" s="11">
        <v>8554.3181332735694</v>
      </c>
      <c r="F33" s="197">
        <f t="shared" si="2"/>
        <v>8554.3181332735694</v>
      </c>
      <c r="H33" s="12"/>
      <c r="L33" s="26">
        <v>36545</v>
      </c>
      <c r="M33" s="27" t="s">
        <v>10</v>
      </c>
      <c r="N33" s="23">
        <v>-2383585.1768008098</v>
      </c>
      <c r="O33" t="str">
        <f t="shared" si="3"/>
        <v xml:space="preserve"> </v>
      </c>
      <c r="P33" t="str">
        <f t="shared" si="0"/>
        <v xml:space="preserve"> </v>
      </c>
      <c r="T33" s="26">
        <v>36546</v>
      </c>
      <c r="U33" s="27" t="s">
        <v>10</v>
      </c>
      <c r="V33" s="23">
        <v>-4558811.6765189096</v>
      </c>
      <c r="W33" s="23">
        <v>-1476850.6211999999</v>
      </c>
      <c r="Y33" s="72" t="str">
        <f t="shared" si="1"/>
        <v xml:space="preserve"> </v>
      </c>
      <c r="AG33" s="26">
        <v>36545</v>
      </c>
      <c r="AH33" s="27" t="s">
        <v>53</v>
      </c>
      <c r="AI33" s="28">
        <v>-17175635.211797498</v>
      </c>
      <c r="AJ33" s="28">
        <v>4344097.6764136106</v>
      </c>
    </row>
    <row r="34" spans="1:36" ht="12" customHeight="1" x14ac:dyDescent="0.2">
      <c r="A34" s="10">
        <v>36546</v>
      </c>
      <c r="B34" s="11">
        <v>1173.8484724866851</v>
      </c>
      <c r="C34" s="11">
        <v>1311.2718870356298</v>
      </c>
      <c r="D34" s="11">
        <v>-137.42341454894472</v>
      </c>
      <c r="F34" s="197">
        <f t="shared" si="2"/>
        <v>-137.42341454894472</v>
      </c>
      <c r="H34" s="12"/>
      <c r="L34" s="26">
        <v>36546</v>
      </c>
      <c r="M34" s="27" t="s">
        <v>10</v>
      </c>
      <c r="N34" s="23">
        <v>-4558811.6765189096</v>
      </c>
      <c r="O34" t="str">
        <f t="shared" si="3"/>
        <v xml:space="preserve"> </v>
      </c>
      <c r="P34" t="str">
        <f t="shared" si="0"/>
        <v xml:space="preserve"> </v>
      </c>
      <c r="T34" s="26">
        <v>36549</v>
      </c>
      <c r="U34" s="27" t="s">
        <v>10</v>
      </c>
      <c r="V34" s="23">
        <v>-9160455.5434958208</v>
      </c>
      <c r="W34" s="23">
        <v>-23771.822999999098</v>
      </c>
      <c r="Y34" s="72" t="str">
        <f t="shared" si="1"/>
        <v xml:space="preserve"> </v>
      </c>
      <c r="AG34" s="26">
        <v>36546</v>
      </c>
      <c r="AH34" s="27" t="s">
        <v>53</v>
      </c>
      <c r="AI34" s="28">
        <v>-5901470.1019534599</v>
      </c>
      <c r="AJ34" s="28">
        <v>5615735.8817482302</v>
      </c>
    </row>
    <row r="35" spans="1:36" ht="12" customHeight="1" x14ac:dyDescent="0.2">
      <c r="A35" s="10">
        <v>36549</v>
      </c>
      <c r="B35" s="11">
        <v>-833.54482147458555</v>
      </c>
      <c r="C35" s="11">
        <v>-3114.9189253035875</v>
      </c>
      <c r="D35" s="11">
        <v>2281.3741038290018</v>
      </c>
      <c r="F35" s="197">
        <f t="shared" si="2"/>
        <v>2281.3741038290018</v>
      </c>
      <c r="H35" s="12"/>
      <c r="L35" s="26">
        <v>36549</v>
      </c>
      <c r="M35" s="27" t="s">
        <v>10</v>
      </c>
      <c r="N35" s="23">
        <v>-9160455.5434958208</v>
      </c>
      <c r="O35" t="str">
        <f t="shared" si="3"/>
        <v xml:space="preserve"> </v>
      </c>
      <c r="P35" t="str">
        <f t="shared" si="0"/>
        <v xml:space="preserve"> </v>
      </c>
      <c r="T35" s="26">
        <v>36550</v>
      </c>
      <c r="U35" s="27" t="s">
        <v>10</v>
      </c>
      <c r="V35" s="23">
        <v>-8434083.4705828298</v>
      </c>
      <c r="W35" s="23">
        <v>5175156.6518000104</v>
      </c>
      <c r="Y35" s="72" t="str">
        <f t="shared" si="1"/>
        <v xml:space="preserve"> </v>
      </c>
      <c r="AG35" s="26">
        <v>36549</v>
      </c>
      <c r="AH35" s="27" t="s">
        <v>53</v>
      </c>
      <c r="AI35" s="28">
        <v>-17514114.5165997</v>
      </c>
      <c r="AJ35" s="28">
        <v>519127.61159381497</v>
      </c>
    </row>
    <row r="36" spans="1:36" ht="12" customHeight="1" x14ac:dyDescent="0.2">
      <c r="A36" s="10">
        <v>36550</v>
      </c>
      <c r="B36" s="11">
        <v>5863.3555329565088</v>
      </c>
      <c r="C36" s="11">
        <v>-77.815512386260323</v>
      </c>
      <c r="D36" s="11">
        <v>5941.1710453427695</v>
      </c>
      <c r="F36" s="197">
        <f t="shared" si="2"/>
        <v>5941.1710453427695</v>
      </c>
      <c r="H36" s="12"/>
      <c r="L36" s="26">
        <v>36550</v>
      </c>
      <c r="M36" s="27" t="s">
        <v>10</v>
      </c>
      <c r="N36" s="23">
        <v>-8434083.4705828298</v>
      </c>
      <c r="O36" t="str">
        <f t="shared" si="3"/>
        <v xml:space="preserve"> </v>
      </c>
      <c r="P36" t="str">
        <f t="shared" si="0"/>
        <v xml:space="preserve"> </v>
      </c>
      <c r="T36" s="26">
        <v>36551</v>
      </c>
      <c r="U36" s="27" t="s">
        <v>10</v>
      </c>
      <c r="V36" s="23">
        <v>-12336475.211982001</v>
      </c>
      <c r="W36" s="23">
        <v>-2975641.4753</v>
      </c>
      <c r="Y36" s="72" t="str">
        <f t="shared" si="1"/>
        <v xml:space="preserve"> </v>
      </c>
      <c r="AG36" s="26">
        <v>36550</v>
      </c>
      <c r="AH36" s="27" t="s">
        <v>53</v>
      </c>
      <c r="AI36" s="28">
        <v>-17338327.681782398</v>
      </c>
      <c r="AJ36" s="28">
        <v>9050245.89487263</v>
      </c>
    </row>
    <row r="37" spans="1:36" ht="12" customHeight="1" x14ac:dyDescent="0.2">
      <c r="A37" s="10">
        <v>36551</v>
      </c>
      <c r="B37" s="11">
        <v>-1186.3398881754713</v>
      </c>
      <c r="C37" s="11">
        <v>-987.05773916000499</v>
      </c>
      <c r="D37" s="11">
        <v>-199.2821490154663</v>
      </c>
      <c r="F37" s="197">
        <f t="shared" si="2"/>
        <v>-199.2821490154663</v>
      </c>
      <c r="H37" s="12"/>
      <c r="L37" s="26">
        <v>36551</v>
      </c>
      <c r="M37" s="27" t="s">
        <v>10</v>
      </c>
      <c r="N37" s="23">
        <v>-12336475.211982001</v>
      </c>
      <c r="O37" t="str">
        <f t="shared" si="3"/>
        <v xml:space="preserve"> </v>
      </c>
      <c r="P37" t="str">
        <f t="shared" si="0"/>
        <v xml:space="preserve"> </v>
      </c>
      <c r="T37" s="26">
        <v>36552</v>
      </c>
      <c r="U37" s="27" t="s">
        <v>10</v>
      </c>
      <c r="V37" s="23">
        <v>-13531977.804630401</v>
      </c>
      <c r="W37" s="23">
        <v>3093953.7068999996</v>
      </c>
      <c r="Y37" s="72" t="str">
        <f t="shared" si="1"/>
        <v xml:space="preserve"> </v>
      </c>
      <c r="AG37" s="26">
        <v>36551</v>
      </c>
      <c r="AH37" s="27" t="s">
        <v>53</v>
      </c>
      <c r="AI37" s="28">
        <v>-21126744.197825801</v>
      </c>
      <c r="AJ37" s="28">
        <v>6000782.1620914796</v>
      </c>
    </row>
    <row r="38" spans="1:36" ht="12" customHeight="1" x14ac:dyDescent="0.2">
      <c r="A38" s="10">
        <v>36552</v>
      </c>
      <c r="B38" s="11">
        <v>5103.9969646980262</v>
      </c>
      <c r="C38" s="11">
        <v>929.58921636517243</v>
      </c>
      <c r="D38" s="11">
        <v>4174.4077483328538</v>
      </c>
      <c r="F38" s="197">
        <f t="shared" si="2"/>
        <v>4174.4077483328538</v>
      </c>
      <c r="H38" s="12"/>
      <c r="L38" s="26">
        <v>36552</v>
      </c>
      <c r="M38" s="27" t="s">
        <v>10</v>
      </c>
      <c r="N38" s="23">
        <v>-13531977.804630401</v>
      </c>
      <c r="O38" t="str">
        <f t="shared" si="3"/>
        <v xml:space="preserve"> </v>
      </c>
      <c r="P38" t="str">
        <f t="shared" si="0"/>
        <v xml:space="preserve"> </v>
      </c>
      <c r="T38" s="26">
        <v>36553</v>
      </c>
      <c r="U38" s="27" t="s">
        <v>10</v>
      </c>
      <c r="V38" s="23">
        <v>-19448742.333445799</v>
      </c>
      <c r="W38" s="23">
        <v>-3549873.8868</v>
      </c>
      <c r="Y38" s="72" t="str">
        <f t="shared" si="1"/>
        <v xml:space="preserve"> </v>
      </c>
      <c r="AG38" s="26">
        <v>36552</v>
      </c>
      <c r="AH38" s="27" t="s">
        <v>53</v>
      </c>
      <c r="AI38" s="28">
        <v>-25229590.245905802</v>
      </c>
      <c r="AJ38" s="28">
        <v>1278577.03678041</v>
      </c>
    </row>
    <row r="39" spans="1:36" ht="12" customHeight="1" x14ac:dyDescent="0.2">
      <c r="A39" s="10">
        <v>36553</v>
      </c>
      <c r="B39" s="11">
        <v>-1402.3898531181505</v>
      </c>
      <c r="C39" s="11">
        <v>895.72980608928594</v>
      </c>
      <c r="D39" s="11">
        <v>-2298.1196592074366</v>
      </c>
      <c r="F39" s="197">
        <f t="shared" si="2"/>
        <v>-2298.1196592074366</v>
      </c>
      <c r="H39" s="12"/>
      <c r="L39" s="26">
        <v>36553</v>
      </c>
      <c r="M39" s="27" t="s">
        <v>10</v>
      </c>
      <c r="N39" s="23">
        <v>-19448742.333445799</v>
      </c>
      <c r="O39" t="str">
        <f t="shared" si="3"/>
        <v xml:space="preserve"> </v>
      </c>
      <c r="P39" t="str">
        <f t="shared" si="0"/>
        <v xml:space="preserve"> </v>
      </c>
      <c r="T39" s="26">
        <v>36556</v>
      </c>
      <c r="U39" s="27" t="s">
        <v>10</v>
      </c>
      <c r="V39" s="23">
        <v>-20440660.193125799</v>
      </c>
      <c r="W39" s="23">
        <v>12736387.208799999</v>
      </c>
      <c r="Y39" s="72" t="str">
        <f t="shared" si="1"/>
        <v xml:space="preserve"> </v>
      </c>
      <c r="AG39" s="26">
        <v>36553</v>
      </c>
      <c r="AH39" s="27" t="s">
        <v>53</v>
      </c>
      <c r="AI39" s="28">
        <v>-38033777.6170789</v>
      </c>
      <c r="AJ39" s="28">
        <v>-6093626.7088294104</v>
      </c>
    </row>
    <row r="40" spans="1:36" ht="12" customHeight="1" x14ac:dyDescent="0.2">
      <c r="A40" s="10">
        <v>36556</v>
      </c>
      <c r="B40" s="11">
        <v>15233.821102845548</v>
      </c>
      <c r="C40" s="11">
        <v>802.27229636670506</v>
      </c>
      <c r="D40" s="11">
        <v>14431.548806478842</v>
      </c>
      <c r="F40" s="197">
        <f t="shared" si="2"/>
        <v>14431.548806478842</v>
      </c>
      <c r="H40" s="12"/>
      <c r="L40" s="26">
        <v>36556</v>
      </c>
      <c r="M40" s="27" t="s">
        <v>10</v>
      </c>
      <c r="N40" s="23">
        <v>-20440660.193125799</v>
      </c>
      <c r="O40" t="str">
        <f t="shared" si="3"/>
        <v xml:space="preserve"> </v>
      </c>
      <c r="P40" t="str">
        <f t="shared" si="0"/>
        <v xml:space="preserve"> </v>
      </c>
      <c r="T40" s="26">
        <v>36557</v>
      </c>
      <c r="U40" s="27" t="s">
        <v>10</v>
      </c>
      <c r="V40" s="23">
        <v>-23642132.973115299</v>
      </c>
      <c r="W40" s="23">
        <v>-3130491.8297610497</v>
      </c>
      <c r="Y40" s="72" t="str">
        <f t="shared" si="1"/>
        <v xml:space="preserve"> </v>
      </c>
      <c r="AG40" s="26">
        <v>36556</v>
      </c>
      <c r="AH40" s="27" t="s">
        <v>53</v>
      </c>
      <c r="AI40" s="28">
        <v>-23648141.9133958</v>
      </c>
      <c r="AJ40" s="28">
        <v>14008956.629584299</v>
      </c>
    </row>
    <row r="41" spans="1:36" ht="12" customHeight="1" x14ac:dyDescent="0.2">
      <c r="A41" s="13">
        <v>36557</v>
      </c>
      <c r="B41" s="14">
        <v>12148</v>
      </c>
      <c r="C41" s="14">
        <v>1618</v>
      </c>
      <c r="D41" s="11">
        <v>10530</v>
      </c>
      <c r="F41" s="197">
        <f t="shared" si="2"/>
        <v>10530</v>
      </c>
      <c r="H41" s="12"/>
      <c r="L41" s="26">
        <v>36557</v>
      </c>
      <c r="M41" s="27" t="s">
        <v>10</v>
      </c>
      <c r="N41" s="23">
        <v>-23642132.973115299</v>
      </c>
      <c r="O41" t="str">
        <f t="shared" si="3"/>
        <v xml:space="preserve"> </v>
      </c>
      <c r="P41" t="str">
        <f t="shared" si="0"/>
        <v xml:space="preserve"> </v>
      </c>
      <c r="T41" s="26">
        <v>36558</v>
      </c>
      <c r="U41" s="27" t="s">
        <v>10</v>
      </c>
      <c r="V41" s="23">
        <v>-27220953.6493963</v>
      </c>
      <c r="W41" s="23">
        <v>8500082.2960000001</v>
      </c>
      <c r="Y41" s="72" t="str">
        <f t="shared" si="1"/>
        <v xml:space="preserve"> </v>
      </c>
      <c r="AG41" s="26">
        <v>36557</v>
      </c>
      <c r="AH41" s="27" t="s">
        <v>53</v>
      </c>
      <c r="AI41" s="28">
        <v>-26452557.762293797</v>
      </c>
      <c r="AJ41" s="28">
        <v>-9017352.2605156992</v>
      </c>
    </row>
    <row r="42" spans="1:36" ht="12" customHeight="1" x14ac:dyDescent="0.2">
      <c r="A42" s="13">
        <v>36558</v>
      </c>
      <c r="B42" s="14">
        <v>13020</v>
      </c>
      <c r="C42" s="14">
        <v>1273</v>
      </c>
      <c r="D42" s="11">
        <v>11747</v>
      </c>
      <c r="F42" s="197">
        <f t="shared" si="2"/>
        <v>11747</v>
      </c>
      <c r="H42" s="12"/>
      <c r="L42" s="26">
        <v>36558</v>
      </c>
      <c r="M42" s="27" t="s">
        <v>10</v>
      </c>
      <c r="N42" s="23">
        <v>-27220953.6493963</v>
      </c>
      <c r="O42" t="str">
        <f t="shared" si="3"/>
        <v xml:space="preserve"> </v>
      </c>
      <c r="P42" t="str">
        <f t="shared" si="0"/>
        <v xml:space="preserve"> </v>
      </c>
      <c r="T42" s="26">
        <v>36559</v>
      </c>
      <c r="U42" s="27" t="s">
        <v>10</v>
      </c>
      <c r="V42" s="23">
        <v>-23954505.046828002</v>
      </c>
      <c r="W42" s="23">
        <v>-7111574.4885999998</v>
      </c>
      <c r="Y42" s="72" t="str">
        <f t="shared" si="1"/>
        <v xml:space="preserve"> </v>
      </c>
      <c r="AG42" s="26">
        <v>36558</v>
      </c>
      <c r="AH42" s="27" t="s">
        <v>53</v>
      </c>
      <c r="AI42" s="28">
        <v>-27582352.538808301</v>
      </c>
      <c r="AJ42" s="28">
        <v>14359740.5339063</v>
      </c>
    </row>
    <row r="43" spans="1:36" ht="12" customHeight="1" x14ac:dyDescent="0.2">
      <c r="A43" s="13">
        <v>36559</v>
      </c>
      <c r="B43" s="14">
        <v>-6780</v>
      </c>
      <c r="C43" s="14">
        <v>1666</v>
      </c>
      <c r="D43" s="11">
        <v>-8446</v>
      </c>
      <c r="F43" s="197">
        <f t="shared" si="2"/>
        <v>-8446</v>
      </c>
      <c r="H43" s="12"/>
      <c r="L43" s="26">
        <v>36559</v>
      </c>
      <c r="M43" s="27" t="s">
        <v>10</v>
      </c>
      <c r="N43" s="23">
        <v>-23954505.046828002</v>
      </c>
      <c r="O43" t="str">
        <f t="shared" si="3"/>
        <v xml:space="preserve"> </v>
      </c>
      <c r="P43" t="str">
        <f t="shared" si="0"/>
        <v xml:space="preserve"> </v>
      </c>
      <c r="T43" s="26">
        <v>36560</v>
      </c>
      <c r="U43" s="27" t="s">
        <v>10</v>
      </c>
      <c r="V43" s="23">
        <v>-21528929.342325199</v>
      </c>
      <c r="W43" s="23">
        <v>8814963.9806999993</v>
      </c>
      <c r="Y43" s="72" t="str">
        <f t="shared" si="1"/>
        <v xml:space="preserve"> </v>
      </c>
      <c r="AG43" s="26">
        <v>36559</v>
      </c>
      <c r="AH43" s="27" t="s">
        <v>53</v>
      </c>
      <c r="AI43" s="28">
        <v>-27348405.344095398</v>
      </c>
      <c r="AJ43" s="28">
        <v>-9607939.0197332893</v>
      </c>
    </row>
    <row r="44" spans="1:36" ht="12" customHeight="1" x14ac:dyDescent="0.2">
      <c r="A44" s="13">
        <v>36560</v>
      </c>
      <c r="B44" s="14">
        <v>11703</v>
      </c>
      <c r="C44" s="14">
        <v>484</v>
      </c>
      <c r="D44" s="11">
        <v>11219</v>
      </c>
      <c r="F44" s="197">
        <f t="shared" si="2"/>
        <v>11219</v>
      </c>
      <c r="H44" s="12"/>
      <c r="L44" s="26">
        <v>36560</v>
      </c>
      <c r="M44" s="27" t="s">
        <v>10</v>
      </c>
      <c r="N44" s="23">
        <v>-21528929.342325199</v>
      </c>
      <c r="O44" t="str">
        <f t="shared" si="3"/>
        <v xml:space="preserve"> </v>
      </c>
      <c r="P44" t="str">
        <f t="shared" si="0"/>
        <v xml:space="preserve"> </v>
      </c>
      <c r="T44" s="26">
        <v>36563</v>
      </c>
      <c r="U44" s="27" t="s">
        <v>10</v>
      </c>
      <c r="V44" s="23">
        <v>-12866895.8122246</v>
      </c>
      <c r="W44" s="23">
        <v>-17575993.700100001</v>
      </c>
      <c r="Y44" s="72" t="str">
        <f t="shared" si="1"/>
        <v xml:space="preserve"> </v>
      </c>
      <c r="AG44" s="26">
        <v>36560</v>
      </c>
      <c r="AH44" s="27" t="s">
        <v>53</v>
      </c>
      <c r="AI44" s="28">
        <v>-26860095.682937898</v>
      </c>
      <c r="AJ44" s="28">
        <v>4982167.9493161403</v>
      </c>
    </row>
    <row r="45" spans="1:36" ht="12" customHeight="1" x14ac:dyDescent="0.2">
      <c r="A45" s="13">
        <v>36563</v>
      </c>
      <c r="B45" s="14">
        <v>-13246</v>
      </c>
      <c r="C45" s="14">
        <v>5464</v>
      </c>
      <c r="D45" s="11">
        <v>-18710</v>
      </c>
      <c r="F45" s="197">
        <f t="shared" si="2"/>
        <v>-18710</v>
      </c>
      <c r="H45" s="12"/>
      <c r="L45" s="26">
        <v>36563</v>
      </c>
      <c r="M45" s="27" t="s">
        <v>10</v>
      </c>
      <c r="N45" s="23">
        <v>-12866895.8122246</v>
      </c>
      <c r="O45" t="str">
        <f t="shared" si="3"/>
        <v>var exceeded</v>
      </c>
      <c r="P45" t="str">
        <f t="shared" si="0"/>
        <v>var exceeded</v>
      </c>
      <c r="T45" s="26">
        <v>36564</v>
      </c>
      <c r="U45" s="27" t="s">
        <v>10</v>
      </c>
      <c r="V45" s="23">
        <v>-9080130.2813164499</v>
      </c>
      <c r="W45" s="23">
        <v>-11660964.0954</v>
      </c>
      <c r="Y45" s="72" t="str">
        <f t="shared" si="1"/>
        <v xml:space="preserve"> </v>
      </c>
      <c r="AG45" s="26">
        <v>36563</v>
      </c>
      <c r="AH45" s="27" t="s">
        <v>53</v>
      </c>
      <c r="AI45" s="28">
        <v>-19501549.507668499</v>
      </c>
      <c r="AJ45" s="28">
        <v>-15354042.025067799</v>
      </c>
    </row>
    <row r="46" spans="1:36" ht="12" customHeight="1" x14ac:dyDescent="0.2">
      <c r="A46" s="13">
        <v>36564</v>
      </c>
      <c r="B46" s="14">
        <v>-18092</v>
      </c>
      <c r="C46" s="14">
        <v>2178</v>
      </c>
      <c r="D46" s="11">
        <v>-20270</v>
      </c>
      <c r="F46" s="197">
        <f t="shared" si="2"/>
        <v>-20270</v>
      </c>
      <c r="H46" s="12"/>
      <c r="L46" s="26">
        <v>36564</v>
      </c>
      <c r="M46" s="27" t="s">
        <v>10</v>
      </c>
      <c r="N46" s="23">
        <v>-9080130.2813164499</v>
      </c>
      <c r="O46" t="str">
        <f t="shared" si="3"/>
        <v xml:space="preserve"> </v>
      </c>
      <c r="P46" t="str">
        <f t="shared" si="0"/>
        <v xml:space="preserve"> </v>
      </c>
      <c r="T46" s="26">
        <v>36565</v>
      </c>
      <c r="U46" s="27" t="s">
        <v>10</v>
      </c>
      <c r="V46" s="23">
        <v>-6247062.9171354799</v>
      </c>
      <c r="W46" s="23">
        <v>-378371.94649999897</v>
      </c>
      <c r="Y46" s="72" t="str">
        <f t="shared" si="1"/>
        <v xml:space="preserve"> </v>
      </c>
      <c r="AG46" s="26">
        <v>36564</v>
      </c>
      <c r="AH46" s="27" t="s">
        <v>53</v>
      </c>
      <c r="AI46" s="28">
        <v>-18191912.592752501</v>
      </c>
      <c r="AJ46" s="28">
        <v>-12177071.843562301</v>
      </c>
    </row>
    <row r="47" spans="1:36" ht="12" customHeight="1" x14ac:dyDescent="0.2">
      <c r="A47" s="13">
        <v>36565</v>
      </c>
      <c r="B47" s="14">
        <v>-2414</v>
      </c>
      <c r="C47" s="14">
        <v>735</v>
      </c>
      <c r="D47" s="11">
        <v>-3149</v>
      </c>
      <c r="F47" s="197">
        <f t="shared" si="2"/>
        <v>-3149</v>
      </c>
      <c r="H47" s="12"/>
      <c r="L47" s="26">
        <v>36565</v>
      </c>
      <c r="M47" s="27" t="s">
        <v>10</v>
      </c>
      <c r="N47" s="23">
        <v>-6247062.9171354799</v>
      </c>
      <c r="O47" t="str">
        <f t="shared" si="3"/>
        <v xml:space="preserve"> </v>
      </c>
      <c r="P47" t="str">
        <f t="shared" si="0"/>
        <v xml:space="preserve"> </v>
      </c>
      <c r="T47" s="26">
        <v>36566</v>
      </c>
      <c r="U47" s="27" t="s">
        <v>10</v>
      </c>
      <c r="V47" s="23">
        <v>-8748655.7367536686</v>
      </c>
      <c r="W47" s="23">
        <v>5022920.4532000003</v>
      </c>
      <c r="Y47" s="72" t="str">
        <f t="shared" si="1"/>
        <v xml:space="preserve"> </v>
      </c>
      <c r="AG47" s="26">
        <v>36565</v>
      </c>
      <c r="AH47" s="27" t="s">
        <v>53</v>
      </c>
      <c r="AI47" s="28">
        <v>-18195353.154521599</v>
      </c>
      <c r="AJ47" s="28">
        <v>-2726062.1885642298</v>
      </c>
    </row>
    <row r="48" spans="1:36" ht="12" customHeight="1" x14ac:dyDescent="0.2">
      <c r="A48" s="13">
        <v>36566</v>
      </c>
      <c r="B48" s="14">
        <v>7903</v>
      </c>
      <c r="C48" s="14">
        <v>781</v>
      </c>
      <c r="D48" s="11">
        <v>7122</v>
      </c>
      <c r="F48" s="197">
        <f t="shared" si="2"/>
        <v>7122</v>
      </c>
      <c r="H48" s="12"/>
      <c r="L48" s="26">
        <v>36566</v>
      </c>
      <c r="M48" s="27" t="s">
        <v>10</v>
      </c>
      <c r="N48" s="23">
        <v>-8748655.7367536686</v>
      </c>
      <c r="O48" t="str">
        <f t="shared" si="3"/>
        <v xml:space="preserve"> </v>
      </c>
      <c r="P48" t="str">
        <f t="shared" si="0"/>
        <v xml:space="preserve"> </v>
      </c>
      <c r="T48" s="26">
        <v>36567</v>
      </c>
      <c r="U48" s="27" t="s">
        <v>10</v>
      </c>
      <c r="V48" s="23">
        <v>-7424704.5243996298</v>
      </c>
      <c r="W48" s="23">
        <v>446120.64998375706</v>
      </c>
      <c r="Y48" s="72" t="str">
        <f t="shared" si="1"/>
        <v xml:space="preserve"> </v>
      </c>
      <c r="AG48" s="26">
        <v>36566</v>
      </c>
      <c r="AH48" s="27" t="s">
        <v>53</v>
      </c>
      <c r="AI48" s="28">
        <v>-18304292.0894241</v>
      </c>
      <c r="AJ48" s="28">
        <v>6203467.8490912402</v>
      </c>
    </row>
    <row r="49" spans="1:36" ht="12" customHeight="1" x14ac:dyDescent="0.2">
      <c r="A49" s="13">
        <v>36567</v>
      </c>
      <c r="B49" s="14">
        <v>1085</v>
      </c>
      <c r="C49" s="14">
        <v>1288</v>
      </c>
      <c r="D49" s="11">
        <v>-203</v>
      </c>
      <c r="F49" s="197">
        <f t="shared" si="2"/>
        <v>-203</v>
      </c>
      <c r="H49" s="12"/>
      <c r="L49" s="26">
        <v>36567</v>
      </c>
      <c r="M49" s="27" t="s">
        <v>10</v>
      </c>
      <c r="N49" s="23">
        <v>-7424704.5243996298</v>
      </c>
      <c r="O49" t="str">
        <f t="shared" si="3"/>
        <v xml:space="preserve"> </v>
      </c>
      <c r="P49" t="str">
        <f t="shared" si="0"/>
        <v xml:space="preserve"> </v>
      </c>
      <c r="T49" s="26">
        <v>36570</v>
      </c>
      <c r="U49" s="27" t="s">
        <v>10</v>
      </c>
      <c r="V49" s="23">
        <v>-10870073.598300701</v>
      </c>
      <c r="W49" s="23">
        <v>-546184.58419999992</v>
      </c>
      <c r="Y49" s="72" t="str">
        <f t="shared" si="1"/>
        <v xml:space="preserve"> </v>
      </c>
      <c r="AG49" s="26">
        <v>36567</v>
      </c>
      <c r="AH49" s="27" t="s">
        <v>53</v>
      </c>
      <c r="AI49" s="28">
        <v>-20333992.523096502</v>
      </c>
      <c r="AJ49" s="28">
        <v>11855814.959868699</v>
      </c>
    </row>
    <row r="50" spans="1:36" ht="12" customHeight="1" x14ac:dyDescent="0.2">
      <c r="A50" s="13">
        <v>36570</v>
      </c>
      <c r="B50" s="14">
        <v>-2940</v>
      </c>
      <c r="C50" s="14">
        <v>226</v>
      </c>
      <c r="D50" s="11">
        <v>-3166</v>
      </c>
      <c r="F50" s="197">
        <f t="shared" si="2"/>
        <v>-3166</v>
      </c>
      <c r="H50" s="12"/>
      <c r="L50" s="26">
        <v>36570</v>
      </c>
      <c r="M50" s="27" t="s">
        <v>10</v>
      </c>
      <c r="N50" s="23">
        <v>-10870073.598300701</v>
      </c>
      <c r="O50" t="str">
        <f t="shared" si="3"/>
        <v xml:space="preserve"> </v>
      </c>
      <c r="P50" t="str">
        <f t="shared" si="0"/>
        <v xml:space="preserve"> </v>
      </c>
      <c r="T50" s="26">
        <v>36571</v>
      </c>
      <c r="U50" s="27" t="s">
        <v>10</v>
      </c>
      <c r="V50" s="23">
        <v>-11536974.3464163</v>
      </c>
      <c r="W50" s="23">
        <v>3127806.9915999998</v>
      </c>
      <c r="Y50" s="72" t="str">
        <f t="shared" si="1"/>
        <v xml:space="preserve"> </v>
      </c>
      <c r="AG50" s="26">
        <v>36568</v>
      </c>
      <c r="AH50" s="27" t="s">
        <v>53</v>
      </c>
      <c r="AI50" s="28">
        <v>0</v>
      </c>
      <c r="AJ50" s="28">
        <v>0</v>
      </c>
    </row>
    <row r="51" spans="1:36" ht="12" customHeight="1" x14ac:dyDescent="0.2">
      <c r="A51" s="13">
        <v>36571</v>
      </c>
      <c r="B51" s="14">
        <v>4507</v>
      </c>
      <c r="C51" s="14">
        <v>834</v>
      </c>
      <c r="D51" s="11">
        <v>3673</v>
      </c>
      <c r="F51" s="197">
        <f t="shared" si="2"/>
        <v>3673</v>
      </c>
      <c r="H51" s="12"/>
      <c r="L51" s="26">
        <v>36571</v>
      </c>
      <c r="M51" s="27" t="s">
        <v>10</v>
      </c>
      <c r="N51" s="23">
        <v>-11536974.3464163</v>
      </c>
      <c r="O51" t="str">
        <f t="shared" si="3"/>
        <v xml:space="preserve"> </v>
      </c>
      <c r="P51" t="str">
        <f t="shared" si="0"/>
        <v xml:space="preserve"> </v>
      </c>
      <c r="T51" s="26">
        <v>36572</v>
      </c>
      <c r="U51" s="27" t="s">
        <v>10</v>
      </c>
      <c r="V51" s="23">
        <v>-14366325.957628699</v>
      </c>
      <c r="W51" s="23">
        <v>-1245449.2771000001</v>
      </c>
      <c r="Y51" s="72" t="str">
        <f t="shared" si="1"/>
        <v xml:space="preserve"> </v>
      </c>
      <c r="AG51" s="26">
        <v>36570</v>
      </c>
      <c r="AH51" s="27" t="s">
        <v>53</v>
      </c>
      <c r="AI51" s="28">
        <v>-20678812.910291899</v>
      </c>
      <c r="AJ51" s="28">
        <v>3461324.9571617101</v>
      </c>
    </row>
    <row r="52" spans="1:36" ht="12" customHeight="1" x14ac:dyDescent="0.2">
      <c r="A52" s="13">
        <v>36572</v>
      </c>
      <c r="B52" s="14">
        <v>-3558</v>
      </c>
      <c r="C52" s="14">
        <v>-969</v>
      </c>
      <c r="D52" s="11">
        <v>-2589</v>
      </c>
      <c r="F52" s="197">
        <f t="shared" si="2"/>
        <v>-2589</v>
      </c>
      <c r="H52" s="12"/>
      <c r="L52" s="26">
        <v>36572</v>
      </c>
      <c r="M52" s="27" t="s">
        <v>10</v>
      </c>
      <c r="N52" s="23">
        <v>-14366325.957628699</v>
      </c>
      <c r="O52" t="str">
        <f t="shared" si="3"/>
        <v xml:space="preserve"> </v>
      </c>
      <c r="P52" t="str">
        <f t="shared" si="0"/>
        <v xml:space="preserve"> </v>
      </c>
      <c r="T52" s="26">
        <v>36573</v>
      </c>
      <c r="U52" s="27" t="s">
        <v>10</v>
      </c>
      <c r="V52" s="23">
        <v>-15335118.917663101</v>
      </c>
      <c r="W52" s="23">
        <v>6084971.6179999998</v>
      </c>
      <c r="Y52" s="72" t="str">
        <f t="shared" si="1"/>
        <v xml:space="preserve"> </v>
      </c>
      <c r="AG52" s="26">
        <v>36571</v>
      </c>
      <c r="AH52" s="27" t="s">
        <v>53</v>
      </c>
      <c r="AI52" s="28">
        <v>-21799868.6465041</v>
      </c>
      <c r="AJ52" s="28">
        <v>2693722.01237508</v>
      </c>
    </row>
    <row r="53" spans="1:36" ht="12" customHeight="1" x14ac:dyDescent="0.2">
      <c r="A53" s="13">
        <v>36573</v>
      </c>
      <c r="B53" s="14">
        <v>14092</v>
      </c>
      <c r="C53" s="14">
        <v>1956</v>
      </c>
      <c r="D53" s="11">
        <v>12136</v>
      </c>
      <c r="F53" s="197">
        <f t="shared" si="2"/>
        <v>12136</v>
      </c>
      <c r="H53" s="12"/>
      <c r="L53" s="26">
        <v>36573</v>
      </c>
      <c r="M53" s="27" t="s">
        <v>10</v>
      </c>
      <c r="N53" s="23">
        <v>-15335118.917663101</v>
      </c>
      <c r="O53" t="str">
        <f t="shared" si="3"/>
        <v xml:space="preserve"> </v>
      </c>
      <c r="P53" t="str">
        <f t="shared" si="0"/>
        <v xml:space="preserve"> </v>
      </c>
      <c r="T53" s="26">
        <v>36574</v>
      </c>
      <c r="U53" s="27" t="s">
        <v>10</v>
      </c>
      <c r="V53" s="23">
        <v>-16667785.686048701</v>
      </c>
      <c r="W53" s="23">
        <v>-1489117.7842000001</v>
      </c>
      <c r="Y53" s="72" t="str">
        <f t="shared" si="1"/>
        <v xml:space="preserve"> </v>
      </c>
      <c r="AG53" s="26">
        <v>36572</v>
      </c>
      <c r="AH53" s="27" t="s">
        <v>53</v>
      </c>
      <c r="AI53" s="28">
        <v>-22684022.315399501</v>
      </c>
      <c r="AJ53" s="28">
        <v>7330729.5433530798</v>
      </c>
    </row>
    <row r="54" spans="1:36" ht="12" customHeight="1" x14ac:dyDescent="0.2">
      <c r="A54" s="13">
        <v>36574</v>
      </c>
      <c r="B54" s="14">
        <v>-443</v>
      </c>
      <c r="C54" s="14">
        <v>976</v>
      </c>
      <c r="D54" s="11">
        <v>-1419</v>
      </c>
      <c r="F54" s="197">
        <f t="shared" si="2"/>
        <v>-1419</v>
      </c>
      <c r="H54" s="12"/>
      <c r="L54" s="26">
        <v>36574</v>
      </c>
      <c r="M54" s="27" t="s">
        <v>10</v>
      </c>
      <c r="N54" s="23">
        <v>-16667785.686048701</v>
      </c>
      <c r="O54" t="str">
        <f t="shared" si="3"/>
        <v xml:space="preserve"> </v>
      </c>
      <c r="P54" t="str">
        <f t="shared" si="0"/>
        <v xml:space="preserve"> </v>
      </c>
      <c r="T54" s="26">
        <v>36579</v>
      </c>
      <c r="U54" s="27" t="s">
        <v>10</v>
      </c>
      <c r="V54" s="23">
        <v>-10014011.8973787</v>
      </c>
      <c r="W54" s="23">
        <v>-461956.36800000002</v>
      </c>
      <c r="Y54" s="72" t="str">
        <f t="shared" si="1"/>
        <v xml:space="preserve"> </v>
      </c>
      <c r="AG54" s="26">
        <v>36573</v>
      </c>
      <c r="AH54" s="27" t="s">
        <v>53</v>
      </c>
      <c r="AI54" s="28">
        <v>-22908440.480694897</v>
      </c>
      <c r="AJ54" s="28">
        <v>6990469.4772925004</v>
      </c>
    </row>
    <row r="55" spans="1:36" ht="12" customHeight="1" x14ac:dyDescent="0.2">
      <c r="A55" s="13">
        <v>36578</v>
      </c>
      <c r="B55" s="14">
        <v>-9638</v>
      </c>
      <c r="C55" s="14">
        <v>1677</v>
      </c>
      <c r="D55" s="11">
        <v>-11315</v>
      </c>
      <c r="F55" s="197">
        <f t="shared" si="2"/>
        <v>-11315</v>
      </c>
      <c r="H55" s="12"/>
      <c r="L55" s="26">
        <v>36578</v>
      </c>
      <c r="M55" s="27" t="s">
        <v>10</v>
      </c>
      <c r="N55" s="23">
        <v>0</v>
      </c>
      <c r="P55" t="str">
        <f t="shared" si="0"/>
        <v>var exceeded</v>
      </c>
      <c r="T55" s="26">
        <v>36580</v>
      </c>
      <c r="U55" s="27" t="s">
        <v>10</v>
      </c>
      <c r="V55" s="23">
        <v>-7915574.4959233198</v>
      </c>
      <c r="W55" s="23">
        <v>316149.12559116498</v>
      </c>
      <c r="Y55" s="72" t="str">
        <f t="shared" si="1"/>
        <v xml:space="preserve"> </v>
      </c>
      <c r="AG55" s="26">
        <v>36574</v>
      </c>
      <c r="AH55" s="27" t="s">
        <v>53</v>
      </c>
      <c r="AI55" s="28">
        <v>-24390299.545007598</v>
      </c>
      <c r="AJ55" s="28">
        <v>-3755456.5999898398</v>
      </c>
    </row>
    <row r="56" spans="1:36" ht="12" customHeight="1" x14ac:dyDescent="0.2">
      <c r="A56" s="13">
        <v>36579</v>
      </c>
      <c r="B56" s="14">
        <v>-1739</v>
      </c>
      <c r="C56" s="14">
        <v>-890</v>
      </c>
      <c r="D56" s="11">
        <v>-849</v>
      </c>
      <c r="F56" s="197">
        <f t="shared" si="2"/>
        <v>-849</v>
      </c>
      <c r="H56" s="12"/>
      <c r="L56" s="26">
        <v>36579</v>
      </c>
      <c r="M56" s="27" t="s">
        <v>10</v>
      </c>
      <c r="N56" s="23">
        <v>-10014011.8973787</v>
      </c>
      <c r="O56" t="str">
        <f t="shared" ref="O56:O119" si="4">IF((N56)&gt;(D57*1000),"var exceeded"," ")</f>
        <v xml:space="preserve"> </v>
      </c>
      <c r="P56" t="str">
        <f t="shared" si="0"/>
        <v xml:space="preserve"> </v>
      </c>
      <c r="T56" s="26">
        <v>36581</v>
      </c>
      <c r="U56" s="27" t="s">
        <v>10</v>
      </c>
      <c r="V56" s="23">
        <v>-4316448.9576239698</v>
      </c>
      <c r="W56" s="23">
        <v>-839405.33252217202</v>
      </c>
      <c r="Y56" s="72" t="str">
        <f t="shared" si="1"/>
        <v xml:space="preserve"> </v>
      </c>
      <c r="AG56" s="26">
        <v>36577</v>
      </c>
      <c r="AH56" s="27" t="s">
        <v>53</v>
      </c>
      <c r="AI56" s="28">
        <v>-3519623.8263345598</v>
      </c>
      <c r="AJ56" s="28">
        <v>-1436093.0057999999</v>
      </c>
    </row>
    <row r="57" spans="1:36" ht="12" customHeight="1" x14ac:dyDescent="0.2">
      <c r="A57" s="13">
        <v>36580</v>
      </c>
      <c r="B57" s="14">
        <v>-585</v>
      </c>
      <c r="C57" s="14">
        <v>-229</v>
      </c>
      <c r="D57" s="11">
        <v>-356</v>
      </c>
      <c r="F57" s="197">
        <f t="shared" si="2"/>
        <v>-356</v>
      </c>
      <c r="H57" s="12"/>
      <c r="L57" s="26">
        <v>36580</v>
      </c>
      <c r="M57" s="27" t="s">
        <v>10</v>
      </c>
      <c r="N57" s="23">
        <v>-7915574.4959233198</v>
      </c>
      <c r="O57" t="str">
        <f t="shared" si="4"/>
        <v xml:space="preserve"> </v>
      </c>
      <c r="P57" t="str">
        <f t="shared" si="0"/>
        <v xml:space="preserve"> </v>
      </c>
      <c r="T57" s="26">
        <v>36584</v>
      </c>
      <c r="U57" s="27" t="s">
        <v>10</v>
      </c>
      <c r="V57" s="23">
        <v>-3629542.3060963298</v>
      </c>
      <c r="W57" s="23">
        <v>-2326031.4863999998</v>
      </c>
      <c r="Y57" s="72" t="str">
        <f t="shared" si="1"/>
        <v xml:space="preserve"> </v>
      </c>
      <c r="AG57" s="26">
        <v>36578</v>
      </c>
      <c r="AH57" s="27" t="s">
        <v>53</v>
      </c>
      <c r="AI57" s="28">
        <v>-3519623.8263345598</v>
      </c>
      <c r="AJ57" s="28">
        <v>-1436093.0057999999</v>
      </c>
    </row>
    <row r="58" spans="1:36" ht="12" customHeight="1" x14ac:dyDescent="0.2">
      <c r="A58" s="13">
        <v>36581</v>
      </c>
      <c r="B58" s="14">
        <v>695</v>
      </c>
      <c r="C58" s="14">
        <v>1861</v>
      </c>
      <c r="D58" s="11">
        <v>-1166</v>
      </c>
      <c r="F58" s="197">
        <f t="shared" si="2"/>
        <v>-1166</v>
      </c>
      <c r="H58" s="12"/>
      <c r="L58" s="26">
        <v>36581</v>
      </c>
      <c r="M58" s="27" t="s">
        <v>10</v>
      </c>
      <c r="N58" s="23">
        <v>-4316448.9576239698</v>
      </c>
      <c r="O58" t="str">
        <f t="shared" si="4"/>
        <v xml:space="preserve"> </v>
      </c>
      <c r="P58" t="str">
        <f t="shared" si="0"/>
        <v xml:space="preserve"> </v>
      </c>
      <c r="T58" s="26">
        <v>36585</v>
      </c>
      <c r="U58" s="27" t="s">
        <v>10</v>
      </c>
      <c r="V58" s="23">
        <v>-4746484.1720526097</v>
      </c>
      <c r="W58" s="23">
        <v>1549938.7779999999</v>
      </c>
      <c r="Y58" s="72" t="str">
        <f t="shared" si="1"/>
        <v xml:space="preserve"> </v>
      </c>
      <c r="AG58" s="26">
        <v>36579</v>
      </c>
      <c r="AH58" s="27" t="s">
        <v>53</v>
      </c>
      <c r="AI58" s="28">
        <v>-22026598.4131868</v>
      </c>
      <c r="AJ58" s="28">
        <v>-5850822.4015784403</v>
      </c>
    </row>
    <row r="59" spans="1:36" ht="12" customHeight="1" x14ac:dyDescent="0.2">
      <c r="A59" s="13">
        <v>36584</v>
      </c>
      <c r="B59" s="14">
        <v>3798</v>
      </c>
      <c r="C59" s="14">
        <v>4087</v>
      </c>
      <c r="D59" s="11">
        <v>-289</v>
      </c>
      <c r="F59" s="197">
        <f t="shared" si="2"/>
        <v>-289</v>
      </c>
      <c r="H59" s="12"/>
      <c r="L59" s="26">
        <v>36584</v>
      </c>
      <c r="M59" s="27" t="s">
        <v>10</v>
      </c>
      <c r="N59" s="23">
        <v>-3629542.3060963298</v>
      </c>
      <c r="O59" t="str">
        <f t="shared" si="4"/>
        <v xml:space="preserve"> </v>
      </c>
      <c r="P59" t="str">
        <f t="shared" si="0"/>
        <v xml:space="preserve"> </v>
      </c>
      <c r="T59" s="26">
        <v>36586</v>
      </c>
      <c r="U59" s="27" t="s">
        <v>10</v>
      </c>
      <c r="V59" s="23">
        <v>-6518078.9054466104</v>
      </c>
      <c r="W59" s="23">
        <v>6031279.6213000007</v>
      </c>
      <c r="Y59" s="72" t="str">
        <f t="shared" si="1"/>
        <v xml:space="preserve"> </v>
      </c>
      <c r="AG59" s="26">
        <v>36580</v>
      </c>
      <c r="AH59" s="27" t="s">
        <v>53</v>
      </c>
      <c r="AI59" s="28">
        <v>-19801031.440786202</v>
      </c>
      <c r="AJ59" s="28">
        <v>2122483.2655195999</v>
      </c>
    </row>
    <row r="60" spans="1:36" ht="12" customHeight="1" x14ac:dyDescent="0.2">
      <c r="A60" s="13">
        <v>36585</v>
      </c>
      <c r="B60" s="14">
        <v>5768</v>
      </c>
      <c r="C60" s="14">
        <v>1612</v>
      </c>
      <c r="D60" s="11">
        <v>4156</v>
      </c>
      <c r="F60" s="197">
        <f t="shared" si="2"/>
        <v>4156</v>
      </c>
      <c r="H60" s="12"/>
      <c r="L60" s="26">
        <v>36585</v>
      </c>
      <c r="M60" s="27" t="s">
        <v>10</v>
      </c>
      <c r="N60" s="23">
        <v>-4746484.1720526097</v>
      </c>
      <c r="O60" t="str">
        <f t="shared" si="4"/>
        <v xml:space="preserve"> </v>
      </c>
      <c r="P60" t="str">
        <f t="shared" si="0"/>
        <v xml:space="preserve"> </v>
      </c>
      <c r="T60" s="26">
        <v>36587</v>
      </c>
      <c r="U60" s="27" t="s">
        <v>10</v>
      </c>
      <c r="V60" s="23">
        <v>-8635835.4932269994</v>
      </c>
      <c r="W60" s="23">
        <v>3656213.6887773196</v>
      </c>
      <c r="Y60" s="72" t="str">
        <f t="shared" si="1"/>
        <v xml:space="preserve"> </v>
      </c>
      <c r="AG60" s="26">
        <v>36581</v>
      </c>
      <c r="AH60" s="27" t="s">
        <v>53</v>
      </c>
      <c r="AI60" s="28">
        <v>-19006956.482261699</v>
      </c>
      <c r="AJ60" s="28">
        <v>4226112.1518771704</v>
      </c>
    </row>
    <row r="61" spans="1:36" ht="12" customHeight="1" x14ac:dyDescent="0.2">
      <c r="A61" s="15">
        <v>36586</v>
      </c>
      <c r="B61" s="16">
        <v>2793.4274217566699</v>
      </c>
      <c r="C61" s="17">
        <v>1134.2435450906908</v>
      </c>
      <c r="D61" s="11">
        <v>1659.1838766659791</v>
      </c>
      <c r="F61" s="197">
        <f t="shared" si="2"/>
        <v>1659.1838766659791</v>
      </c>
      <c r="H61" s="12"/>
      <c r="L61" s="26">
        <v>36586</v>
      </c>
      <c r="M61" s="27" t="s">
        <v>10</v>
      </c>
      <c r="N61" s="23">
        <v>-6518078.9054466104</v>
      </c>
      <c r="O61" t="str">
        <f t="shared" si="4"/>
        <v xml:space="preserve"> </v>
      </c>
      <c r="P61" t="str">
        <f t="shared" si="0"/>
        <v xml:space="preserve"> </v>
      </c>
      <c r="T61" s="26">
        <v>36588</v>
      </c>
      <c r="U61" s="27" t="s">
        <v>10</v>
      </c>
      <c r="V61" s="23">
        <v>-9578299.6487053987</v>
      </c>
      <c r="W61" s="23">
        <v>305363.77270000003</v>
      </c>
      <c r="Y61" s="72" t="str">
        <f t="shared" si="1"/>
        <v xml:space="preserve"> </v>
      </c>
      <c r="AG61" s="26">
        <v>36584</v>
      </c>
      <c r="AH61" s="27" t="s">
        <v>53</v>
      </c>
      <c r="AI61" s="28">
        <v>-18661137.491904702</v>
      </c>
      <c r="AJ61" s="28">
        <v>-1132100.15828346</v>
      </c>
    </row>
    <row r="62" spans="1:36" ht="12" customHeight="1" x14ac:dyDescent="0.2">
      <c r="A62" s="15">
        <v>36587</v>
      </c>
      <c r="B62" s="16">
        <v>2894.9259531651956</v>
      </c>
      <c r="C62" s="17">
        <v>-4796.8943516051604</v>
      </c>
      <c r="D62" s="11">
        <v>7691.8203047703555</v>
      </c>
      <c r="F62" s="197">
        <f t="shared" si="2"/>
        <v>7691.8203047703555</v>
      </c>
      <c r="H62" s="12"/>
      <c r="L62" s="26">
        <v>36587</v>
      </c>
      <c r="M62" s="27" t="s">
        <v>10</v>
      </c>
      <c r="N62" s="23">
        <v>-8635835.4932269994</v>
      </c>
      <c r="O62" t="str">
        <f t="shared" si="4"/>
        <v xml:space="preserve"> </v>
      </c>
      <c r="P62" t="str">
        <f t="shared" si="0"/>
        <v xml:space="preserve"> </v>
      </c>
      <c r="T62" s="26">
        <v>36591</v>
      </c>
      <c r="U62" s="27" t="s">
        <v>10</v>
      </c>
      <c r="V62" s="23">
        <v>-9099563.5979241692</v>
      </c>
      <c r="W62" s="23">
        <v>4544682.2851</v>
      </c>
      <c r="Y62" s="72" t="str">
        <f t="shared" si="1"/>
        <v xml:space="preserve"> </v>
      </c>
      <c r="AG62" s="26">
        <v>36585</v>
      </c>
      <c r="AH62" s="27" t="s">
        <v>53</v>
      </c>
      <c r="AI62" s="28">
        <v>-18913434.751837499</v>
      </c>
      <c r="AJ62" s="28">
        <v>5802812.4344965303</v>
      </c>
    </row>
    <row r="63" spans="1:36" ht="12" customHeight="1" x14ac:dyDescent="0.2">
      <c r="A63" s="15">
        <v>36588</v>
      </c>
      <c r="B63" s="16">
        <v>-256.05720934320243</v>
      </c>
      <c r="C63" s="17">
        <v>478.07131297442919</v>
      </c>
      <c r="D63" s="11">
        <v>-734.12852231763168</v>
      </c>
      <c r="F63" s="197">
        <f t="shared" si="2"/>
        <v>-734.12852231763168</v>
      </c>
      <c r="H63" s="12"/>
      <c r="L63" s="26">
        <v>36588</v>
      </c>
      <c r="M63" s="27" t="s">
        <v>10</v>
      </c>
      <c r="N63" s="23">
        <v>-9578299.6487053987</v>
      </c>
      <c r="O63" t="str">
        <f t="shared" si="4"/>
        <v xml:space="preserve"> </v>
      </c>
      <c r="P63" t="str">
        <f t="shared" si="0"/>
        <v xml:space="preserve"> </v>
      </c>
      <c r="T63" s="26">
        <v>36592</v>
      </c>
      <c r="U63" s="27" t="s">
        <v>10</v>
      </c>
      <c r="V63" s="23">
        <v>-6430889.1464272598</v>
      </c>
      <c r="W63" s="23">
        <v>2311692.8231000002</v>
      </c>
      <c r="Y63" s="72" t="str">
        <f t="shared" si="1"/>
        <v xml:space="preserve"> </v>
      </c>
      <c r="AG63" s="26">
        <v>36586</v>
      </c>
      <c r="AH63" s="27" t="s">
        <v>53</v>
      </c>
      <c r="AI63" s="28">
        <v>-20211758.4489852</v>
      </c>
      <c r="AJ63" s="28">
        <v>13439307.715582801</v>
      </c>
    </row>
    <row r="64" spans="1:36" ht="12" customHeight="1" x14ac:dyDescent="0.2">
      <c r="A64" s="15">
        <v>36591</v>
      </c>
      <c r="B64" s="16">
        <v>6697.5822394607803</v>
      </c>
      <c r="C64" s="17">
        <v>-55.227622972809129</v>
      </c>
      <c r="D64" s="11">
        <v>6752.8098624335898</v>
      </c>
      <c r="F64" s="197">
        <f t="shared" si="2"/>
        <v>6752.8098624335898</v>
      </c>
      <c r="H64" s="12"/>
      <c r="L64" s="26">
        <v>36591</v>
      </c>
      <c r="M64" s="27" t="s">
        <v>10</v>
      </c>
      <c r="N64" s="23">
        <v>-9099563.5979241692</v>
      </c>
      <c r="O64" t="str">
        <f t="shared" si="4"/>
        <v xml:space="preserve"> </v>
      </c>
      <c r="P64" t="str">
        <f t="shared" si="0"/>
        <v xml:space="preserve"> </v>
      </c>
      <c r="T64" s="26">
        <v>36593</v>
      </c>
      <c r="U64" s="27" t="s">
        <v>10</v>
      </c>
      <c r="V64" s="23">
        <v>-7274434.3098187307</v>
      </c>
      <c r="W64" s="23">
        <v>4737657.6663396005</v>
      </c>
      <c r="Y64" s="72" t="str">
        <f t="shared" si="1"/>
        <v xml:space="preserve"> </v>
      </c>
      <c r="AG64" s="26">
        <v>36587</v>
      </c>
      <c r="AH64" s="27" t="s">
        <v>53</v>
      </c>
      <c r="AI64" s="28">
        <v>-21492846.725028399</v>
      </c>
      <c r="AJ64" s="28">
        <v>6786308.0215833196</v>
      </c>
    </row>
    <row r="65" spans="1:36" ht="12" customHeight="1" x14ac:dyDescent="0.2">
      <c r="A65" s="15">
        <v>36592</v>
      </c>
      <c r="B65" s="16">
        <v>538.34631210351495</v>
      </c>
      <c r="C65" s="17">
        <v>100.28968036379518</v>
      </c>
      <c r="D65" s="11">
        <v>438.05663173971976</v>
      </c>
      <c r="F65" s="197">
        <f t="shared" si="2"/>
        <v>438.05663173971976</v>
      </c>
      <c r="H65" s="12"/>
      <c r="L65" s="26">
        <v>36592</v>
      </c>
      <c r="M65" s="27" t="s">
        <v>10</v>
      </c>
      <c r="N65" s="23">
        <v>-6430889.1464272598</v>
      </c>
      <c r="O65" t="str">
        <f t="shared" si="4"/>
        <v xml:space="preserve"> </v>
      </c>
      <c r="P65" t="str">
        <f t="shared" si="0"/>
        <v xml:space="preserve"> </v>
      </c>
      <c r="T65" s="26">
        <v>36594</v>
      </c>
      <c r="U65" s="27" t="s">
        <v>10</v>
      </c>
      <c r="V65" s="23">
        <v>-7924501.3423958402</v>
      </c>
      <c r="W65" s="23">
        <v>-3395561.3960993998</v>
      </c>
      <c r="Y65" s="72" t="str">
        <f t="shared" si="1"/>
        <v xml:space="preserve"> </v>
      </c>
      <c r="AG65" s="26">
        <v>36588</v>
      </c>
      <c r="AH65" s="27" t="s">
        <v>53</v>
      </c>
      <c r="AI65" s="28">
        <v>-21558881.3422294</v>
      </c>
      <c r="AJ65" s="28">
        <v>2152723.1178541398</v>
      </c>
    </row>
    <row r="66" spans="1:36" ht="12" customHeight="1" x14ac:dyDescent="0.2">
      <c r="A66" s="15">
        <v>36593</v>
      </c>
      <c r="B66" s="16">
        <v>5253.6873458215759</v>
      </c>
      <c r="C66" s="17">
        <v>2026.1662579381423</v>
      </c>
      <c r="D66" s="11">
        <v>3227.5210878834337</v>
      </c>
      <c r="F66" s="197">
        <f t="shared" si="2"/>
        <v>3227.5210878834337</v>
      </c>
      <c r="H66" s="12"/>
      <c r="L66" s="26">
        <v>36593</v>
      </c>
      <c r="M66" s="27" t="s">
        <v>10</v>
      </c>
      <c r="N66" s="23">
        <v>-7274434.3098187307</v>
      </c>
      <c r="O66" t="str">
        <f t="shared" si="4"/>
        <v xml:space="preserve"> </v>
      </c>
      <c r="P66" t="str">
        <f t="shared" si="0"/>
        <v xml:space="preserve"> </v>
      </c>
      <c r="T66" s="26">
        <v>36595</v>
      </c>
      <c r="U66" s="27" t="s">
        <v>10</v>
      </c>
      <c r="V66" s="23">
        <v>-8208121.6785330307</v>
      </c>
      <c r="W66" s="23">
        <v>689370.46298147494</v>
      </c>
      <c r="Y66" s="72" t="str">
        <f t="shared" si="1"/>
        <v xml:space="preserve"> </v>
      </c>
      <c r="AG66" s="26">
        <v>36591</v>
      </c>
      <c r="AH66" s="27" t="s">
        <v>53</v>
      </c>
      <c r="AI66" s="28">
        <v>-9700419.4399961792</v>
      </c>
      <c r="AJ66" s="28">
        <v>10826174.432391901</v>
      </c>
    </row>
    <row r="67" spans="1:36" ht="12" customHeight="1" x14ac:dyDescent="0.2">
      <c r="A67" s="15">
        <v>36594</v>
      </c>
      <c r="B67" s="16">
        <v>-4422.0337180151701</v>
      </c>
      <c r="C67" s="17">
        <v>-64.727165559737216</v>
      </c>
      <c r="D67" s="11">
        <v>-4357.3065524554331</v>
      </c>
      <c r="F67" s="197">
        <f t="shared" si="2"/>
        <v>-4357.3065524554331</v>
      </c>
      <c r="H67" s="12"/>
      <c r="L67" s="26">
        <v>36594</v>
      </c>
      <c r="M67" s="27" t="s">
        <v>10</v>
      </c>
      <c r="N67" s="23">
        <v>-7924501.3423958402</v>
      </c>
      <c r="O67" t="str">
        <f t="shared" si="4"/>
        <v xml:space="preserve"> </v>
      </c>
      <c r="P67" t="str">
        <f t="shared" si="0"/>
        <v xml:space="preserve"> </v>
      </c>
      <c r="T67" s="26">
        <v>36598</v>
      </c>
      <c r="U67" s="27" t="s">
        <v>10</v>
      </c>
      <c r="V67" s="23">
        <v>-10214137.1393429</v>
      </c>
      <c r="W67" s="23">
        <v>-5462561.7819999997</v>
      </c>
      <c r="Y67" s="72" t="str">
        <f t="shared" si="1"/>
        <v xml:space="preserve"> </v>
      </c>
      <c r="AG67" s="26">
        <v>36592</v>
      </c>
      <c r="AH67" s="27" t="s">
        <v>53</v>
      </c>
      <c r="AI67" s="28">
        <v>-20323220.865347799</v>
      </c>
      <c r="AJ67" s="28">
        <v>9025593.1959733795</v>
      </c>
    </row>
    <row r="68" spans="1:36" ht="12" customHeight="1" x14ac:dyDescent="0.2">
      <c r="A68" s="15">
        <v>36595</v>
      </c>
      <c r="B68" s="16">
        <v>3654.5909072195145</v>
      </c>
      <c r="C68" s="17">
        <v>339.53392435259082</v>
      </c>
      <c r="D68" s="11">
        <v>3315.0569828669236</v>
      </c>
      <c r="F68" s="197">
        <f t="shared" si="2"/>
        <v>3315.0569828669236</v>
      </c>
      <c r="H68" s="12"/>
      <c r="L68" s="26">
        <v>36595</v>
      </c>
      <c r="M68" s="27" t="s">
        <v>10</v>
      </c>
      <c r="N68" s="23">
        <v>-8208121.6785330307</v>
      </c>
      <c r="O68" t="str">
        <f t="shared" si="4"/>
        <v xml:space="preserve"> </v>
      </c>
      <c r="P68" t="str">
        <f t="shared" si="0"/>
        <v xml:space="preserve"> </v>
      </c>
      <c r="T68" s="26">
        <v>36599</v>
      </c>
      <c r="U68" s="27" t="s">
        <v>10</v>
      </c>
      <c r="V68" s="23">
        <v>-11377638.7917777</v>
      </c>
      <c r="W68" s="23">
        <v>4034759.4874999998</v>
      </c>
      <c r="Y68" s="72" t="str">
        <f t="shared" si="1"/>
        <v xml:space="preserve"> </v>
      </c>
      <c r="AG68" s="26">
        <v>36593</v>
      </c>
      <c r="AH68" s="27" t="s">
        <v>53</v>
      </c>
      <c r="AI68" s="28">
        <v>-20559065.027579498</v>
      </c>
      <c r="AJ68" s="28">
        <v>-4059921.76658868</v>
      </c>
    </row>
    <row r="69" spans="1:36" ht="12" customHeight="1" x14ac:dyDescent="0.2">
      <c r="A69" s="15">
        <v>36598</v>
      </c>
      <c r="B69" s="16">
        <v>-2730.6480624990199</v>
      </c>
      <c r="C69" s="17">
        <v>1607.157346933747</v>
      </c>
      <c r="D69" s="11">
        <v>-4337.8054094327672</v>
      </c>
      <c r="F69" s="197">
        <f t="shared" si="2"/>
        <v>-4337.8054094327672</v>
      </c>
      <c r="H69" s="12"/>
      <c r="L69" s="26">
        <v>36598</v>
      </c>
      <c r="M69" s="27" t="s">
        <v>10</v>
      </c>
      <c r="N69" s="23">
        <v>-10214137.1393429</v>
      </c>
      <c r="O69" t="str">
        <f t="shared" si="4"/>
        <v xml:space="preserve"> </v>
      </c>
      <c r="P69" t="str">
        <f t="shared" si="0"/>
        <v xml:space="preserve"> </v>
      </c>
      <c r="T69" s="26">
        <v>36600</v>
      </c>
      <c r="U69" s="27" t="s">
        <v>10</v>
      </c>
      <c r="V69" s="23">
        <v>-13644745.387351299</v>
      </c>
      <c r="W69" s="23">
        <v>-246739.474366396</v>
      </c>
      <c r="Y69" s="72" t="str">
        <f t="shared" si="1"/>
        <v xml:space="preserve"> </v>
      </c>
      <c r="AG69" s="26">
        <v>36594</v>
      </c>
      <c r="AH69" s="27" t="s">
        <v>53</v>
      </c>
      <c r="AI69" s="28">
        <v>-20911201.047390599</v>
      </c>
      <c r="AJ69" s="28">
        <v>6225959.7156051202</v>
      </c>
    </row>
    <row r="70" spans="1:36" ht="12" customHeight="1" x14ac:dyDescent="0.2">
      <c r="A70" s="15">
        <v>36599</v>
      </c>
      <c r="B70" s="16">
        <v>4147.4655225657598</v>
      </c>
      <c r="C70" s="17">
        <v>50.322489125113421</v>
      </c>
      <c r="D70" s="11">
        <v>4097.1430334406459</v>
      </c>
      <c r="F70" s="197">
        <f t="shared" si="2"/>
        <v>4097.1430334406459</v>
      </c>
      <c r="H70" s="12"/>
      <c r="L70" s="26">
        <v>36599</v>
      </c>
      <c r="M70" s="27" t="s">
        <v>10</v>
      </c>
      <c r="N70" s="23">
        <v>-11377638.7917777</v>
      </c>
      <c r="O70" t="str">
        <f t="shared" si="4"/>
        <v xml:space="preserve"> </v>
      </c>
      <c r="P70" t="str">
        <f t="shared" si="0"/>
        <v xml:space="preserve"> </v>
      </c>
      <c r="T70" s="26">
        <v>36601</v>
      </c>
      <c r="U70" s="27" t="s">
        <v>10</v>
      </c>
      <c r="V70" s="23">
        <v>-13371748.354075801</v>
      </c>
      <c r="W70" s="23">
        <v>-1296647.5098999999</v>
      </c>
      <c r="Y70" s="72" t="str">
        <f t="shared" si="1"/>
        <v xml:space="preserve"> </v>
      </c>
      <c r="AG70" s="26">
        <v>36595</v>
      </c>
      <c r="AH70" s="27" t="s">
        <v>53</v>
      </c>
      <c r="AI70" s="28">
        <v>-21306162.603905201</v>
      </c>
      <c r="AJ70" s="28">
        <v>-9994663.3568219692</v>
      </c>
    </row>
    <row r="71" spans="1:36" ht="12" customHeight="1" x14ac:dyDescent="0.2">
      <c r="A71" s="15">
        <v>36600</v>
      </c>
      <c r="B71" s="16">
        <v>5255.4637493544133</v>
      </c>
      <c r="C71" s="17">
        <v>3432.6547510287373</v>
      </c>
      <c r="D71" s="11">
        <v>1822.8089983256759</v>
      </c>
      <c r="F71" s="197">
        <f t="shared" si="2"/>
        <v>1822.8089983256759</v>
      </c>
      <c r="H71" s="12"/>
      <c r="L71" s="26">
        <v>36600</v>
      </c>
      <c r="M71" s="27" t="s">
        <v>10</v>
      </c>
      <c r="N71" s="23">
        <v>-13644745.387351299</v>
      </c>
      <c r="O71" t="str">
        <f t="shared" si="4"/>
        <v xml:space="preserve"> </v>
      </c>
      <c r="P71" t="str">
        <f t="shared" si="0"/>
        <v xml:space="preserve"> </v>
      </c>
      <c r="T71" s="26">
        <v>36602</v>
      </c>
      <c r="U71" s="27" t="s">
        <v>10</v>
      </c>
      <c r="V71" s="23">
        <v>-8153235.64475438</v>
      </c>
      <c r="W71" s="23">
        <v>1353152.1272</v>
      </c>
      <c r="Y71" s="72" t="str">
        <f t="shared" si="1"/>
        <v xml:space="preserve"> </v>
      </c>
      <c r="AG71" s="26">
        <v>36598</v>
      </c>
      <c r="AH71" s="27" t="s">
        <v>53</v>
      </c>
      <c r="AI71" s="28">
        <v>-21601700.730946098</v>
      </c>
      <c r="AJ71" s="28">
        <v>-3642670.15527377</v>
      </c>
    </row>
    <row r="72" spans="1:36" ht="12" customHeight="1" x14ac:dyDescent="0.2">
      <c r="A72" s="15">
        <v>36601</v>
      </c>
      <c r="B72" s="16">
        <v>-1025.204392392114</v>
      </c>
      <c r="C72" s="17">
        <v>1114.7421520268149</v>
      </c>
      <c r="D72" s="11">
        <v>-2139.9465444189291</v>
      </c>
      <c r="F72" s="197">
        <f t="shared" si="2"/>
        <v>-2139.9465444189291</v>
      </c>
      <c r="H72" s="12"/>
      <c r="L72" s="26">
        <v>36601</v>
      </c>
      <c r="M72" s="27" t="s">
        <v>10</v>
      </c>
      <c r="N72" s="23">
        <v>-13371748.354075801</v>
      </c>
      <c r="O72" t="str">
        <f t="shared" si="4"/>
        <v xml:space="preserve"> </v>
      </c>
      <c r="P72" t="str">
        <f t="shared" si="0"/>
        <v xml:space="preserve"> </v>
      </c>
      <c r="T72" s="26">
        <v>36605</v>
      </c>
      <c r="U72" s="27" t="s">
        <v>10</v>
      </c>
      <c r="V72" s="23">
        <v>-13871513.616830299</v>
      </c>
      <c r="W72" s="23">
        <v>-105694.68320000301</v>
      </c>
      <c r="Y72" s="72" t="str">
        <f t="shared" si="1"/>
        <v xml:space="preserve"> </v>
      </c>
      <c r="AG72" s="26">
        <v>36599</v>
      </c>
      <c r="AH72" s="27" t="s">
        <v>53</v>
      </c>
      <c r="AI72" s="28">
        <v>-22759509.1183265</v>
      </c>
      <c r="AJ72" s="28">
        <v>18071084.374553502</v>
      </c>
    </row>
    <row r="73" spans="1:36" ht="12" customHeight="1" x14ac:dyDescent="0.2">
      <c r="A73" s="15">
        <v>36602</v>
      </c>
      <c r="B73" s="16">
        <v>1124.7537288256203</v>
      </c>
      <c r="C73" s="17">
        <v>622.20674995681532</v>
      </c>
      <c r="D73" s="11">
        <v>502.54697886880501</v>
      </c>
      <c r="F73" s="197">
        <f t="shared" si="2"/>
        <v>502.54697886880501</v>
      </c>
      <c r="H73" s="12"/>
      <c r="L73" s="26">
        <v>36602</v>
      </c>
      <c r="M73" s="27" t="s">
        <v>10</v>
      </c>
      <c r="N73" s="23">
        <v>-8153235.64475438</v>
      </c>
      <c r="O73" t="str">
        <f t="shared" si="4"/>
        <v xml:space="preserve"> </v>
      </c>
      <c r="P73" t="str">
        <f t="shared" si="0"/>
        <v xml:space="preserve"> </v>
      </c>
      <c r="T73" s="26">
        <v>36606</v>
      </c>
      <c r="U73" s="27" t="s">
        <v>10</v>
      </c>
      <c r="V73" s="23">
        <v>-16873064.949940197</v>
      </c>
      <c r="W73" s="23">
        <v>1116640.6703000001</v>
      </c>
      <c r="Y73" s="72" t="str">
        <f t="shared" si="1"/>
        <v xml:space="preserve"> </v>
      </c>
      <c r="AG73" s="26">
        <v>36600</v>
      </c>
      <c r="AH73" s="27" t="s">
        <v>53</v>
      </c>
      <c r="AI73" s="28">
        <v>-23453636.062948797</v>
      </c>
      <c r="AJ73" s="28">
        <v>7501608.41519784</v>
      </c>
    </row>
    <row r="74" spans="1:36" ht="12" customHeight="1" x14ac:dyDescent="0.2">
      <c r="A74" s="15">
        <v>36605</v>
      </c>
      <c r="B74" s="16">
        <v>-337.91324289843845</v>
      </c>
      <c r="C74" s="17">
        <v>612.01162783999064</v>
      </c>
      <c r="D74" s="11">
        <v>-949.92487073842904</v>
      </c>
      <c r="F74" s="197">
        <f t="shared" si="2"/>
        <v>-949.92487073842904</v>
      </c>
      <c r="H74" s="12"/>
      <c r="L74" s="26">
        <v>36605</v>
      </c>
      <c r="M74" s="27" t="s">
        <v>10</v>
      </c>
      <c r="N74" s="23">
        <v>-13871513.616830299</v>
      </c>
      <c r="O74" t="str">
        <f t="shared" si="4"/>
        <v xml:space="preserve"> </v>
      </c>
      <c r="P74" t="str">
        <f t="shared" si="0"/>
        <v xml:space="preserve"> </v>
      </c>
      <c r="T74" s="26">
        <v>36607</v>
      </c>
      <c r="U74" s="27" t="s">
        <v>10</v>
      </c>
      <c r="V74" s="23">
        <v>-15813607.3637974</v>
      </c>
      <c r="W74" s="23">
        <v>2751446.5983345602</v>
      </c>
      <c r="Y74" s="72" t="str">
        <f t="shared" si="1"/>
        <v xml:space="preserve"> </v>
      </c>
      <c r="AG74" s="26">
        <v>36601</v>
      </c>
      <c r="AH74" s="27" t="s">
        <v>53</v>
      </c>
      <c r="AI74" s="28">
        <v>-23753024.216308501</v>
      </c>
      <c r="AJ74" s="28">
        <v>1892031.91360787</v>
      </c>
    </row>
    <row r="75" spans="1:36" ht="12" customHeight="1" x14ac:dyDescent="0.2">
      <c r="A75" s="15">
        <v>36606</v>
      </c>
      <c r="B75" s="16">
        <v>2174.1140630002283</v>
      </c>
      <c r="C75" s="17">
        <v>959.21353881362961</v>
      </c>
      <c r="D75" s="11">
        <v>1214.9005241865987</v>
      </c>
      <c r="F75" s="197">
        <f t="shared" si="2"/>
        <v>1214.9005241865987</v>
      </c>
      <c r="H75" s="12"/>
      <c r="L75" s="26">
        <v>36606</v>
      </c>
      <c r="M75" s="27" t="s">
        <v>10</v>
      </c>
      <c r="N75" s="23">
        <v>-16873064.949940197</v>
      </c>
      <c r="O75" t="str">
        <f t="shared" si="4"/>
        <v xml:space="preserve"> </v>
      </c>
      <c r="P75" t="str">
        <f t="shared" si="0"/>
        <v xml:space="preserve"> </v>
      </c>
      <c r="T75" s="26">
        <v>36608</v>
      </c>
      <c r="U75" s="27" t="s">
        <v>10</v>
      </c>
      <c r="V75" s="23">
        <v>-14892193.4600251</v>
      </c>
      <c r="W75" s="23">
        <v>1666544.9303609999</v>
      </c>
      <c r="Y75" s="72" t="str">
        <f t="shared" si="1"/>
        <v xml:space="preserve"> </v>
      </c>
      <c r="AG75" s="26">
        <v>36602</v>
      </c>
      <c r="AH75" s="27" t="s">
        <v>53</v>
      </c>
      <c r="AI75" s="28">
        <v>-21978501.532316897</v>
      </c>
      <c r="AJ75" s="28">
        <v>1912453.3467001501</v>
      </c>
    </row>
    <row r="76" spans="1:36" ht="12" customHeight="1" x14ac:dyDescent="0.2">
      <c r="A76" s="15">
        <v>36607</v>
      </c>
      <c r="B76" s="16">
        <v>2713.7302573283328</v>
      </c>
      <c r="C76" s="17">
        <v>572.45069525255713</v>
      </c>
      <c r="D76" s="11">
        <v>2141.2795620757756</v>
      </c>
      <c r="F76" s="197">
        <f t="shared" si="2"/>
        <v>2141.2795620757756</v>
      </c>
      <c r="H76" s="12"/>
      <c r="L76" s="26">
        <v>36607</v>
      </c>
      <c r="M76" s="27" t="s">
        <v>10</v>
      </c>
      <c r="N76" s="23">
        <v>-15813607.3637974</v>
      </c>
      <c r="O76" t="str">
        <f t="shared" si="4"/>
        <v xml:space="preserve"> </v>
      </c>
      <c r="P76" t="str">
        <f t="shared" si="0"/>
        <v xml:space="preserve"> </v>
      </c>
      <c r="T76" s="26">
        <v>36609</v>
      </c>
      <c r="U76" s="27" t="s">
        <v>10</v>
      </c>
      <c r="V76" s="23">
        <v>-18769542.271821998</v>
      </c>
      <c r="W76" s="23">
        <v>-2873651.7505812296</v>
      </c>
      <c r="Y76" s="72" t="str">
        <f t="shared" si="1"/>
        <v xml:space="preserve"> </v>
      </c>
      <c r="AG76" s="26">
        <v>36605</v>
      </c>
      <c r="AH76" s="27" t="s">
        <v>53</v>
      </c>
      <c r="AI76" s="28">
        <v>-24893338.889960103</v>
      </c>
      <c r="AJ76" s="28">
        <v>410471.46277097502</v>
      </c>
    </row>
    <row r="77" spans="1:36" ht="12" customHeight="1" x14ac:dyDescent="0.2">
      <c r="A77" s="15">
        <v>36608</v>
      </c>
      <c r="B77" s="16">
        <v>4993.4763764810659</v>
      </c>
      <c r="C77" s="17">
        <v>2155.4062499952306</v>
      </c>
      <c r="D77" s="11">
        <v>2838.0701264858353</v>
      </c>
      <c r="F77" s="197">
        <f t="shared" si="2"/>
        <v>2838.0701264858353</v>
      </c>
      <c r="H77" s="12"/>
      <c r="L77" s="26">
        <v>36608</v>
      </c>
      <c r="M77" s="27" t="s">
        <v>10</v>
      </c>
      <c r="N77" s="23">
        <v>-14892193.4600251</v>
      </c>
      <c r="O77" t="str">
        <f t="shared" si="4"/>
        <v xml:space="preserve"> </v>
      </c>
      <c r="P77" t="str">
        <f t="shared" si="0"/>
        <v xml:space="preserve"> </v>
      </c>
      <c r="T77" s="26">
        <v>36612</v>
      </c>
      <c r="U77" s="27" t="s">
        <v>10</v>
      </c>
      <c r="V77" s="23">
        <v>-21365239.112581201</v>
      </c>
      <c r="W77" s="23">
        <v>5264215.5137999998</v>
      </c>
      <c r="Y77" s="72" t="str">
        <f t="shared" si="1"/>
        <v xml:space="preserve"> </v>
      </c>
      <c r="AG77" s="26">
        <v>36606</v>
      </c>
      <c r="AH77" s="27" t="s">
        <v>53</v>
      </c>
      <c r="AI77" s="28">
        <v>-26004517.110762</v>
      </c>
      <c r="AJ77" s="28">
        <v>5883751.8358740797</v>
      </c>
    </row>
    <row r="78" spans="1:36" ht="12" customHeight="1" x14ac:dyDescent="0.2">
      <c r="A78" s="15">
        <v>36609</v>
      </c>
      <c r="B78" s="16">
        <v>-3183.2544260455898</v>
      </c>
      <c r="C78" s="17">
        <v>1088.6644701429159</v>
      </c>
      <c r="D78" s="11">
        <v>-4271.9188961885056</v>
      </c>
      <c r="F78" s="197">
        <f t="shared" si="2"/>
        <v>-4271.9188961885056</v>
      </c>
      <c r="H78" s="12"/>
      <c r="L78" s="26">
        <v>36609</v>
      </c>
      <c r="M78" s="27" t="s">
        <v>10</v>
      </c>
      <c r="N78" s="23">
        <v>-18769542.271821998</v>
      </c>
      <c r="O78" t="str">
        <f t="shared" si="4"/>
        <v xml:space="preserve"> </v>
      </c>
      <c r="P78" t="str">
        <f t="shared" si="0"/>
        <v xml:space="preserve"> </v>
      </c>
      <c r="T78" s="26">
        <v>36613</v>
      </c>
      <c r="U78" s="27" t="s">
        <v>10</v>
      </c>
      <c r="V78" s="23">
        <v>-18689704.161068503</v>
      </c>
      <c r="W78" s="23">
        <v>3167574.0442999997</v>
      </c>
      <c r="Y78" s="72" t="str">
        <f t="shared" si="1"/>
        <v xml:space="preserve"> </v>
      </c>
      <c r="AG78" s="26">
        <v>36607</v>
      </c>
      <c r="AH78" s="27" t="s">
        <v>53</v>
      </c>
      <c r="AI78" s="28">
        <v>-28930602.996659599</v>
      </c>
      <c r="AJ78" s="28">
        <v>7636770.4148024004</v>
      </c>
    </row>
    <row r="79" spans="1:36" ht="12" customHeight="1" x14ac:dyDescent="0.2">
      <c r="A79" s="15">
        <v>36612</v>
      </c>
      <c r="B79" s="16">
        <v>6934.9876659380398</v>
      </c>
      <c r="C79" s="17">
        <v>-25.511502002878785</v>
      </c>
      <c r="D79" s="11">
        <v>6960.4991679409186</v>
      </c>
      <c r="F79" s="197">
        <f t="shared" si="2"/>
        <v>6960.4991679409186</v>
      </c>
      <c r="H79" s="12"/>
      <c r="L79" s="26">
        <v>36612</v>
      </c>
      <c r="M79" s="27" t="s">
        <v>10</v>
      </c>
      <c r="N79" s="23">
        <v>-21365239.112581201</v>
      </c>
      <c r="O79" t="str">
        <f t="shared" si="4"/>
        <v xml:space="preserve"> </v>
      </c>
      <c r="P79" t="str">
        <f t="shared" si="0"/>
        <v xml:space="preserve"> </v>
      </c>
      <c r="T79" s="26">
        <v>36614</v>
      </c>
      <c r="U79" s="27" t="s">
        <v>10</v>
      </c>
      <c r="V79" s="23">
        <v>-16513706.9487384</v>
      </c>
      <c r="W79" s="23">
        <v>-2644501.4460999998</v>
      </c>
      <c r="Y79" s="72" t="str">
        <f t="shared" si="1"/>
        <v xml:space="preserve"> </v>
      </c>
      <c r="AG79" s="26">
        <v>36608</v>
      </c>
      <c r="AH79" s="27" t="s">
        <v>53</v>
      </c>
      <c r="AI79" s="28">
        <v>-25525772.798598599</v>
      </c>
      <c r="AJ79" s="28">
        <v>2644644.6037148898</v>
      </c>
    </row>
    <row r="80" spans="1:36" ht="12" customHeight="1" x14ac:dyDescent="0.2">
      <c r="A80" s="15">
        <v>36613</v>
      </c>
      <c r="B80" s="16">
        <v>4706.7958992990707</v>
      </c>
      <c r="C80" s="17">
        <v>524.57357417852154</v>
      </c>
      <c r="D80" s="11">
        <v>4182.2223251205487</v>
      </c>
      <c r="F80" s="197">
        <f t="shared" si="2"/>
        <v>4182.2223251205487</v>
      </c>
      <c r="H80" s="12"/>
      <c r="L80" s="26">
        <v>36613</v>
      </c>
      <c r="M80" s="27" t="s">
        <v>10</v>
      </c>
      <c r="N80" s="23">
        <v>-18689704.161068503</v>
      </c>
      <c r="O80" t="str">
        <f t="shared" si="4"/>
        <v xml:space="preserve"> </v>
      </c>
      <c r="P80" t="str">
        <f t="shared" si="0"/>
        <v xml:space="preserve"> </v>
      </c>
      <c r="T80" s="26">
        <v>36615</v>
      </c>
      <c r="U80" s="27" t="s">
        <v>10</v>
      </c>
      <c r="V80" s="23">
        <v>-12609359.7569908</v>
      </c>
      <c r="W80" s="23">
        <v>-1516479.2501999999</v>
      </c>
      <c r="Y80" s="72" t="str">
        <f t="shared" si="1"/>
        <v xml:space="preserve"> </v>
      </c>
      <c r="AG80" s="26">
        <v>36609</v>
      </c>
      <c r="AH80" s="27" t="s">
        <v>53</v>
      </c>
      <c r="AI80" s="28">
        <v>-28341390.145607103</v>
      </c>
      <c r="AJ80" s="28">
        <v>-1440357.4568901199</v>
      </c>
    </row>
    <row r="81" spans="1:36" ht="12" customHeight="1" x14ac:dyDescent="0.2">
      <c r="A81" s="15">
        <v>36614</v>
      </c>
      <c r="B81" s="16">
        <v>399.91165002294991</v>
      </c>
      <c r="C81" s="17">
        <v>2274.0651725132857</v>
      </c>
      <c r="D81" s="11">
        <v>-1874.1535224903357</v>
      </c>
      <c r="F81" s="197">
        <f t="shared" si="2"/>
        <v>-1874.1535224903357</v>
      </c>
      <c r="H81" s="12"/>
      <c r="L81" s="26">
        <v>36614</v>
      </c>
      <c r="M81" s="27" t="s">
        <v>10</v>
      </c>
      <c r="N81" s="23">
        <v>-16513706.9487384</v>
      </c>
      <c r="O81" t="str">
        <f t="shared" si="4"/>
        <v xml:space="preserve"> </v>
      </c>
      <c r="P81" t="str">
        <f t="shared" si="0"/>
        <v xml:space="preserve"> </v>
      </c>
      <c r="T81" s="26">
        <v>36616</v>
      </c>
      <c r="U81" s="27" t="s">
        <v>10</v>
      </c>
      <c r="V81" s="23">
        <v>-16272851.340628201</v>
      </c>
      <c r="W81" s="23">
        <v>-1154602.0452000001</v>
      </c>
      <c r="Y81" s="72" t="str">
        <f t="shared" si="1"/>
        <v xml:space="preserve"> </v>
      </c>
      <c r="AG81" s="26">
        <v>36612</v>
      </c>
      <c r="AH81" s="27" t="s">
        <v>53</v>
      </c>
      <c r="AI81" s="28">
        <v>-28161203.176521201</v>
      </c>
      <c r="AJ81" s="28">
        <v>5533903.6646213904</v>
      </c>
    </row>
    <row r="82" spans="1:36" ht="12" customHeight="1" x14ac:dyDescent="0.2">
      <c r="A82" s="15">
        <v>36615</v>
      </c>
      <c r="B82" s="16">
        <v>-2927.1073261895408</v>
      </c>
      <c r="C82" s="17">
        <v>32.840263565965728</v>
      </c>
      <c r="D82" s="11">
        <v>-2959.9475897555067</v>
      </c>
      <c r="F82" s="197">
        <f t="shared" si="2"/>
        <v>-2959.9475897555067</v>
      </c>
      <c r="H82" s="12"/>
      <c r="L82" s="26">
        <v>36615</v>
      </c>
      <c r="M82" s="27" t="s">
        <v>10</v>
      </c>
      <c r="N82" s="23">
        <v>-12609359.7569908</v>
      </c>
      <c r="O82" t="str">
        <f t="shared" si="4"/>
        <v xml:space="preserve"> </v>
      </c>
      <c r="P82" t="str">
        <f t="shared" si="0"/>
        <v xml:space="preserve"> </v>
      </c>
      <c r="T82" s="26">
        <v>36619</v>
      </c>
      <c r="U82" s="27" t="s">
        <v>10</v>
      </c>
      <c r="V82" s="23">
        <v>-17956594.030384801</v>
      </c>
      <c r="W82" s="23">
        <v>-911967.34469999897</v>
      </c>
      <c r="Y82" s="72" t="str">
        <f t="shared" si="1"/>
        <v xml:space="preserve"> </v>
      </c>
      <c r="AG82" s="26">
        <v>36613</v>
      </c>
      <c r="AH82" s="27" t="s">
        <v>53</v>
      </c>
      <c r="AI82" s="28">
        <v>-27264170.787219498</v>
      </c>
      <c r="AJ82" s="28">
        <v>3535435.3639861797</v>
      </c>
    </row>
    <row r="83" spans="1:36" ht="12" customHeight="1" x14ac:dyDescent="0.2">
      <c r="A83" s="15">
        <v>36616</v>
      </c>
      <c r="B83" s="16">
        <v>202.604918374178</v>
      </c>
      <c r="C83" s="17">
        <v>1733.1190944448326</v>
      </c>
      <c r="D83" s="11">
        <v>-1530.5141760706547</v>
      </c>
      <c r="F83" s="197">
        <f t="shared" si="2"/>
        <v>-1530.5141760706547</v>
      </c>
      <c r="H83" s="12"/>
      <c r="L83" s="26">
        <v>36616</v>
      </c>
      <c r="M83" s="27" t="s">
        <v>10</v>
      </c>
      <c r="N83" s="23">
        <v>-16272851.340628201</v>
      </c>
      <c r="O83" t="str">
        <f t="shared" si="4"/>
        <v xml:space="preserve"> </v>
      </c>
      <c r="P83" t="str">
        <f t="shared" si="0"/>
        <v xml:space="preserve"> </v>
      </c>
      <c r="T83" s="26">
        <v>36620</v>
      </c>
      <c r="U83" s="27" t="s">
        <v>10</v>
      </c>
      <c r="V83" s="23">
        <v>-16569356.003756002</v>
      </c>
      <c r="W83" s="23">
        <v>-1702499.2524000001</v>
      </c>
      <c r="Y83" s="72" t="str">
        <f t="shared" si="1"/>
        <v xml:space="preserve"> </v>
      </c>
      <c r="AG83" s="26">
        <v>36614</v>
      </c>
      <c r="AH83" s="27" t="s">
        <v>53</v>
      </c>
      <c r="AI83" s="28">
        <v>-26011547.649962399</v>
      </c>
      <c r="AJ83" s="28">
        <v>290445.36216423498</v>
      </c>
    </row>
    <row r="84" spans="1:36" ht="12" customHeight="1" x14ac:dyDescent="0.2">
      <c r="A84" s="13">
        <v>36619</v>
      </c>
      <c r="B84" s="17">
        <v>-4694</v>
      </c>
      <c r="C84" s="17">
        <v>1024</v>
      </c>
      <c r="D84" s="11">
        <v>-5718</v>
      </c>
      <c r="F84" s="197">
        <f t="shared" si="2"/>
        <v>-5718</v>
      </c>
      <c r="H84" s="12"/>
      <c r="L84" s="26">
        <v>36619</v>
      </c>
      <c r="M84" s="27" t="s">
        <v>10</v>
      </c>
      <c r="N84" s="23">
        <v>-17956594.030384801</v>
      </c>
      <c r="O84" t="str">
        <f t="shared" si="4"/>
        <v xml:space="preserve"> </v>
      </c>
      <c r="P84" t="str">
        <f t="shared" si="0"/>
        <v xml:space="preserve"> </v>
      </c>
      <c r="T84" s="26">
        <v>36621</v>
      </c>
      <c r="U84" s="27" t="s">
        <v>10</v>
      </c>
      <c r="V84" s="23">
        <v>-18037132.717241</v>
      </c>
      <c r="W84" s="23">
        <v>-386607.95810000098</v>
      </c>
      <c r="Y84" s="72" t="str">
        <f t="shared" si="1"/>
        <v xml:space="preserve"> </v>
      </c>
      <c r="AG84" s="26">
        <v>36615</v>
      </c>
      <c r="AH84" s="27" t="s">
        <v>53</v>
      </c>
      <c r="AI84" s="28">
        <v>-25161351.743249301</v>
      </c>
      <c r="AJ84" s="28">
        <v>-4974638.8576813396</v>
      </c>
    </row>
    <row r="85" spans="1:36" ht="12" customHeight="1" x14ac:dyDescent="0.2">
      <c r="A85" s="13">
        <v>36620</v>
      </c>
      <c r="B85" s="17">
        <v>-1442</v>
      </c>
      <c r="C85" s="17">
        <v>1484</v>
      </c>
      <c r="D85" s="11">
        <v>-2926</v>
      </c>
      <c r="F85" s="197">
        <f t="shared" si="2"/>
        <v>-2926</v>
      </c>
      <c r="H85" s="12"/>
      <c r="L85" s="26">
        <v>36620</v>
      </c>
      <c r="M85" s="27" t="s">
        <v>10</v>
      </c>
      <c r="N85" s="23">
        <v>-16569356.003756002</v>
      </c>
      <c r="O85" t="str">
        <f t="shared" si="4"/>
        <v xml:space="preserve"> </v>
      </c>
      <c r="P85" t="str">
        <f t="shared" si="0"/>
        <v xml:space="preserve"> </v>
      </c>
      <c r="T85" s="26">
        <v>36622</v>
      </c>
      <c r="U85" s="27" t="s">
        <v>10</v>
      </c>
      <c r="V85" s="23">
        <v>-24182829.287193097</v>
      </c>
      <c r="W85" s="23">
        <v>1693150.3935</v>
      </c>
      <c r="Y85" s="72" t="str">
        <f t="shared" si="1"/>
        <v xml:space="preserve"> </v>
      </c>
      <c r="AG85" s="26">
        <v>36616</v>
      </c>
      <c r="AH85" s="27" t="s">
        <v>53</v>
      </c>
      <c r="AI85" s="28">
        <v>-21987383.6448601</v>
      </c>
      <c r="AJ85" s="28">
        <v>1225167.4227203999</v>
      </c>
    </row>
    <row r="86" spans="1:36" ht="12" customHeight="1" x14ac:dyDescent="0.2">
      <c r="A86" s="13">
        <v>36621</v>
      </c>
      <c r="B86" s="17">
        <v>2413</v>
      </c>
      <c r="C86" s="17">
        <v>923</v>
      </c>
      <c r="D86" s="11">
        <v>1490</v>
      </c>
      <c r="F86" s="197">
        <f t="shared" si="2"/>
        <v>1490</v>
      </c>
      <c r="H86" s="12"/>
      <c r="L86" s="26">
        <v>36621</v>
      </c>
      <c r="M86" s="27" t="s">
        <v>10</v>
      </c>
      <c r="N86" s="23">
        <v>-18037132.717241</v>
      </c>
      <c r="O86" t="str">
        <f t="shared" si="4"/>
        <v xml:space="preserve"> </v>
      </c>
      <c r="P86" t="str">
        <f t="shared" ref="P86:P149" si="5">IF(($N86)&gt;(F87*1000),"var exceeded"," ")</f>
        <v xml:space="preserve"> </v>
      </c>
      <c r="T86" s="26">
        <v>36623</v>
      </c>
      <c r="U86" s="27" t="s">
        <v>10</v>
      </c>
      <c r="V86" s="23">
        <v>-29931258.488698799</v>
      </c>
      <c r="W86" s="23">
        <v>2942302.9331</v>
      </c>
      <c r="Y86" s="72" t="str">
        <f t="shared" ref="Y86:Y149" si="6">IF((V86)&gt;(W87),"var exceeded"," ")</f>
        <v xml:space="preserve"> </v>
      </c>
      <c r="AG86" s="26">
        <v>36617</v>
      </c>
      <c r="AH86" s="27" t="s">
        <v>53</v>
      </c>
      <c r="AI86" s="28">
        <v>-1549.3756792408699</v>
      </c>
      <c r="AJ86" s="28">
        <v>0</v>
      </c>
    </row>
    <row r="87" spans="1:36" ht="12" customHeight="1" x14ac:dyDescent="0.2">
      <c r="A87" s="13">
        <v>36622</v>
      </c>
      <c r="B87" s="17">
        <v>5204</v>
      </c>
      <c r="C87" s="17">
        <v>1728</v>
      </c>
      <c r="D87" s="11">
        <v>3476</v>
      </c>
      <c r="F87" s="197">
        <f t="shared" ref="F87:F150" si="7">D87-E87</f>
        <v>3476</v>
      </c>
      <c r="H87" s="12"/>
      <c r="L87" s="26">
        <v>36622</v>
      </c>
      <c r="M87" s="27" t="s">
        <v>10</v>
      </c>
      <c r="N87" s="23">
        <v>-24182829.287193097</v>
      </c>
      <c r="O87" t="str">
        <f t="shared" si="4"/>
        <v xml:space="preserve"> </v>
      </c>
      <c r="P87" t="str">
        <f t="shared" si="5"/>
        <v xml:space="preserve"> </v>
      </c>
      <c r="T87" s="26">
        <v>36626</v>
      </c>
      <c r="U87" s="27" t="s">
        <v>10</v>
      </c>
      <c r="V87" s="23">
        <v>-39356306.163631402</v>
      </c>
      <c r="W87" s="23">
        <v>2051200.2552</v>
      </c>
      <c r="Y87" s="72" t="str">
        <f t="shared" si="6"/>
        <v xml:space="preserve"> </v>
      </c>
      <c r="AG87" s="26">
        <v>36619</v>
      </c>
      <c r="AH87" s="27" t="s">
        <v>53</v>
      </c>
      <c r="AI87" s="28">
        <v>-29507466.876338597</v>
      </c>
      <c r="AJ87" s="28">
        <v>-6075533.8510696599</v>
      </c>
    </row>
    <row r="88" spans="1:36" ht="12" customHeight="1" x14ac:dyDescent="0.2">
      <c r="A88" s="13">
        <v>36623</v>
      </c>
      <c r="B88" s="17">
        <v>5981</v>
      </c>
      <c r="C88" s="17">
        <v>714</v>
      </c>
      <c r="D88" s="11">
        <v>5267</v>
      </c>
      <c r="F88" s="197">
        <f t="shared" si="7"/>
        <v>5267</v>
      </c>
      <c r="H88" s="12"/>
      <c r="L88" s="26">
        <v>36623</v>
      </c>
      <c r="M88" s="27" t="s">
        <v>10</v>
      </c>
      <c r="N88" s="23">
        <v>-29931258.488698799</v>
      </c>
      <c r="O88" t="str">
        <f t="shared" si="4"/>
        <v xml:space="preserve"> </v>
      </c>
      <c r="P88" t="str">
        <f t="shared" si="5"/>
        <v xml:space="preserve"> </v>
      </c>
      <c r="T88" s="26">
        <v>36627</v>
      </c>
      <c r="U88" s="27" t="s">
        <v>10</v>
      </c>
      <c r="V88" s="23">
        <v>-35040674.649400502</v>
      </c>
      <c r="W88" s="23">
        <v>-4517568.3459000001</v>
      </c>
      <c r="Y88" s="72" t="str">
        <f t="shared" si="6"/>
        <v xml:space="preserve"> </v>
      </c>
      <c r="AG88" s="26">
        <v>36620</v>
      </c>
      <c r="AH88" s="27" t="s">
        <v>53</v>
      </c>
      <c r="AI88" s="28">
        <v>-29114252.941014297</v>
      </c>
      <c r="AJ88" s="28">
        <v>-13124732.363356099</v>
      </c>
    </row>
    <row r="89" spans="1:36" ht="12" customHeight="1" x14ac:dyDescent="0.2">
      <c r="A89" s="13">
        <v>36626</v>
      </c>
      <c r="B89" s="17">
        <v>-389</v>
      </c>
      <c r="C89" s="17">
        <v>-337</v>
      </c>
      <c r="D89" s="11">
        <v>-52</v>
      </c>
      <c r="F89" s="197">
        <f t="shared" si="7"/>
        <v>-52</v>
      </c>
      <c r="H89" s="12"/>
      <c r="L89" s="26">
        <v>36626</v>
      </c>
      <c r="M89" s="27" t="s">
        <v>10</v>
      </c>
      <c r="N89" s="23">
        <v>-39356306.163631402</v>
      </c>
      <c r="O89" t="str">
        <f t="shared" si="4"/>
        <v xml:space="preserve"> </v>
      </c>
      <c r="P89" t="str">
        <f t="shared" si="5"/>
        <v xml:space="preserve"> </v>
      </c>
      <c r="T89" s="26">
        <v>36628</v>
      </c>
      <c r="U89" s="27" t="s">
        <v>10</v>
      </c>
      <c r="V89" s="23">
        <v>-34921421.588384099</v>
      </c>
      <c r="W89" s="23">
        <v>15008624.243099999</v>
      </c>
      <c r="Y89" s="72" t="str">
        <f t="shared" si="6"/>
        <v xml:space="preserve"> </v>
      </c>
      <c r="AG89" s="26">
        <v>36621</v>
      </c>
      <c r="AH89" s="27" t="s">
        <v>53</v>
      </c>
      <c r="AI89" s="28">
        <v>-29034512.466546599</v>
      </c>
      <c r="AJ89" s="28">
        <v>-1748911.4726509401</v>
      </c>
    </row>
    <row r="90" spans="1:36" ht="12" customHeight="1" x14ac:dyDescent="0.2">
      <c r="A90" s="13">
        <v>36627</v>
      </c>
      <c r="B90" s="17">
        <v>-5439</v>
      </c>
      <c r="C90" s="17">
        <v>903</v>
      </c>
      <c r="D90" s="11">
        <v>-6342</v>
      </c>
      <c r="F90" s="197">
        <f t="shared" si="7"/>
        <v>-6342</v>
      </c>
      <c r="H90" s="12"/>
      <c r="L90" s="26">
        <v>36627</v>
      </c>
      <c r="M90" s="27" t="s">
        <v>10</v>
      </c>
      <c r="N90" s="23">
        <v>-35040674.649400502</v>
      </c>
      <c r="O90" t="str">
        <f t="shared" si="4"/>
        <v xml:space="preserve"> </v>
      </c>
      <c r="P90" t="str">
        <f t="shared" si="5"/>
        <v xml:space="preserve"> </v>
      </c>
      <c r="T90" s="26">
        <v>36629</v>
      </c>
      <c r="U90" s="27" t="s">
        <v>10</v>
      </c>
      <c r="V90" s="23">
        <v>-35630463.865805499</v>
      </c>
      <c r="W90" s="23">
        <v>16359383.817599999</v>
      </c>
      <c r="Y90" s="72" t="str">
        <f t="shared" si="6"/>
        <v xml:space="preserve"> </v>
      </c>
      <c r="AG90" s="26">
        <v>36622</v>
      </c>
      <c r="AH90" s="27" t="s">
        <v>53</v>
      </c>
      <c r="AI90" s="28">
        <v>-32210350.414903</v>
      </c>
      <c r="AJ90" s="28">
        <v>1233039.6365783201</v>
      </c>
    </row>
    <row r="91" spans="1:36" ht="12" customHeight="1" x14ac:dyDescent="0.2">
      <c r="A91" s="13">
        <v>36628</v>
      </c>
      <c r="B91" s="17">
        <v>15840</v>
      </c>
      <c r="C91" s="17">
        <v>208</v>
      </c>
      <c r="D91" s="11">
        <v>15632</v>
      </c>
      <c r="F91" s="197">
        <f t="shared" si="7"/>
        <v>15632</v>
      </c>
      <c r="H91" s="12"/>
      <c r="L91" s="26">
        <v>36628</v>
      </c>
      <c r="M91" s="27" t="s">
        <v>10</v>
      </c>
      <c r="N91" s="23">
        <v>-34921421.588384099</v>
      </c>
      <c r="O91" t="str">
        <f t="shared" si="4"/>
        <v xml:space="preserve"> </v>
      </c>
      <c r="P91" t="str">
        <f t="shared" si="5"/>
        <v xml:space="preserve"> </v>
      </c>
      <c r="T91" s="26">
        <v>36630</v>
      </c>
      <c r="U91" s="27" t="s">
        <v>10</v>
      </c>
      <c r="V91" s="23">
        <v>-36523413.064120494</v>
      </c>
      <c r="W91" s="23">
        <v>-3428368.2738000001</v>
      </c>
      <c r="Y91" s="72" t="str">
        <f t="shared" si="6"/>
        <v xml:space="preserve"> </v>
      </c>
      <c r="AG91" s="26">
        <v>36623</v>
      </c>
      <c r="AH91" s="27" t="s">
        <v>53</v>
      </c>
      <c r="AI91" s="28">
        <v>-37016384.207467102</v>
      </c>
      <c r="AJ91" s="28">
        <v>-997879.51755328802</v>
      </c>
    </row>
    <row r="92" spans="1:36" ht="12" customHeight="1" x14ac:dyDescent="0.2">
      <c r="A92" s="13">
        <v>36629</v>
      </c>
      <c r="B92" s="17">
        <v>16383</v>
      </c>
      <c r="C92" s="17">
        <v>975</v>
      </c>
      <c r="D92" s="11">
        <v>15408</v>
      </c>
      <c r="F92" s="197">
        <f t="shared" si="7"/>
        <v>15408</v>
      </c>
      <c r="H92" s="12"/>
      <c r="L92" s="26">
        <v>36629</v>
      </c>
      <c r="M92" s="27" t="s">
        <v>10</v>
      </c>
      <c r="N92" s="23">
        <v>-35630463.865805499</v>
      </c>
      <c r="O92" t="str">
        <f t="shared" si="4"/>
        <v xml:space="preserve"> </v>
      </c>
      <c r="P92" t="str">
        <f t="shared" si="5"/>
        <v xml:space="preserve"> </v>
      </c>
      <c r="T92" s="26">
        <v>36633</v>
      </c>
      <c r="U92" s="27" t="s">
        <v>10</v>
      </c>
      <c r="V92" s="23">
        <v>-42832587.5453486</v>
      </c>
      <c r="W92" s="23">
        <v>22475588.9553</v>
      </c>
      <c r="Y92" s="72" t="str">
        <f t="shared" si="6"/>
        <v xml:space="preserve"> </v>
      </c>
      <c r="AG92" s="26">
        <v>36626</v>
      </c>
      <c r="AH92" s="27" t="s">
        <v>53</v>
      </c>
      <c r="AI92" s="28">
        <v>-44992308.9607336</v>
      </c>
      <c r="AJ92" s="28">
        <v>-5570858.1502459701</v>
      </c>
    </row>
    <row r="93" spans="1:36" ht="12" customHeight="1" x14ac:dyDescent="0.2">
      <c r="A93" s="13">
        <v>36630</v>
      </c>
      <c r="B93" s="17">
        <v>-3921</v>
      </c>
      <c r="C93" s="17">
        <v>338</v>
      </c>
      <c r="D93" s="11">
        <v>-4259</v>
      </c>
      <c r="F93" s="197">
        <f t="shared" si="7"/>
        <v>-4259</v>
      </c>
      <c r="H93" s="12"/>
      <c r="L93" s="26">
        <v>36630</v>
      </c>
      <c r="M93" s="27" t="s">
        <v>10</v>
      </c>
      <c r="N93" s="23">
        <v>-36523413.064120494</v>
      </c>
      <c r="O93" t="str">
        <f t="shared" si="4"/>
        <v xml:space="preserve"> </v>
      </c>
      <c r="P93" t="str">
        <f t="shared" si="5"/>
        <v xml:space="preserve"> </v>
      </c>
      <c r="T93" s="26">
        <v>36634</v>
      </c>
      <c r="U93" s="27" t="s">
        <v>10</v>
      </c>
      <c r="V93" s="23">
        <v>-40350959.647399902</v>
      </c>
      <c r="W93" s="23">
        <v>-15335240.419199999</v>
      </c>
      <c r="Y93" s="72" t="str">
        <f t="shared" si="6"/>
        <v xml:space="preserve"> </v>
      </c>
      <c r="AG93" s="26">
        <v>36627</v>
      </c>
      <c r="AH93" s="27" t="s">
        <v>53</v>
      </c>
      <c r="AI93" s="28">
        <v>-40289278.689217001</v>
      </c>
      <c r="AJ93" s="28">
        <v>-11748367.6767525</v>
      </c>
    </row>
    <row r="94" spans="1:36" ht="12" customHeight="1" x14ac:dyDescent="0.2">
      <c r="A94" s="13">
        <v>36633</v>
      </c>
      <c r="B94" s="17">
        <v>24905</v>
      </c>
      <c r="C94" s="17">
        <v>2119</v>
      </c>
      <c r="D94" s="11">
        <v>22786</v>
      </c>
      <c r="F94" s="197">
        <f t="shared" si="7"/>
        <v>22786</v>
      </c>
      <c r="H94" s="12"/>
      <c r="L94" s="26">
        <v>36633</v>
      </c>
      <c r="M94" s="27" t="s">
        <v>10</v>
      </c>
      <c r="N94" s="23">
        <v>-42832587.5453486</v>
      </c>
      <c r="O94" t="str">
        <f t="shared" si="4"/>
        <v xml:space="preserve"> </v>
      </c>
      <c r="P94" t="str">
        <f t="shared" si="5"/>
        <v xml:space="preserve"> </v>
      </c>
      <c r="T94" s="26">
        <v>36635</v>
      </c>
      <c r="U94" s="27" t="s">
        <v>10</v>
      </c>
      <c r="V94" s="23">
        <v>-38130376.5092628</v>
      </c>
      <c r="W94" s="23">
        <v>-12542503.351399999</v>
      </c>
      <c r="Y94" s="72" t="str">
        <f t="shared" si="6"/>
        <v xml:space="preserve"> </v>
      </c>
      <c r="AG94" s="26">
        <v>36628</v>
      </c>
      <c r="AH94" s="27" t="s">
        <v>53</v>
      </c>
      <c r="AI94" s="28">
        <v>-39574141.975488394</v>
      </c>
      <c r="AJ94" s="28">
        <v>25759977.115960699</v>
      </c>
    </row>
    <row r="95" spans="1:36" ht="12" customHeight="1" x14ac:dyDescent="0.2">
      <c r="A95" s="13">
        <v>36634</v>
      </c>
      <c r="B95" s="17">
        <v>-11820</v>
      </c>
      <c r="C95" s="17">
        <v>1013</v>
      </c>
      <c r="D95" s="11">
        <v>-12833</v>
      </c>
      <c r="F95" s="197">
        <f t="shared" si="7"/>
        <v>-12833</v>
      </c>
      <c r="H95" s="12"/>
      <c r="L95" s="26">
        <v>36634</v>
      </c>
      <c r="M95" s="27" t="s">
        <v>10</v>
      </c>
      <c r="N95" s="23">
        <v>-40350959.647399902</v>
      </c>
      <c r="O95" t="str">
        <f t="shared" si="4"/>
        <v xml:space="preserve"> </v>
      </c>
      <c r="P95" t="str">
        <f t="shared" si="5"/>
        <v xml:space="preserve"> </v>
      </c>
      <c r="T95" s="26">
        <v>36636</v>
      </c>
      <c r="U95" s="27" t="s">
        <v>10</v>
      </c>
      <c r="V95" s="23">
        <v>-39026232.811213203</v>
      </c>
      <c r="W95" s="23">
        <v>4807468.8470999999</v>
      </c>
      <c r="Y95" s="72" t="str">
        <f t="shared" si="6"/>
        <v xml:space="preserve"> </v>
      </c>
      <c r="AG95" s="26">
        <v>36629</v>
      </c>
      <c r="AH95" s="27" t="s">
        <v>53</v>
      </c>
      <c r="AI95" s="28">
        <v>-40437557.2455948</v>
      </c>
      <c r="AJ95" s="28">
        <v>13228763.9219149</v>
      </c>
    </row>
    <row r="96" spans="1:36" ht="12" customHeight="1" x14ac:dyDescent="0.2">
      <c r="A96" s="13">
        <v>36635</v>
      </c>
      <c r="B96" s="17">
        <v>-10373</v>
      </c>
      <c r="C96" s="17">
        <v>-502</v>
      </c>
      <c r="D96" s="11">
        <v>-9871</v>
      </c>
      <c r="F96" s="197">
        <f t="shared" si="7"/>
        <v>-9871</v>
      </c>
      <c r="H96" s="12"/>
      <c r="L96" s="26">
        <v>36635</v>
      </c>
      <c r="M96" s="27" t="s">
        <v>10</v>
      </c>
      <c r="N96" s="23">
        <v>-38130376.5092628</v>
      </c>
      <c r="O96" t="str">
        <f t="shared" si="4"/>
        <v xml:space="preserve"> </v>
      </c>
      <c r="P96" t="str">
        <f t="shared" si="5"/>
        <v xml:space="preserve"> </v>
      </c>
      <c r="T96" s="26">
        <v>36640</v>
      </c>
      <c r="U96" s="27" t="s">
        <v>10</v>
      </c>
      <c r="V96" s="23">
        <v>-43229828.790923201</v>
      </c>
      <c r="W96" s="23">
        <v>16088263.453</v>
      </c>
      <c r="Y96" s="72" t="str">
        <f t="shared" si="6"/>
        <v xml:space="preserve"> </v>
      </c>
      <c r="AG96" s="26">
        <v>36630</v>
      </c>
      <c r="AH96" s="27" t="s">
        <v>53</v>
      </c>
      <c r="AI96" s="28">
        <v>-42023642.308597997</v>
      </c>
      <c r="AJ96" s="28">
        <v>-5524839.01162095</v>
      </c>
    </row>
    <row r="97" spans="1:36" ht="12" customHeight="1" x14ac:dyDescent="0.2">
      <c r="A97" s="13">
        <v>36636</v>
      </c>
      <c r="B97" s="17">
        <v>5624</v>
      </c>
      <c r="C97" s="17">
        <v>1118</v>
      </c>
      <c r="D97" s="11">
        <v>4506</v>
      </c>
      <c r="F97" s="197">
        <f t="shared" si="7"/>
        <v>4506</v>
      </c>
      <c r="H97" s="12"/>
      <c r="L97" s="26">
        <v>36636</v>
      </c>
      <c r="M97" s="27" t="s">
        <v>10</v>
      </c>
      <c r="N97" s="23">
        <v>-39026232.811213203</v>
      </c>
      <c r="O97" t="str">
        <f t="shared" si="4"/>
        <v xml:space="preserve"> </v>
      </c>
      <c r="P97" t="str">
        <f t="shared" si="5"/>
        <v xml:space="preserve"> </v>
      </c>
      <c r="T97" s="26">
        <v>36641</v>
      </c>
      <c r="U97" s="27" t="s">
        <v>10</v>
      </c>
      <c r="V97" s="23">
        <v>-35852889.916784197</v>
      </c>
      <c r="W97" s="23">
        <v>-5753723.8806999996</v>
      </c>
      <c r="Y97" s="72" t="str">
        <f t="shared" si="6"/>
        <v xml:space="preserve"> </v>
      </c>
      <c r="AG97" s="26">
        <v>36633</v>
      </c>
      <c r="AH97" s="27" t="s">
        <v>53</v>
      </c>
      <c r="AI97" s="28">
        <v>-48041932.117779501</v>
      </c>
      <c r="AJ97" s="28">
        <v>20094014.6681468</v>
      </c>
    </row>
    <row r="98" spans="1:36" ht="12" customHeight="1" x14ac:dyDescent="0.2">
      <c r="A98" s="13">
        <v>36640</v>
      </c>
      <c r="B98" s="17">
        <v>15178</v>
      </c>
      <c r="C98" s="17">
        <v>672</v>
      </c>
      <c r="D98" s="11">
        <v>14506</v>
      </c>
      <c r="F98" s="197">
        <f t="shared" si="7"/>
        <v>14506</v>
      </c>
      <c r="H98" s="12"/>
      <c r="L98" s="26">
        <v>36640</v>
      </c>
      <c r="M98" s="27" t="s">
        <v>10</v>
      </c>
      <c r="N98" s="23">
        <v>-43229828.790923201</v>
      </c>
      <c r="O98" t="str">
        <f t="shared" si="4"/>
        <v xml:space="preserve"> </v>
      </c>
      <c r="P98" t="str">
        <f t="shared" si="5"/>
        <v xml:space="preserve"> </v>
      </c>
      <c r="T98" s="26">
        <v>36642</v>
      </c>
      <c r="U98" s="27" t="s">
        <v>10</v>
      </c>
      <c r="V98" s="23">
        <v>-34631732.817322299</v>
      </c>
      <c r="W98" s="23">
        <v>-9581642.1183000002</v>
      </c>
      <c r="Y98" s="72" t="str">
        <f t="shared" si="6"/>
        <v xml:space="preserve"> </v>
      </c>
      <c r="AG98" s="26">
        <v>36634</v>
      </c>
      <c r="AH98" s="27" t="s">
        <v>53</v>
      </c>
      <c r="AI98" s="28">
        <v>-46521542.608233199</v>
      </c>
      <c r="AJ98" s="28">
        <v>-16192613.1289059</v>
      </c>
    </row>
    <row r="99" spans="1:36" ht="12" customHeight="1" x14ac:dyDescent="0.2">
      <c r="A99" s="13">
        <v>36641</v>
      </c>
      <c r="B99" s="17">
        <v>-8076</v>
      </c>
      <c r="C99" s="17">
        <v>-39</v>
      </c>
      <c r="D99" s="11">
        <v>-8037</v>
      </c>
      <c r="F99" s="197">
        <f t="shared" si="7"/>
        <v>-8037</v>
      </c>
      <c r="H99" s="12"/>
      <c r="L99" s="26">
        <v>36641</v>
      </c>
      <c r="M99" s="27" t="s">
        <v>10</v>
      </c>
      <c r="N99" s="23">
        <v>-35852889.916784197</v>
      </c>
      <c r="O99" t="str">
        <f t="shared" si="4"/>
        <v xml:space="preserve"> </v>
      </c>
      <c r="P99" t="str">
        <f t="shared" si="5"/>
        <v xml:space="preserve"> </v>
      </c>
      <c r="T99" s="26">
        <v>36643</v>
      </c>
      <c r="U99" s="27" t="s">
        <v>10</v>
      </c>
      <c r="V99" s="23">
        <v>-31154217.178995803</v>
      </c>
      <c r="W99" s="23">
        <v>-3073890.6413999996</v>
      </c>
      <c r="Y99" s="72" t="str">
        <f t="shared" si="6"/>
        <v xml:space="preserve"> </v>
      </c>
      <c r="AG99" s="26">
        <v>36635</v>
      </c>
      <c r="AH99" s="27" t="s">
        <v>53</v>
      </c>
      <c r="AI99" s="28">
        <v>-45922436.3033024</v>
      </c>
      <c r="AJ99" s="28">
        <v>-7333577.3814773997</v>
      </c>
    </row>
    <row r="100" spans="1:36" ht="12" customHeight="1" x14ac:dyDescent="0.2">
      <c r="A100" s="13">
        <v>36642</v>
      </c>
      <c r="B100" s="17">
        <v>-8480</v>
      </c>
      <c r="C100" s="17">
        <v>1579</v>
      </c>
      <c r="D100" s="11">
        <v>-10059</v>
      </c>
      <c r="F100" s="197">
        <f t="shared" si="7"/>
        <v>-10059</v>
      </c>
      <c r="H100" s="12"/>
      <c r="L100" s="26">
        <v>36642</v>
      </c>
      <c r="M100" s="27" t="s">
        <v>10</v>
      </c>
      <c r="N100" s="23">
        <v>-34631732.817322299</v>
      </c>
      <c r="O100" t="str">
        <f t="shared" si="4"/>
        <v xml:space="preserve"> </v>
      </c>
      <c r="P100" t="str">
        <f t="shared" si="5"/>
        <v xml:space="preserve"> </v>
      </c>
      <c r="T100" s="26">
        <v>36644</v>
      </c>
      <c r="U100" s="27" t="s">
        <v>10</v>
      </c>
      <c r="V100" s="23">
        <v>-39884589.615161605</v>
      </c>
      <c r="W100" s="23">
        <v>21820509.412700001</v>
      </c>
      <c r="Y100" s="72" t="str">
        <f t="shared" si="6"/>
        <v xml:space="preserve"> </v>
      </c>
      <c r="AG100" s="26">
        <v>36636</v>
      </c>
      <c r="AH100" s="27" t="s">
        <v>53</v>
      </c>
      <c r="AI100" s="28">
        <v>-43585960.366608903</v>
      </c>
      <c r="AJ100" s="28">
        <v>3889449.79345795</v>
      </c>
    </row>
    <row r="101" spans="1:36" ht="12" customHeight="1" x14ac:dyDescent="0.2">
      <c r="A101" s="13">
        <v>36643</v>
      </c>
      <c r="B101" s="17">
        <v>-5622</v>
      </c>
      <c r="C101" s="17">
        <v>411</v>
      </c>
      <c r="D101" s="11">
        <v>-6033</v>
      </c>
      <c r="F101" s="197">
        <f t="shared" si="7"/>
        <v>-6033</v>
      </c>
      <c r="H101" s="12"/>
      <c r="L101" s="26">
        <v>36643</v>
      </c>
      <c r="M101" s="27" t="s">
        <v>10</v>
      </c>
      <c r="N101" s="23">
        <v>-31154217.178995803</v>
      </c>
      <c r="O101" t="str">
        <f t="shared" si="4"/>
        <v xml:space="preserve"> </v>
      </c>
      <c r="P101" t="str">
        <f t="shared" si="5"/>
        <v xml:space="preserve"> </v>
      </c>
      <c r="T101" s="26">
        <v>36647</v>
      </c>
      <c r="U101" s="27" t="s">
        <v>10</v>
      </c>
      <c r="V101" s="23">
        <v>-33801225.231029406</v>
      </c>
      <c r="W101" s="23">
        <v>13465389.6328</v>
      </c>
      <c r="Y101" s="72" t="str">
        <f t="shared" si="6"/>
        <v xml:space="preserve"> </v>
      </c>
      <c r="AG101" s="26">
        <v>36640</v>
      </c>
      <c r="AH101" s="27" t="s">
        <v>53</v>
      </c>
      <c r="AI101" s="28">
        <v>-49326806.844447099</v>
      </c>
      <c r="AJ101" s="28">
        <v>20875468.1155385</v>
      </c>
    </row>
    <row r="102" spans="1:36" ht="12" customHeight="1" x14ac:dyDescent="0.2">
      <c r="A102" s="13">
        <v>36644</v>
      </c>
      <c r="B102" s="17">
        <v>20089</v>
      </c>
      <c r="C102" s="17">
        <v>1017</v>
      </c>
      <c r="D102" s="11">
        <v>19072</v>
      </c>
      <c r="F102" s="197">
        <f t="shared" si="7"/>
        <v>19072</v>
      </c>
      <c r="H102" s="12"/>
      <c r="L102" s="26">
        <v>36644</v>
      </c>
      <c r="M102" s="27" t="s">
        <v>10</v>
      </c>
      <c r="N102" s="23">
        <v>-39884589.615161605</v>
      </c>
      <c r="O102" t="str">
        <f t="shared" si="4"/>
        <v xml:space="preserve"> </v>
      </c>
      <c r="P102" t="str">
        <f t="shared" si="5"/>
        <v xml:space="preserve"> </v>
      </c>
      <c r="T102" s="26">
        <v>36648</v>
      </c>
      <c r="U102" s="27" t="s">
        <v>10</v>
      </c>
      <c r="V102" s="23">
        <v>-29096229.533026703</v>
      </c>
      <c r="W102" s="23">
        <v>135683.51379999999</v>
      </c>
      <c r="Y102" s="72" t="str">
        <f t="shared" si="6"/>
        <v xml:space="preserve"> </v>
      </c>
      <c r="AG102" s="26">
        <v>36641</v>
      </c>
      <c r="AH102" s="27" t="s">
        <v>53</v>
      </c>
      <c r="AI102" s="28">
        <v>-43947069.011820994</v>
      </c>
      <c r="AJ102" s="28">
        <v>-7990381.1466971599</v>
      </c>
    </row>
    <row r="103" spans="1:36" ht="12" customHeight="1" x14ac:dyDescent="0.2">
      <c r="A103" s="13">
        <v>36647</v>
      </c>
      <c r="B103" s="14">
        <v>17413</v>
      </c>
      <c r="C103" s="14">
        <v>-36.633333820532727</v>
      </c>
      <c r="D103" s="11">
        <v>17449.633333820533</v>
      </c>
      <c r="F103" s="197">
        <f t="shared" si="7"/>
        <v>17449.633333820533</v>
      </c>
      <c r="H103" s="12"/>
      <c r="L103" s="26">
        <v>36647</v>
      </c>
      <c r="M103" s="27" t="s">
        <v>10</v>
      </c>
      <c r="N103" s="23">
        <v>-33801225.231029406</v>
      </c>
      <c r="O103" t="str">
        <f t="shared" si="4"/>
        <v xml:space="preserve"> </v>
      </c>
      <c r="P103" t="str">
        <f t="shared" si="5"/>
        <v xml:space="preserve"> </v>
      </c>
      <c r="T103" s="26">
        <v>36649</v>
      </c>
      <c r="U103" s="27" t="s">
        <v>10</v>
      </c>
      <c r="V103" s="23">
        <v>-25209616.683402199</v>
      </c>
      <c r="W103" s="23">
        <v>-13600506.476199999</v>
      </c>
      <c r="Y103" s="72" t="str">
        <f t="shared" si="6"/>
        <v xml:space="preserve"> </v>
      </c>
      <c r="AG103" s="26">
        <v>36642</v>
      </c>
      <c r="AH103" s="27" t="s">
        <v>53</v>
      </c>
      <c r="AI103" s="28">
        <v>-42527536.480735995</v>
      </c>
      <c r="AJ103" s="28">
        <v>-6029650.8610042501</v>
      </c>
    </row>
    <row r="104" spans="1:36" ht="12" customHeight="1" x14ac:dyDescent="0.2">
      <c r="A104" s="13">
        <v>36648</v>
      </c>
      <c r="B104" s="14">
        <v>1238.2456224214402</v>
      </c>
      <c r="C104" s="14">
        <v>1245.8638006037511</v>
      </c>
      <c r="D104" s="11">
        <v>-7.6181781823108849</v>
      </c>
      <c r="F104" s="197">
        <f t="shared" si="7"/>
        <v>-7.6181781823108849</v>
      </c>
      <c r="H104" s="12"/>
      <c r="L104" s="26">
        <v>36648</v>
      </c>
      <c r="M104" s="27" t="s">
        <v>10</v>
      </c>
      <c r="N104" s="23">
        <v>-29096229.533026703</v>
      </c>
      <c r="O104" t="str">
        <f t="shared" si="4"/>
        <v xml:space="preserve"> </v>
      </c>
      <c r="P104" t="str">
        <f t="shared" si="5"/>
        <v xml:space="preserve"> </v>
      </c>
      <c r="T104" s="26">
        <v>36650</v>
      </c>
      <c r="U104" s="27" t="s">
        <v>10</v>
      </c>
      <c r="V104" s="23">
        <v>-17558509.256285898</v>
      </c>
      <c r="W104" s="23">
        <v>-325635.09299999999</v>
      </c>
      <c r="Y104" s="72" t="str">
        <f t="shared" si="6"/>
        <v xml:space="preserve"> </v>
      </c>
      <c r="AG104" s="26">
        <v>36643</v>
      </c>
      <c r="AH104" s="27" t="s">
        <v>53</v>
      </c>
      <c r="AI104" s="28">
        <v>-39276558.879735805</v>
      </c>
      <c r="AJ104" s="28">
        <v>2860143.1259613</v>
      </c>
    </row>
    <row r="105" spans="1:36" ht="12" customHeight="1" x14ac:dyDescent="0.2">
      <c r="A105" s="13">
        <v>36649</v>
      </c>
      <c r="B105" s="14">
        <v>-17374.861580821249</v>
      </c>
      <c r="C105" s="14">
        <v>1730.4148905772454</v>
      </c>
      <c r="D105" s="11">
        <v>-19105.276471398494</v>
      </c>
      <c r="F105" s="197">
        <f t="shared" si="7"/>
        <v>-19105.276471398494</v>
      </c>
      <c r="H105" s="12"/>
      <c r="L105" s="26">
        <v>36649</v>
      </c>
      <c r="M105" s="27" t="s">
        <v>10</v>
      </c>
      <c r="N105" s="23">
        <v>-25209616.683402199</v>
      </c>
      <c r="O105" t="str">
        <f t="shared" si="4"/>
        <v xml:space="preserve"> </v>
      </c>
      <c r="P105" t="str">
        <f t="shared" si="5"/>
        <v xml:space="preserve"> </v>
      </c>
      <c r="T105" s="26">
        <v>36651</v>
      </c>
      <c r="U105" s="27" t="s">
        <v>10</v>
      </c>
      <c r="V105" s="23">
        <v>-16921185.609576199</v>
      </c>
      <c r="W105" s="23">
        <v>-3776151.7751999996</v>
      </c>
      <c r="Y105" s="72" t="str">
        <f t="shared" si="6"/>
        <v xml:space="preserve"> </v>
      </c>
      <c r="AG105" s="26">
        <v>36644</v>
      </c>
      <c r="AH105" s="27" t="s">
        <v>53</v>
      </c>
      <c r="AI105" s="28">
        <v>-41945854.648655303</v>
      </c>
      <c r="AJ105" s="28">
        <v>33569788.389600098</v>
      </c>
    </row>
    <row r="106" spans="1:36" ht="12" customHeight="1" x14ac:dyDescent="0.2">
      <c r="A106" s="13">
        <v>36650</v>
      </c>
      <c r="B106" s="14">
        <v>-2010.2467210475813</v>
      </c>
      <c r="C106" s="14">
        <v>-322.76720275345031</v>
      </c>
      <c r="D106" s="11">
        <v>-1687.4795182941311</v>
      </c>
      <c r="F106" s="197">
        <f t="shared" si="7"/>
        <v>-1687.4795182941311</v>
      </c>
      <c r="H106" s="12"/>
      <c r="L106" s="26">
        <v>36650</v>
      </c>
      <c r="M106" s="27" t="s">
        <v>10</v>
      </c>
      <c r="N106" s="23">
        <v>-17558509.256285898</v>
      </c>
      <c r="O106" t="str">
        <f t="shared" si="4"/>
        <v xml:space="preserve"> </v>
      </c>
      <c r="P106" t="str">
        <f t="shared" si="5"/>
        <v xml:space="preserve"> </v>
      </c>
      <c r="T106" s="26">
        <v>36658</v>
      </c>
      <c r="U106" s="27" t="s">
        <v>10</v>
      </c>
      <c r="V106" s="23">
        <v>-15637507.886924399</v>
      </c>
      <c r="W106" s="23">
        <v>1266088.3074</v>
      </c>
      <c r="Y106" s="72" t="str">
        <f t="shared" si="6"/>
        <v xml:space="preserve"> </v>
      </c>
      <c r="AG106" s="26">
        <v>36646</v>
      </c>
      <c r="AH106" s="27" t="s">
        <v>53</v>
      </c>
      <c r="AI106" s="28">
        <v>0</v>
      </c>
      <c r="AJ106" s="28">
        <v>0</v>
      </c>
    </row>
    <row r="107" spans="1:36" ht="12" customHeight="1" x14ac:dyDescent="0.2">
      <c r="A107" s="13">
        <v>36651</v>
      </c>
      <c r="B107" s="14">
        <v>-5534.2536176217591</v>
      </c>
      <c r="C107" s="14">
        <v>1316.127817095763</v>
      </c>
      <c r="D107" s="11">
        <v>-6850.3814347175221</v>
      </c>
      <c r="F107" s="197">
        <f t="shared" si="7"/>
        <v>-6850.3814347175221</v>
      </c>
      <c r="H107" s="12"/>
      <c r="L107" s="26">
        <v>36651</v>
      </c>
      <c r="M107" s="27" t="s">
        <v>10</v>
      </c>
      <c r="N107" s="23">
        <v>-16921185.609576199</v>
      </c>
      <c r="O107" t="str">
        <f t="shared" si="4"/>
        <v xml:space="preserve"> </v>
      </c>
      <c r="P107" t="str">
        <f t="shared" si="5"/>
        <v xml:space="preserve"> </v>
      </c>
      <c r="T107" s="26">
        <v>36661</v>
      </c>
      <c r="U107" s="27" t="s">
        <v>10</v>
      </c>
      <c r="V107" s="23">
        <v>-15947223.843560599</v>
      </c>
      <c r="W107" s="23">
        <v>154160.10810000001</v>
      </c>
      <c r="Y107" s="72" t="str">
        <f t="shared" si="6"/>
        <v xml:space="preserve"> </v>
      </c>
      <c r="AG107" s="26">
        <v>36647</v>
      </c>
      <c r="AH107" s="27" t="s">
        <v>53</v>
      </c>
      <c r="AI107" s="28">
        <v>-35303350.087899603</v>
      </c>
      <c r="AJ107" s="28">
        <v>29609954.141020302</v>
      </c>
    </row>
    <row r="108" spans="1:36" ht="12" customHeight="1" x14ac:dyDescent="0.2">
      <c r="A108" s="13">
        <v>36654</v>
      </c>
      <c r="B108" s="14">
        <v>14824.905801438641</v>
      </c>
      <c r="C108" s="14">
        <v>1934.9744712077199</v>
      </c>
      <c r="D108" s="11">
        <v>12889.93133023092</v>
      </c>
      <c r="F108" s="197">
        <f t="shared" si="7"/>
        <v>12889.93133023092</v>
      </c>
      <c r="H108" s="12"/>
      <c r="L108" s="26">
        <v>36654</v>
      </c>
      <c r="M108" s="27" t="s">
        <v>10</v>
      </c>
      <c r="N108" s="23">
        <v>0</v>
      </c>
      <c r="O108" t="str">
        <f t="shared" si="4"/>
        <v xml:space="preserve"> </v>
      </c>
      <c r="P108" t="str">
        <f t="shared" si="5"/>
        <v xml:space="preserve"> </v>
      </c>
      <c r="T108" s="26">
        <v>36662</v>
      </c>
      <c r="U108" s="27" t="s">
        <v>10</v>
      </c>
      <c r="V108" s="23">
        <v>-21511107.981322601</v>
      </c>
      <c r="W108" s="23">
        <v>3962588.6404000097</v>
      </c>
      <c r="Y108" s="72" t="str">
        <f t="shared" si="6"/>
        <v xml:space="preserve"> </v>
      </c>
      <c r="AG108" s="26">
        <v>36648</v>
      </c>
      <c r="AH108" s="27" t="s">
        <v>53</v>
      </c>
      <c r="AI108" s="28">
        <v>-33848374.060714997</v>
      </c>
      <c r="AJ108" s="28">
        <v>15538103.0444031</v>
      </c>
    </row>
    <row r="109" spans="1:36" ht="12" customHeight="1" x14ac:dyDescent="0.2">
      <c r="A109" s="13">
        <v>36655</v>
      </c>
      <c r="B109" s="14">
        <v>2069.7367368239611</v>
      </c>
      <c r="C109" s="14">
        <v>1108.484635578146</v>
      </c>
      <c r="D109" s="11">
        <v>961.25210124581508</v>
      </c>
      <c r="F109" s="197">
        <f t="shared" si="7"/>
        <v>961.25210124581508</v>
      </c>
      <c r="H109" s="12"/>
      <c r="L109" s="26">
        <v>36655</v>
      </c>
      <c r="M109" s="27" t="s">
        <v>10</v>
      </c>
      <c r="N109" s="23">
        <v>0</v>
      </c>
      <c r="O109" t="str">
        <f t="shared" si="4"/>
        <v xml:space="preserve"> </v>
      </c>
      <c r="P109" t="str">
        <f t="shared" si="5"/>
        <v xml:space="preserve"> </v>
      </c>
      <c r="T109" s="26">
        <v>36663</v>
      </c>
      <c r="U109" s="27" t="s">
        <v>10</v>
      </c>
      <c r="V109" s="23">
        <v>-28705038.7606785</v>
      </c>
      <c r="W109" s="23">
        <v>26622843.248</v>
      </c>
      <c r="Y109" s="72" t="str">
        <f t="shared" si="6"/>
        <v xml:space="preserve"> </v>
      </c>
      <c r="AG109" s="26">
        <v>36649</v>
      </c>
      <c r="AH109" s="27" t="s">
        <v>53</v>
      </c>
      <c r="AI109" s="28">
        <v>-30345155.729313698</v>
      </c>
      <c r="AJ109" s="28">
        <v>-31350532.482853901</v>
      </c>
    </row>
    <row r="110" spans="1:36" ht="12" customHeight="1" x14ac:dyDescent="0.2">
      <c r="A110" s="13">
        <v>36656</v>
      </c>
      <c r="B110" s="14">
        <v>28506.803850850112</v>
      </c>
      <c r="C110" s="14">
        <v>8219.0065270931864</v>
      </c>
      <c r="D110" s="11">
        <v>20287.797323756924</v>
      </c>
      <c r="F110" s="197">
        <f t="shared" si="7"/>
        <v>20287.797323756924</v>
      </c>
      <c r="H110" s="12"/>
      <c r="L110" s="26">
        <v>36656</v>
      </c>
      <c r="M110" s="27" t="s">
        <v>10</v>
      </c>
      <c r="N110" s="23">
        <v>0</v>
      </c>
      <c r="O110" t="str">
        <f t="shared" si="4"/>
        <v xml:space="preserve"> </v>
      </c>
      <c r="P110" t="str">
        <f t="shared" si="5"/>
        <v xml:space="preserve"> </v>
      </c>
      <c r="T110" s="26">
        <v>36664</v>
      </c>
      <c r="U110" s="27" t="s">
        <v>10</v>
      </c>
      <c r="V110" s="23">
        <v>-30967849.165747199</v>
      </c>
      <c r="W110" s="23">
        <v>-10397344.955</v>
      </c>
      <c r="Y110" s="72" t="str">
        <f t="shared" si="6"/>
        <v xml:space="preserve"> </v>
      </c>
      <c r="AG110" s="26">
        <v>36650</v>
      </c>
      <c r="AH110" s="27" t="s">
        <v>53</v>
      </c>
      <c r="AI110" s="28">
        <v>-24054825.511941198</v>
      </c>
      <c r="AJ110" s="28">
        <v>-492795.09549073101</v>
      </c>
    </row>
    <row r="111" spans="1:36" ht="12" customHeight="1" x14ac:dyDescent="0.2">
      <c r="A111" s="13">
        <v>36657</v>
      </c>
      <c r="B111" s="14">
        <v>15041.613112949775</v>
      </c>
      <c r="C111" s="14">
        <v>515.04985949219315</v>
      </c>
      <c r="D111" s="11">
        <v>14526.563253457582</v>
      </c>
      <c r="F111" s="197">
        <f t="shared" si="7"/>
        <v>14526.563253457582</v>
      </c>
      <c r="H111" s="12"/>
      <c r="L111" s="26">
        <v>36657</v>
      </c>
      <c r="M111" s="27" t="s">
        <v>10</v>
      </c>
      <c r="N111" s="23">
        <v>0</v>
      </c>
      <c r="O111" t="str">
        <f t="shared" si="4"/>
        <v xml:space="preserve"> </v>
      </c>
      <c r="P111" t="str">
        <f t="shared" si="5"/>
        <v xml:space="preserve"> </v>
      </c>
      <c r="T111" s="26">
        <v>36668</v>
      </c>
      <c r="U111" s="27" t="s">
        <v>10</v>
      </c>
      <c r="V111" s="23">
        <v>-52328303.884281605</v>
      </c>
      <c r="W111" s="23">
        <v>-6594136.3538000006</v>
      </c>
      <c r="Y111" s="72" t="str">
        <f t="shared" si="6"/>
        <v xml:space="preserve"> </v>
      </c>
      <c r="AG111" s="26">
        <v>36651</v>
      </c>
      <c r="AH111" s="27" t="s">
        <v>53</v>
      </c>
      <c r="AI111" s="28">
        <v>-23731287.9266784</v>
      </c>
      <c r="AJ111" s="28">
        <v>-3226916.1817725897</v>
      </c>
    </row>
    <row r="112" spans="1:36" ht="12" customHeight="1" x14ac:dyDescent="0.2">
      <c r="A112" s="13">
        <v>36658</v>
      </c>
      <c r="B112" s="14">
        <v>1434.3452646412647</v>
      </c>
      <c r="C112" s="14">
        <v>-90.142845216794271</v>
      </c>
      <c r="D112" s="11">
        <v>1524.488109858059</v>
      </c>
      <c r="F112" s="197">
        <f t="shared" si="7"/>
        <v>1524.488109858059</v>
      </c>
      <c r="H112" s="12"/>
      <c r="L112" s="26">
        <v>36658</v>
      </c>
      <c r="M112" s="27" t="s">
        <v>10</v>
      </c>
      <c r="N112" s="23">
        <v>-15637507.886924399</v>
      </c>
      <c r="O112" t="str">
        <f t="shared" si="4"/>
        <v xml:space="preserve"> </v>
      </c>
      <c r="P112" t="str">
        <f t="shared" si="5"/>
        <v xml:space="preserve"> </v>
      </c>
      <c r="T112" s="26">
        <v>36669</v>
      </c>
      <c r="U112" s="27" t="s">
        <v>10</v>
      </c>
      <c r="V112" s="23">
        <v>-48952571.589701302</v>
      </c>
      <c r="W112" s="23">
        <v>8349817.8541000001</v>
      </c>
      <c r="Y112" s="72" t="str">
        <f t="shared" si="6"/>
        <v xml:space="preserve"> </v>
      </c>
      <c r="AG112" s="26">
        <v>36652</v>
      </c>
      <c r="AH112" s="27" t="s">
        <v>53</v>
      </c>
      <c r="AI112" s="28">
        <v>0</v>
      </c>
      <c r="AJ112" s="28">
        <v>0</v>
      </c>
    </row>
    <row r="113" spans="1:36" ht="12" customHeight="1" x14ac:dyDescent="0.2">
      <c r="A113" s="13">
        <v>36661</v>
      </c>
      <c r="B113" s="14">
        <v>1903.2361736049409</v>
      </c>
      <c r="C113" s="14">
        <v>394.67927398811185</v>
      </c>
      <c r="D113" s="11">
        <v>1508.556899616829</v>
      </c>
      <c r="F113" s="197">
        <f t="shared" si="7"/>
        <v>1508.556899616829</v>
      </c>
      <c r="H113" s="12"/>
      <c r="L113" s="26">
        <v>36661</v>
      </c>
      <c r="M113" s="27" t="s">
        <v>10</v>
      </c>
      <c r="N113" s="23">
        <v>-15947223.843560599</v>
      </c>
      <c r="O113" t="str">
        <f t="shared" si="4"/>
        <v xml:space="preserve"> </v>
      </c>
      <c r="P113" t="str">
        <f t="shared" si="5"/>
        <v xml:space="preserve"> </v>
      </c>
      <c r="T113" s="26">
        <v>36670</v>
      </c>
      <c r="U113" s="27" t="s">
        <v>10</v>
      </c>
      <c r="V113" s="23">
        <v>-38242455.753618501</v>
      </c>
      <c r="W113" s="23">
        <v>58492368.667099997</v>
      </c>
      <c r="Y113" s="72" t="str">
        <f t="shared" si="6"/>
        <v xml:space="preserve"> </v>
      </c>
      <c r="AG113" s="26">
        <v>36654</v>
      </c>
      <c r="AH113" s="27" t="s">
        <v>53</v>
      </c>
      <c r="AI113" s="28">
        <v>0</v>
      </c>
      <c r="AJ113" s="28">
        <v>0</v>
      </c>
    </row>
    <row r="114" spans="1:36" ht="12" customHeight="1" x14ac:dyDescent="0.2">
      <c r="A114" s="13">
        <v>36662</v>
      </c>
      <c r="B114" s="14">
        <v>5095.3800312858111</v>
      </c>
      <c r="C114" s="14">
        <v>289.14243409488893</v>
      </c>
      <c r="D114" s="11">
        <v>4806.2375971909223</v>
      </c>
      <c r="F114" s="197">
        <f t="shared" si="7"/>
        <v>4806.2375971909223</v>
      </c>
      <c r="H114" s="12"/>
      <c r="L114" s="26">
        <v>36662</v>
      </c>
      <c r="M114" s="27" t="s">
        <v>10</v>
      </c>
      <c r="N114" s="23">
        <v>-21511107.981322601</v>
      </c>
      <c r="O114" t="str">
        <f t="shared" si="4"/>
        <v xml:space="preserve"> </v>
      </c>
      <c r="P114" t="str">
        <f t="shared" si="5"/>
        <v xml:space="preserve"> </v>
      </c>
      <c r="T114" s="26">
        <v>36671</v>
      </c>
      <c r="U114" s="27" t="s">
        <v>10</v>
      </c>
      <c r="V114" s="23">
        <v>-37632609.1616228</v>
      </c>
      <c r="W114" s="23">
        <v>23204375.229200002</v>
      </c>
      <c r="Y114" s="72" t="str">
        <f t="shared" si="6"/>
        <v xml:space="preserve"> </v>
      </c>
      <c r="AG114" s="26">
        <v>36655</v>
      </c>
      <c r="AH114" s="27" t="s">
        <v>53</v>
      </c>
      <c r="AI114" s="28">
        <v>0</v>
      </c>
      <c r="AJ114" s="28">
        <v>0</v>
      </c>
    </row>
    <row r="115" spans="1:36" ht="12" customHeight="1" x14ac:dyDescent="0.2">
      <c r="A115" s="13">
        <v>36663</v>
      </c>
      <c r="B115" s="14">
        <v>39772.643750856179</v>
      </c>
      <c r="C115" s="14">
        <v>6148.5084913854816</v>
      </c>
      <c r="D115" s="11">
        <v>33624.135259470699</v>
      </c>
      <c r="F115" s="197">
        <f t="shared" si="7"/>
        <v>33624.135259470699</v>
      </c>
      <c r="H115" s="12"/>
      <c r="L115" s="26">
        <v>36663</v>
      </c>
      <c r="M115" s="27" t="s">
        <v>10</v>
      </c>
      <c r="N115" s="23">
        <v>-28705038.7606785</v>
      </c>
      <c r="O115" t="str">
        <f t="shared" si="4"/>
        <v xml:space="preserve"> </v>
      </c>
      <c r="P115" t="str">
        <f t="shared" si="5"/>
        <v xml:space="preserve"> </v>
      </c>
      <c r="T115" s="26">
        <v>36672</v>
      </c>
      <c r="U115" s="27" t="s">
        <v>10</v>
      </c>
      <c r="V115" s="23">
        <v>-48086063.092530102</v>
      </c>
      <c r="W115" s="23">
        <v>6485843.0783000002</v>
      </c>
      <c r="Y115" s="72" t="str">
        <f t="shared" si="6"/>
        <v xml:space="preserve"> </v>
      </c>
      <c r="AG115" s="26">
        <v>36656</v>
      </c>
      <c r="AH115" s="27" t="s">
        <v>53</v>
      </c>
      <c r="AI115" s="28">
        <v>0</v>
      </c>
      <c r="AJ115" s="28">
        <v>0</v>
      </c>
    </row>
    <row r="116" spans="1:36" ht="12" customHeight="1" x14ac:dyDescent="0.2">
      <c r="A116" s="13">
        <v>36664</v>
      </c>
      <c r="B116" s="14">
        <v>-4692.7221145191697</v>
      </c>
      <c r="C116" s="14">
        <v>4605.5334504338853</v>
      </c>
      <c r="D116" s="11">
        <v>-9298.255564953055</v>
      </c>
      <c r="F116" s="197">
        <f t="shared" si="7"/>
        <v>-9298.255564953055</v>
      </c>
      <c r="H116" s="12"/>
      <c r="L116" s="26">
        <v>36664</v>
      </c>
      <c r="M116" s="27" t="s">
        <v>10</v>
      </c>
      <c r="N116" s="23">
        <v>-30967849.165747199</v>
      </c>
      <c r="O116" t="str">
        <f t="shared" si="4"/>
        <v xml:space="preserve"> </v>
      </c>
      <c r="P116" t="str">
        <f t="shared" si="5"/>
        <v xml:space="preserve"> </v>
      </c>
      <c r="T116" s="26">
        <v>36676</v>
      </c>
      <c r="U116" s="27" t="s">
        <v>10</v>
      </c>
      <c r="V116" s="23">
        <v>-29439969.342740297</v>
      </c>
      <c r="W116" s="23">
        <v>4162954.3877999997</v>
      </c>
      <c r="Y116" s="72" t="str">
        <f t="shared" si="6"/>
        <v xml:space="preserve"> </v>
      </c>
      <c r="AG116" s="26">
        <v>36657</v>
      </c>
      <c r="AH116" s="27" t="s">
        <v>53</v>
      </c>
      <c r="AI116" s="28">
        <v>0</v>
      </c>
      <c r="AJ116" s="28">
        <v>0</v>
      </c>
    </row>
    <row r="117" spans="1:36" ht="12" customHeight="1" x14ac:dyDescent="0.2">
      <c r="A117" s="13">
        <v>36665</v>
      </c>
      <c r="B117" s="14">
        <v>16078.157829695589</v>
      </c>
      <c r="C117" s="14">
        <v>1505.7219571874687</v>
      </c>
      <c r="D117" s="11">
        <v>14572.43587250812</v>
      </c>
      <c r="F117" s="197">
        <f t="shared" si="7"/>
        <v>14572.43587250812</v>
      </c>
      <c r="H117" s="12"/>
      <c r="L117" s="26">
        <v>36665</v>
      </c>
      <c r="M117" s="27" t="s">
        <v>10</v>
      </c>
      <c r="N117" s="23">
        <v>-320205959.41157597</v>
      </c>
      <c r="O117" t="str">
        <f t="shared" si="4"/>
        <v xml:space="preserve"> </v>
      </c>
      <c r="P117" t="str">
        <f t="shared" si="5"/>
        <v xml:space="preserve"> </v>
      </c>
      <c r="T117" s="26">
        <v>36677</v>
      </c>
      <c r="U117" s="27" t="s">
        <v>10</v>
      </c>
      <c r="V117" s="23">
        <v>-31207224.5450681</v>
      </c>
      <c r="W117" s="23">
        <v>-7793264.6525999997</v>
      </c>
      <c r="Y117" s="72" t="str">
        <f t="shared" si="6"/>
        <v xml:space="preserve"> </v>
      </c>
      <c r="AG117" s="26">
        <v>36658</v>
      </c>
      <c r="AH117" s="27" t="s">
        <v>53</v>
      </c>
      <c r="AI117" s="28">
        <v>-25087806.910563901</v>
      </c>
      <c r="AJ117" s="28">
        <v>1.0812274894551698E+98</v>
      </c>
    </row>
    <row r="118" spans="1:36" ht="12" customHeight="1" x14ac:dyDescent="0.2">
      <c r="A118" s="13">
        <v>36668</v>
      </c>
      <c r="B118" s="14">
        <v>-15247.061802774759</v>
      </c>
      <c r="C118" s="14">
        <v>-6463.1503336400374</v>
      </c>
      <c r="D118" s="11">
        <v>-8783.9114691347204</v>
      </c>
      <c r="F118" s="197">
        <f t="shared" si="7"/>
        <v>-8783.9114691347204</v>
      </c>
      <c r="H118" s="12"/>
      <c r="L118" s="26">
        <v>36668</v>
      </c>
      <c r="M118" s="27" t="s">
        <v>10</v>
      </c>
      <c r="N118" s="23">
        <v>-52328303.884281605</v>
      </c>
      <c r="O118" t="str">
        <f t="shared" si="4"/>
        <v xml:space="preserve"> </v>
      </c>
      <c r="P118" t="str">
        <f t="shared" si="5"/>
        <v xml:space="preserve"> </v>
      </c>
      <c r="T118" s="26">
        <v>36690</v>
      </c>
      <c r="U118" s="27" t="s">
        <v>10</v>
      </c>
      <c r="V118" s="23">
        <v>-39987725.796815306</v>
      </c>
      <c r="W118" s="23">
        <v>98172617.801599994</v>
      </c>
      <c r="Y118" s="72" t="str">
        <f t="shared" si="6"/>
        <v xml:space="preserve"> </v>
      </c>
      <c r="AG118" s="26">
        <v>36661</v>
      </c>
      <c r="AH118" s="27" t="s">
        <v>53</v>
      </c>
      <c r="AI118" s="28">
        <v>-23388911.544109199</v>
      </c>
      <c r="AJ118" s="28">
        <v>10526727.213728901</v>
      </c>
    </row>
    <row r="119" spans="1:36" ht="12" customHeight="1" x14ac:dyDescent="0.2">
      <c r="A119" s="13">
        <v>36669</v>
      </c>
      <c r="B119" s="14">
        <v>8704.0578440239551</v>
      </c>
      <c r="C119" s="14">
        <v>308.94641417287028</v>
      </c>
      <c r="D119" s="11">
        <v>8395.1114298510856</v>
      </c>
      <c r="F119" s="197">
        <f t="shared" si="7"/>
        <v>8395.1114298510856</v>
      </c>
      <c r="H119" s="12"/>
      <c r="L119" s="26">
        <v>36669</v>
      </c>
      <c r="M119" s="27" t="s">
        <v>10</v>
      </c>
      <c r="N119" s="23">
        <v>-48952571.589701302</v>
      </c>
      <c r="O119" t="str">
        <f t="shared" si="4"/>
        <v xml:space="preserve"> </v>
      </c>
      <c r="P119" t="str">
        <f t="shared" si="5"/>
        <v xml:space="preserve"> </v>
      </c>
      <c r="T119" s="26">
        <v>36691</v>
      </c>
      <c r="U119" s="27" t="s">
        <v>10</v>
      </c>
      <c r="V119" s="23">
        <v>-34460612.22428</v>
      </c>
      <c r="W119" s="23">
        <v>22500663.1369</v>
      </c>
      <c r="Y119" s="72" t="str">
        <f t="shared" si="6"/>
        <v xml:space="preserve"> </v>
      </c>
      <c r="AG119" s="26">
        <v>36662</v>
      </c>
      <c r="AH119" s="27" t="s">
        <v>53</v>
      </c>
      <c r="AI119" s="28">
        <v>-27009815.2722026</v>
      </c>
      <c r="AJ119" s="28">
        <v>18623234.3653633</v>
      </c>
    </row>
    <row r="120" spans="1:36" ht="12" customHeight="1" x14ac:dyDescent="0.2">
      <c r="A120" s="13">
        <v>36670</v>
      </c>
      <c r="B120" s="14">
        <v>54989.484391833241</v>
      </c>
      <c r="C120" s="14">
        <v>-3817.9167654376693</v>
      </c>
      <c r="D120" s="11">
        <v>58807.401157270913</v>
      </c>
      <c r="F120" s="197">
        <f t="shared" si="7"/>
        <v>58807.401157270913</v>
      </c>
      <c r="H120" s="12"/>
      <c r="L120" s="26">
        <v>36670</v>
      </c>
      <c r="M120" s="27" t="s">
        <v>10</v>
      </c>
      <c r="N120" s="23">
        <v>-38242455.753618501</v>
      </c>
      <c r="O120" t="str">
        <f t="shared" ref="O120:O183" si="8">IF((N120)&gt;(D121*1000),"var exceeded"," ")</f>
        <v xml:space="preserve"> </v>
      </c>
      <c r="P120" t="str">
        <f t="shared" si="5"/>
        <v xml:space="preserve"> </v>
      </c>
      <c r="T120" s="26">
        <v>36693</v>
      </c>
      <c r="U120" s="27" t="s">
        <v>10</v>
      </c>
      <c r="V120" s="23">
        <v>-38808621.383763701</v>
      </c>
      <c r="W120" s="23">
        <v>87451505.575499997</v>
      </c>
      <c r="Y120" s="72" t="str">
        <f t="shared" si="6"/>
        <v xml:space="preserve"> </v>
      </c>
      <c r="Z120" s="70">
        <v>36665</v>
      </c>
      <c r="AA120" s="27" t="s">
        <v>10</v>
      </c>
      <c r="AB120" s="23">
        <v>-320205959.41157597</v>
      </c>
      <c r="AC120" s="23">
        <v>12754637.5266</v>
      </c>
      <c r="AG120" s="26">
        <v>36663</v>
      </c>
      <c r="AH120" s="27" t="s">
        <v>53</v>
      </c>
      <c r="AI120" s="28">
        <v>-31857282.765007798</v>
      </c>
      <c r="AJ120" s="28">
        <v>37585031.995480806</v>
      </c>
    </row>
    <row r="121" spans="1:36" ht="12" customHeight="1" x14ac:dyDescent="0.2">
      <c r="A121" s="13">
        <v>36671</v>
      </c>
      <c r="B121" s="14">
        <v>33113</v>
      </c>
      <c r="C121" s="14">
        <v>9979</v>
      </c>
      <c r="D121" s="11">
        <v>23134</v>
      </c>
      <c r="F121" s="197">
        <f t="shared" si="7"/>
        <v>23134</v>
      </c>
      <c r="H121" s="12"/>
      <c r="L121" s="26">
        <v>36671</v>
      </c>
      <c r="M121" s="27" t="s">
        <v>10</v>
      </c>
      <c r="N121" s="23">
        <v>-37632609.1616228</v>
      </c>
      <c r="O121" t="str">
        <f t="shared" si="8"/>
        <v xml:space="preserve"> </v>
      </c>
      <c r="P121" t="str">
        <f t="shared" si="5"/>
        <v xml:space="preserve"> </v>
      </c>
      <c r="T121" s="26">
        <v>36697</v>
      </c>
      <c r="U121" s="27" t="s">
        <v>10</v>
      </c>
      <c r="V121" s="23">
        <v>-21034014.274850897</v>
      </c>
      <c r="W121" s="23">
        <v>94762988.804900005</v>
      </c>
      <c r="Y121" s="72" t="str">
        <f t="shared" si="6"/>
        <v xml:space="preserve"> </v>
      </c>
      <c r="AG121" s="26">
        <v>36664</v>
      </c>
      <c r="AH121" s="27" t="s">
        <v>53</v>
      </c>
      <c r="AI121" s="28">
        <v>-33617097.529071204</v>
      </c>
      <c r="AJ121" s="28">
        <v>5203051.1487928797</v>
      </c>
    </row>
    <row r="122" spans="1:36" ht="12" customHeight="1" x14ac:dyDescent="0.2">
      <c r="A122" s="13">
        <v>36672</v>
      </c>
      <c r="B122" s="14">
        <v>17582.14930158676</v>
      </c>
      <c r="C122" s="14">
        <v>6856.3532381875439</v>
      </c>
      <c r="D122" s="11">
        <v>10725.796063399215</v>
      </c>
      <c r="F122" s="197">
        <f t="shared" si="7"/>
        <v>10725.796063399215</v>
      </c>
      <c r="H122" s="12"/>
      <c r="L122" s="26">
        <v>36672</v>
      </c>
      <c r="M122" s="27" t="s">
        <v>10</v>
      </c>
      <c r="N122" s="23">
        <v>-48086063.092530102</v>
      </c>
      <c r="O122" t="str">
        <f t="shared" si="8"/>
        <v xml:space="preserve"> </v>
      </c>
      <c r="P122" t="str">
        <f t="shared" si="5"/>
        <v xml:space="preserve"> </v>
      </c>
      <c r="T122" s="26">
        <v>36698</v>
      </c>
      <c r="U122" s="27" t="s">
        <v>10</v>
      </c>
      <c r="V122" s="23">
        <v>-21486704.435217299</v>
      </c>
      <c r="W122" s="23">
        <v>75957200.357600003</v>
      </c>
      <c r="Y122" s="72" t="str">
        <f t="shared" si="6"/>
        <v>var exceeded</v>
      </c>
      <c r="Z122" s="70">
        <v>36678</v>
      </c>
      <c r="AA122" s="27" t="s">
        <v>10</v>
      </c>
      <c r="AB122" s="23">
        <v>-34939573.178657703</v>
      </c>
      <c r="AC122" s="23">
        <v>-817990719.34710002</v>
      </c>
      <c r="AG122" s="26">
        <v>36665</v>
      </c>
      <c r="AH122" s="27" t="s">
        <v>53</v>
      </c>
      <c r="AI122" s="28">
        <v>-36679530.800553605</v>
      </c>
      <c r="AJ122" s="28">
        <v>5526587.0126208104</v>
      </c>
    </row>
    <row r="123" spans="1:36" ht="12" customHeight="1" x14ac:dyDescent="0.2">
      <c r="A123" s="13">
        <v>36676</v>
      </c>
      <c r="B123" s="14">
        <v>9762.4979580104755</v>
      </c>
      <c r="C123" s="14">
        <v>-621.63442925156323</v>
      </c>
      <c r="D123" s="11">
        <v>10384.132387262038</v>
      </c>
      <c r="F123" s="197">
        <f t="shared" si="7"/>
        <v>10384.132387262038</v>
      </c>
      <c r="H123" s="12"/>
      <c r="L123" s="26">
        <v>36676</v>
      </c>
      <c r="M123" s="27" t="s">
        <v>10</v>
      </c>
      <c r="N123" s="23">
        <v>-29439969.342740297</v>
      </c>
      <c r="O123" t="str">
        <f t="shared" si="8"/>
        <v xml:space="preserve"> </v>
      </c>
      <c r="P123" t="str">
        <f t="shared" si="5"/>
        <v xml:space="preserve"> </v>
      </c>
      <c r="T123" s="26">
        <v>36699</v>
      </c>
      <c r="U123" s="27" t="s">
        <v>10</v>
      </c>
      <c r="V123" s="23">
        <v>-39878623.146184899</v>
      </c>
      <c r="W123" s="23">
        <v>-70044201.656200007</v>
      </c>
      <c r="Y123" s="72" t="str">
        <f t="shared" si="6"/>
        <v xml:space="preserve"> </v>
      </c>
      <c r="Z123" s="70">
        <v>36679</v>
      </c>
      <c r="AA123" s="27" t="s">
        <v>10</v>
      </c>
      <c r="AB123" s="23">
        <v>-32132841.891253099</v>
      </c>
      <c r="AC123" s="23">
        <v>184723889.4016</v>
      </c>
      <c r="AG123" s="26">
        <v>36668</v>
      </c>
      <c r="AH123" s="27" t="s">
        <v>53</v>
      </c>
      <c r="AI123" s="28">
        <v>-43514680.899004102</v>
      </c>
      <c r="AJ123" s="28">
        <v>23594260.048496097</v>
      </c>
    </row>
    <row r="124" spans="1:36" ht="12" customHeight="1" x14ac:dyDescent="0.2">
      <c r="A124" s="13">
        <v>36677</v>
      </c>
      <c r="B124" s="14">
        <v>-1017.0872077548318</v>
      </c>
      <c r="C124" s="14">
        <v>7072.0081759332152</v>
      </c>
      <c r="D124" s="11">
        <v>-8089.0953836880471</v>
      </c>
      <c r="F124" s="197">
        <f t="shared" si="7"/>
        <v>-8089.0953836880471</v>
      </c>
      <c r="H124" s="12"/>
      <c r="L124" s="26">
        <v>36677</v>
      </c>
      <c r="M124" s="27" t="s">
        <v>10</v>
      </c>
      <c r="N124" s="23">
        <v>-31207224.5450681</v>
      </c>
      <c r="O124" t="str">
        <f t="shared" si="8"/>
        <v xml:space="preserve"> </v>
      </c>
      <c r="P124" t="str">
        <f t="shared" si="5"/>
        <v xml:space="preserve"> </v>
      </c>
      <c r="T124" s="26">
        <v>36700</v>
      </c>
      <c r="U124" s="27" t="s">
        <v>10</v>
      </c>
      <c r="V124" s="23">
        <v>-42348344.277749397</v>
      </c>
      <c r="W124" s="23">
        <v>19484045.1184</v>
      </c>
      <c r="Y124" s="72" t="str">
        <f t="shared" si="6"/>
        <v xml:space="preserve"> </v>
      </c>
      <c r="Z124" s="70">
        <v>36682</v>
      </c>
      <c r="AA124" s="27" t="s">
        <v>10</v>
      </c>
      <c r="AB124" s="23">
        <v>-44129711.182079203</v>
      </c>
      <c r="AC124" s="23">
        <v>337507859.80800003</v>
      </c>
      <c r="AG124" s="26">
        <v>36669</v>
      </c>
      <c r="AH124" s="27" t="s">
        <v>53</v>
      </c>
      <c r="AI124" s="28">
        <v>-49134500.673153594</v>
      </c>
      <c r="AJ124" s="28">
        <v>-12193149.427300299</v>
      </c>
    </row>
    <row r="125" spans="1:36" ht="12" customHeight="1" x14ac:dyDescent="0.2">
      <c r="A125" s="13">
        <v>36678</v>
      </c>
      <c r="B125" s="14">
        <v>-32420</v>
      </c>
      <c r="C125" s="14">
        <v>-15347.043640566786</v>
      </c>
      <c r="D125" s="11">
        <v>-17072.956359433214</v>
      </c>
      <c r="F125" s="197">
        <f t="shared" si="7"/>
        <v>-17072.956359433214</v>
      </c>
      <c r="H125" s="12"/>
      <c r="L125" s="26">
        <v>36678</v>
      </c>
      <c r="M125" s="27" t="s">
        <v>10</v>
      </c>
      <c r="N125" s="23">
        <v>-34939573.178657703</v>
      </c>
      <c r="O125" t="str">
        <f t="shared" si="8"/>
        <v xml:space="preserve"> </v>
      </c>
      <c r="P125" t="str">
        <f t="shared" si="5"/>
        <v xml:space="preserve"> </v>
      </c>
      <c r="T125" s="26">
        <v>36703</v>
      </c>
      <c r="U125" s="27" t="s">
        <v>10</v>
      </c>
      <c r="V125" s="23">
        <v>-28525830.7079097</v>
      </c>
      <c r="W125" s="23">
        <v>10030494.4278</v>
      </c>
      <c r="Y125" s="72" t="str">
        <f t="shared" si="6"/>
        <v xml:space="preserve"> </v>
      </c>
      <c r="Z125" s="70">
        <v>36683</v>
      </c>
      <c r="AA125" s="27" t="s">
        <v>10</v>
      </c>
      <c r="AB125" s="23">
        <v>-51928290.554867305</v>
      </c>
      <c r="AC125" s="23">
        <v>-62228277.450799994</v>
      </c>
      <c r="AG125" s="26">
        <v>36670</v>
      </c>
      <c r="AH125" s="27" t="s">
        <v>53</v>
      </c>
      <c r="AI125" s="28">
        <v>-40264654.349047899</v>
      </c>
      <c r="AJ125" s="28">
        <v>50162116.612135001</v>
      </c>
    </row>
    <row r="126" spans="1:36" ht="12" customHeight="1" x14ac:dyDescent="0.2">
      <c r="A126" s="13">
        <v>36679</v>
      </c>
      <c r="B126" s="14">
        <v>-3400.6868518434999</v>
      </c>
      <c r="C126" s="14">
        <v>1947.0207538959939</v>
      </c>
      <c r="D126" s="11">
        <v>-5347.7076057394934</v>
      </c>
      <c r="F126" s="197">
        <f t="shared" si="7"/>
        <v>-5347.7076057394934</v>
      </c>
      <c r="H126" s="12"/>
      <c r="L126" s="26">
        <v>36679</v>
      </c>
      <c r="M126" s="27" t="s">
        <v>10</v>
      </c>
      <c r="N126" s="23">
        <v>-32132841.891253099</v>
      </c>
      <c r="O126" t="str">
        <f t="shared" si="8"/>
        <v xml:space="preserve"> </v>
      </c>
      <c r="P126" t="str">
        <f t="shared" si="5"/>
        <v xml:space="preserve"> </v>
      </c>
      <c r="T126" s="26">
        <v>36704</v>
      </c>
      <c r="U126" s="27" t="s">
        <v>10</v>
      </c>
      <c r="V126" s="23">
        <v>-38978561.4144881</v>
      </c>
      <c r="W126" s="23">
        <v>2652627.5504999999</v>
      </c>
      <c r="Y126" s="72" t="str">
        <f t="shared" si="6"/>
        <v xml:space="preserve"> </v>
      </c>
      <c r="Z126" s="70">
        <v>36684</v>
      </c>
      <c r="AA126" s="27" t="s">
        <v>10</v>
      </c>
      <c r="AB126" s="23">
        <v>-36157730.190497398</v>
      </c>
      <c r="AC126" s="23">
        <v>-133307136.56020001</v>
      </c>
      <c r="AG126" s="26">
        <v>36671</v>
      </c>
      <c r="AH126" s="27" t="s">
        <v>53</v>
      </c>
      <c r="AI126" s="28">
        <v>-42483769.175755501</v>
      </c>
      <c r="AJ126" s="28">
        <v>53286704.456317998</v>
      </c>
    </row>
    <row r="127" spans="1:36" ht="12" customHeight="1" x14ac:dyDescent="0.2">
      <c r="A127" s="13">
        <v>36682</v>
      </c>
      <c r="B127" s="14">
        <v>50684.369283350701</v>
      </c>
      <c r="C127" s="14">
        <v>-3301.8011363406877</v>
      </c>
      <c r="D127" s="11">
        <v>53986.170419691392</v>
      </c>
      <c r="F127" s="197">
        <f t="shared" si="7"/>
        <v>53986.170419691392</v>
      </c>
      <c r="H127" s="12"/>
      <c r="L127" s="26">
        <v>36682</v>
      </c>
      <c r="M127" s="27" t="s">
        <v>10</v>
      </c>
      <c r="N127" s="23">
        <v>-44129711.182079203</v>
      </c>
      <c r="O127" t="str">
        <f t="shared" si="8"/>
        <v xml:space="preserve"> </v>
      </c>
      <c r="P127" t="str">
        <f t="shared" si="5"/>
        <v xml:space="preserve"> </v>
      </c>
      <c r="T127" s="26">
        <v>36705</v>
      </c>
      <c r="U127" s="27" t="s">
        <v>10</v>
      </c>
      <c r="V127" s="23">
        <v>-38841183.243756004</v>
      </c>
      <c r="W127" s="23">
        <v>-667557.13902185601</v>
      </c>
      <c r="Y127" s="72" t="str">
        <f t="shared" si="6"/>
        <v xml:space="preserve"> </v>
      </c>
      <c r="Z127" s="70">
        <v>36685</v>
      </c>
      <c r="AA127" s="27" t="s">
        <v>10</v>
      </c>
      <c r="AB127" s="23">
        <v>-37169548.906613201</v>
      </c>
      <c r="AC127" s="23">
        <v>-190602918.41780001</v>
      </c>
      <c r="AG127" s="26">
        <v>36672</v>
      </c>
      <c r="AH127" s="27" t="s">
        <v>53</v>
      </c>
      <c r="AI127" s="28">
        <v>-52440148.449435301</v>
      </c>
      <c r="AJ127" s="28">
        <v>15860186.375989899</v>
      </c>
    </row>
    <row r="128" spans="1:36" ht="12" customHeight="1" x14ac:dyDescent="0.2">
      <c r="A128" s="13">
        <v>36683</v>
      </c>
      <c r="B128" s="14">
        <v>-14614.0976932339</v>
      </c>
      <c r="C128" s="14">
        <v>2686.4145838712493</v>
      </c>
      <c r="D128" s="11">
        <v>-17300.51227710515</v>
      </c>
      <c r="F128" s="197">
        <f t="shared" si="7"/>
        <v>-17300.51227710515</v>
      </c>
      <c r="H128" s="12"/>
      <c r="L128" s="26">
        <v>36683</v>
      </c>
      <c r="M128" s="27" t="s">
        <v>10</v>
      </c>
      <c r="N128" s="23">
        <v>-51928290.554867305</v>
      </c>
      <c r="O128" t="str">
        <f t="shared" si="8"/>
        <v xml:space="preserve"> </v>
      </c>
      <c r="P128" t="str">
        <f t="shared" si="5"/>
        <v xml:space="preserve"> </v>
      </c>
      <c r="T128" s="26">
        <v>36706</v>
      </c>
      <c r="U128" s="27" t="s">
        <v>10</v>
      </c>
      <c r="V128" s="23">
        <v>-26872615.2709793</v>
      </c>
      <c r="W128" s="23">
        <v>9474009.8109949995</v>
      </c>
      <c r="Y128" s="72" t="str">
        <f t="shared" si="6"/>
        <v xml:space="preserve"> </v>
      </c>
      <c r="Z128" s="70">
        <v>36686</v>
      </c>
      <c r="AA128" s="27" t="s">
        <v>10</v>
      </c>
      <c r="AB128" s="23">
        <v>-36587107.914003797</v>
      </c>
      <c r="AC128" s="23">
        <v>-105343904.95630001</v>
      </c>
      <c r="AG128" s="26">
        <v>36675</v>
      </c>
      <c r="AH128" s="27" t="s">
        <v>53</v>
      </c>
      <c r="AI128" s="28">
        <v>-2686449.0621674098</v>
      </c>
      <c r="AJ128" s="28">
        <v>-8586.8327000010304</v>
      </c>
    </row>
    <row r="129" spans="1:36" ht="12" customHeight="1" x14ac:dyDescent="0.2">
      <c r="A129" s="13">
        <v>36684</v>
      </c>
      <c r="B129" s="14">
        <v>-30833.0542888893</v>
      </c>
      <c r="C129" s="14">
        <v>10395.921000486331</v>
      </c>
      <c r="D129" s="11">
        <v>-41228.97528937563</v>
      </c>
      <c r="F129" s="197">
        <f t="shared" si="7"/>
        <v>-41228.97528937563</v>
      </c>
      <c r="H129" s="12"/>
      <c r="L129" s="26">
        <v>36684</v>
      </c>
      <c r="M129" s="27" t="s">
        <v>10</v>
      </c>
      <c r="N129" s="23">
        <v>-36157730.190497398</v>
      </c>
      <c r="O129" t="str">
        <f t="shared" si="8"/>
        <v xml:space="preserve"> </v>
      </c>
      <c r="P129" t="str">
        <f t="shared" si="5"/>
        <v xml:space="preserve"> </v>
      </c>
      <c r="T129" s="26">
        <v>36707</v>
      </c>
      <c r="U129" s="27" t="s">
        <v>10</v>
      </c>
      <c r="V129" s="23">
        <v>-24290931.304487199</v>
      </c>
      <c r="W129" s="23">
        <v>9976829.6615747195</v>
      </c>
      <c r="Y129" s="72" t="str">
        <f t="shared" si="6"/>
        <v xml:space="preserve"> </v>
      </c>
      <c r="Z129" s="70">
        <v>36689</v>
      </c>
      <c r="AA129" s="27" t="s">
        <v>10</v>
      </c>
      <c r="AB129" s="23">
        <v>-40939507.483904898</v>
      </c>
      <c r="AC129" s="23">
        <v>-150304212.3116</v>
      </c>
      <c r="AG129" s="26">
        <v>36676</v>
      </c>
      <c r="AH129" s="27" t="s">
        <v>53</v>
      </c>
      <c r="AI129" s="28">
        <v>-41104544.704710498</v>
      </c>
      <c r="AJ129" s="28">
        <v>10833647.9968275</v>
      </c>
    </row>
    <row r="130" spans="1:36" ht="12" customHeight="1" x14ac:dyDescent="0.2">
      <c r="A130" s="13">
        <v>36685</v>
      </c>
      <c r="B130" s="14">
        <v>15666.8154538254</v>
      </c>
      <c r="C130" s="14">
        <v>2069.0298324328105</v>
      </c>
      <c r="D130" s="11">
        <v>13597.78562139259</v>
      </c>
      <c r="F130" s="197">
        <f t="shared" si="7"/>
        <v>13597.78562139259</v>
      </c>
      <c r="H130" s="12"/>
      <c r="L130" s="26">
        <v>36685</v>
      </c>
      <c r="M130" s="27" t="s">
        <v>10</v>
      </c>
      <c r="N130" s="23">
        <v>-37169548.906613201</v>
      </c>
      <c r="O130" t="str">
        <f t="shared" si="8"/>
        <v xml:space="preserve"> </v>
      </c>
      <c r="P130" t="str">
        <f t="shared" si="5"/>
        <v xml:space="preserve"> </v>
      </c>
      <c r="T130" s="26">
        <v>36712</v>
      </c>
      <c r="U130" s="27" t="s">
        <v>10</v>
      </c>
      <c r="V130" s="23">
        <v>-27153823.795935899</v>
      </c>
      <c r="W130" s="23">
        <v>-1194417.8261609101</v>
      </c>
      <c r="Y130" s="72" t="str">
        <f t="shared" si="6"/>
        <v xml:space="preserve"> </v>
      </c>
      <c r="AG130" s="26">
        <v>36677</v>
      </c>
      <c r="AH130" s="27" t="s">
        <v>53</v>
      </c>
      <c r="AI130" s="28">
        <v>-46324606.150923401</v>
      </c>
      <c r="AJ130" s="28">
        <v>-14811635.359093402</v>
      </c>
    </row>
    <row r="131" spans="1:36" ht="12" customHeight="1" x14ac:dyDescent="0.2">
      <c r="A131" s="13">
        <v>36686</v>
      </c>
      <c r="B131" s="14">
        <v>16344.9434266109</v>
      </c>
      <c r="C131" s="14">
        <v>848.39480009762644</v>
      </c>
      <c r="D131" s="11">
        <v>15496.548626513273</v>
      </c>
      <c r="F131" s="197">
        <f t="shared" si="7"/>
        <v>15496.548626513273</v>
      </c>
      <c r="H131" s="12"/>
      <c r="L131" s="26">
        <v>36686</v>
      </c>
      <c r="M131" s="27" t="s">
        <v>10</v>
      </c>
      <c r="N131" s="23">
        <v>-36587107.914003797</v>
      </c>
      <c r="O131" t="str">
        <f t="shared" si="8"/>
        <v xml:space="preserve"> </v>
      </c>
      <c r="P131" t="str">
        <f t="shared" si="5"/>
        <v xml:space="preserve"> </v>
      </c>
      <c r="T131" s="26">
        <v>36713</v>
      </c>
      <c r="U131" s="27" t="s">
        <v>10</v>
      </c>
      <c r="V131" s="23">
        <v>-19987444.458530001</v>
      </c>
      <c r="W131" s="23">
        <v>-5781542.5484145498</v>
      </c>
      <c r="Y131" s="72" t="str">
        <f t="shared" si="6"/>
        <v xml:space="preserve"> </v>
      </c>
      <c r="Z131" s="70">
        <v>36692</v>
      </c>
      <c r="AA131" s="27" t="s">
        <v>10</v>
      </c>
      <c r="AB131" s="23">
        <v>-35035659.834449701</v>
      </c>
      <c r="AC131" s="23">
        <v>331179898.7999</v>
      </c>
      <c r="AG131" s="26">
        <v>36678</v>
      </c>
      <c r="AH131" s="27" t="s">
        <v>53</v>
      </c>
      <c r="AI131" s="28">
        <v>-39832654.221843794</v>
      </c>
      <c r="AJ131" s="28">
        <v>-811676252.22878802</v>
      </c>
    </row>
    <row r="132" spans="1:36" ht="12" customHeight="1" x14ac:dyDescent="0.2">
      <c r="A132" s="13">
        <v>36689</v>
      </c>
      <c r="B132" s="14">
        <v>17453</v>
      </c>
      <c r="C132" s="14">
        <v>-15341.629014883008</v>
      </c>
      <c r="D132" s="11">
        <v>32794.629014883008</v>
      </c>
      <c r="F132" s="197">
        <f t="shared" si="7"/>
        <v>32794.629014883008</v>
      </c>
      <c r="H132" s="12"/>
      <c r="L132" s="26">
        <v>36689</v>
      </c>
      <c r="M132" s="27" t="s">
        <v>10</v>
      </c>
      <c r="N132" s="23">
        <v>-40939507.483904898</v>
      </c>
      <c r="O132" t="str">
        <f t="shared" si="8"/>
        <v xml:space="preserve"> </v>
      </c>
      <c r="P132" t="str">
        <f t="shared" si="5"/>
        <v xml:space="preserve"> </v>
      </c>
      <c r="T132" s="26">
        <v>36714</v>
      </c>
      <c r="U132" s="27" t="s">
        <v>10</v>
      </c>
      <c r="V132" s="23">
        <v>-21724327.555000599</v>
      </c>
      <c r="W132" s="23">
        <v>5479485.0115582598</v>
      </c>
      <c r="Y132" s="72" t="str">
        <f t="shared" si="6"/>
        <v xml:space="preserve"> </v>
      </c>
      <c r="Z132" s="70">
        <v>36696</v>
      </c>
      <c r="AA132" s="27" t="s">
        <v>10</v>
      </c>
      <c r="AB132" s="23">
        <v>-28085947.793290101</v>
      </c>
      <c r="AC132" s="23">
        <v>-178850387.60339999</v>
      </c>
      <c r="AG132" s="26">
        <v>36679</v>
      </c>
      <c r="AH132" s="27" t="s">
        <v>53</v>
      </c>
      <c r="AI132" s="28">
        <v>-37848512.412723199</v>
      </c>
      <c r="AJ132" s="28">
        <v>193767576.46081603</v>
      </c>
    </row>
    <row r="133" spans="1:36" ht="12" customHeight="1" x14ac:dyDescent="0.2">
      <c r="A133" s="13">
        <v>36690</v>
      </c>
      <c r="B133" s="14">
        <v>4680.4414840028203</v>
      </c>
      <c r="C133" s="14">
        <v>1004.2608158757184</v>
      </c>
      <c r="D133" s="11">
        <v>3676.1806681271019</v>
      </c>
      <c r="F133" s="197">
        <f t="shared" si="7"/>
        <v>3676.1806681271019</v>
      </c>
      <c r="H133" s="12"/>
      <c r="L133" s="26">
        <v>36690</v>
      </c>
      <c r="M133" s="27" t="s">
        <v>10</v>
      </c>
      <c r="N133" s="23">
        <v>-39987725.796815306</v>
      </c>
      <c r="O133" t="str">
        <f t="shared" si="8"/>
        <v xml:space="preserve"> </v>
      </c>
      <c r="P133" t="str">
        <f t="shared" si="5"/>
        <v xml:space="preserve"> </v>
      </c>
      <c r="T133" s="26">
        <v>36717</v>
      </c>
      <c r="U133" s="27" t="s">
        <v>10</v>
      </c>
      <c r="V133" s="23">
        <v>-35095035.108961202</v>
      </c>
      <c r="W133" s="23">
        <v>-3315972.8462127098</v>
      </c>
      <c r="Y133" s="72" t="str">
        <f t="shared" si="6"/>
        <v xml:space="preserve"> </v>
      </c>
      <c r="AG133" s="26">
        <v>36682</v>
      </c>
      <c r="AH133" s="27" t="s">
        <v>53</v>
      </c>
      <c r="AI133" s="28">
        <v>-50442659.313314296</v>
      </c>
      <c r="AJ133" s="28">
        <v>334255506.36316502</v>
      </c>
    </row>
    <row r="134" spans="1:36" ht="12" customHeight="1" x14ac:dyDescent="0.2">
      <c r="A134" s="13">
        <v>36691</v>
      </c>
      <c r="B134" s="14">
        <v>16110</v>
      </c>
      <c r="C134" s="14">
        <v>24906.190113163058</v>
      </c>
      <c r="D134" s="11">
        <v>-8796.1901131630584</v>
      </c>
      <c r="F134" s="197">
        <f t="shared" si="7"/>
        <v>-8796.1901131630584</v>
      </c>
      <c r="H134" s="12"/>
      <c r="L134" s="26">
        <v>36691</v>
      </c>
      <c r="M134" s="27" t="s">
        <v>10</v>
      </c>
      <c r="N134" s="23">
        <v>-34460612.22428</v>
      </c>
      <c r="O134" t="str">
        <f t="shared" si="8"/>
        <v xml:space="preserve"> </v>
      </c>
      <c r="P134" t="str">
        <f t="shared" si="5"/>
        <v xml:space="preserve"> </v>
      </c>
      <c r="T134" s="26">
        <v>36718</v>
      </c>
      <c r="U134" s="27" t="s">
        <v>10</v>
      </c>
      <c r="V134" s="23">
        <v>-40287012.730362102</v>
      </c>
      <c r="W134" s="23">
        <v>-5179714.4521972304</v>
      </c>
      <c r="Y134" s="72" t="str">
        <f t="shared" si="6"/>
        <v xml:space="preserve"> </v>
      </c>
      <c r="AG134" s="26">
        <v>36683</v>
      </c>
      <c r="AH134" s="27" t="s">
        <v>53</v>
      </c>
      <c r="AI134" s="28">
        <v>-57803046.838770099</v>
      </c>
      <c r="AJ134" s="28">
        <v>-58968664.563930601</v>
      </c>
    </row>
    <row r="135" spans="1:36" ht="12" customHeight="1" x14ac:dyDescent="0.2">
      <c r="A135" s="13">
        <v>36692</v>
      </c>
      <c r="B135" s="14">
        <v>4853</v>
      </c>
      <c r="C135" s="14">
        <v>3191.2295477506286</v>
      </c>
      <c r="D135" s="11">
        <v>1661.7704522493714</v>
      </c>
      <c r="F135" s="197">
        <f t="shared" si="7"/>
        <v>1661.7704522493714</v>
      </c>
      <c r="H135" s="12"/>
      <c r="L135" s="26">
        <v>36692</v>
      </c>
      <c r="M135" s="27" t="s">
        <v>10</v>
      </c>
      <c r="N135" s="23">
        <v>-35035659.834449701</v>
      </c>
      <c r="O135" t="str">
        <f t="shared" si="8"/>
        <v xml:space="preserve"> </v>
      </c>
      <c r="P135" t="str">
        <f t="shared" si="5"/>
        <v xml:space="preserve"> </v>
      </c>
      <c r="T135" s="26">
        <v>36719</v>
      </c>
      <c r="U135" s="27" t="s">
        <v>10</v>
      </c>
      <c r="V135" s="23">
        <v>-34097061.841588296</v>
      </c>
      <c r="W135" s="23">
        <v>-8595077.9753125589</v>
      </c>
      <c r="Y135" s="72" t="str">
        <f t="shared" si="6"/>
        <v xml:space="preserve"> </v>
      </c>
      <c r="AG135" s="26">
        <v>36684</v>
      </c>
      <c r="AH135" s="27" t="s">
        <v>53</v>
      </c>
      <c r="AI135" s="28">
        <v>-42633373.3164948</v>
      </c>
      <c r="AJ135" s="28">
        <v>-130722358.37362</v>
      </c>
    </row>
    <row r="136" spans="1:36" ht="12" customHeight="1" x14ac:dyDescent="0.2">
      <c r="A136" s="13">
        <v>36693</v>
      </c>
      <c r="B136" s="14">
        <v>-76</v>
      </c>
      <c r="C136" s="14">
        <v>1672.5123911572778</v>
      </c>
      <c r="D136" s="11">
        <v>-1748.5123911572778</v>
      </c>
      <c r="F136" s="197">
        <f t="shared" si="7"/>
        <v>-1748.5123911572778</v>
      </c>
      <c r="H136" s="12"/>
      <c r="L136" s="26">
        <v>36693</v>
      </c>
      <c r="M136" s="27" t="s">
        <v>10</v>
      </c>
      <c r="N136" s="23">
        <v>-38808621.383763701</v>
      </c>
      <c r="O136" t="str">
        <f t="shared" si="8"/>
        <v>var exceeded</v>
      </c>
      <c r="P136" t="str">
        <f t="shared" si="5"/>
        <v>var exceeded</v>
      </c>
      <c r="T136" s="26">
        <v>36720</v>
      </c>
      <c r="U136" s="27" t="s">
        <v>10</v>
      </c>
      <c r="V136" s="23">
        <v>-33246307.026221201</v>
      </c>
      <c r="W136" s="23">
        <v>8254745.1760607501</v>
      </c>
      <c r="Y136" s="72" t="str">
        <f t="shared" si="6"/>
        <v xml:space="preserve"> </v>
      </c>
      <c r="AG136" s="26">
        <v>36685</v>
      </c>
      <c r="AH136" s="27" t="s">
        <v>53</v>
      </c>
      <c r="AI136" s="28">
        <v>-43233211.448671095</v>
      </c>
      <c r="AJ136" s="28">
        <v>-169593474.63212302</v>
      </c>
    </row>
    <row r="137" spans="1:36" ht="12" customHeight="1" x14ac:dyDescent="0.2">
      <c r="A137" s="13">
        <v>36696</v>
      </c>
      <c r="B137" s="14">
        <v>-31530</v>
      </c>
      <c r="C137" s="14">
        <v>10629.453874300003</v>
      </c>
      <c r="D137" s="11">
        <v>-42159.453874300001</v>
      </c>
      <c r="F137" s="197">
        <f t="shared" si="7"/>
        <v>-42159.453874300001</v>
      </c>
      <c r="H137" s="12"/>
      <c r="L137" s="26">
        <v>36696</v>
      </c>
      <c r="M137" s="27" t="s">
        <v>10</v>
      </c>
      <c r="N137" s="23">
        <v>-28085947.793290101</v>
      </c>
      <c r="O137" t="str">
        <f t="shared" si="8"/>
        <v xml:space="preserve"> </v>
      </c>
      <c r="P137" t="str">
        <f t="shared" si="5"/>
        <v xml:space="preserve"> </v>
      </c>
      <c r="T137" s="26">
        <v>36721</v>
      </c>
      <c r="U137" s="27" t="s">
        <v>10</v>
      </c>
      <c r="V137" s="23">
        <v>-39323508.523970999</v>
      </c>
      <c r="W137" s="23">
        <v>7032819.4909705603</v>
      </c>
      <c r="Y137" s="72" t="str">
        <f t="shared" si="6"/>
        <v xml:space="preserve"> </v>
      </c>
      <c r="AG137" s="26">
        <v>36686</v>
      </c>
      <c r="AH137" s="27" t="s">
        <v>53</v>
      </c>
      <c r="AI137" s="28">
        <v>-43210961.318139397</v>
      </c>
      <c r="AJ137" s="28">
        <v>-86351351.023964301</v>
      </c>
    </row>
    <row r="138" spans="1:36" ht="12" customHeight="1" x14ac:dyDescent="0.2">
      <c r="A138" s="13">
        <v>36697</v>
      </c>
      <c r="B138" s="14">
        <v>-7680</v>
      </c>
      <c r="C138" s="14">
        <v>-3404.9416434733012</v>
      </c>
      <c r="D138" s="11">
        <v>-4275.0583565266988</v>
      </c>
      <c r="F138" s="197">
        <f t="shared" si="7"/>
        <v>-4275.0583565266988</v>
      </c>
      <c r="H138" s="12"/>
      <c r="L138" s="26">
        <v>36697</v>
      </c>
      <c r="M138" s="27" t="s">
        <v>10</v>
      </c>
      <c r="N138" s="23">
        <v>-21034014.274850897</v>
      </c>
      <c r="O138" t="str">
        <f t="shared" si="8"/>
        <v xml:space="preserve"> </v>
      </c>
      <c r="P138" t="str">
        <f t="shared" si="5"/>
        <v xml:space="preserve"> </v>
      </c>
      <c r="T138" s="26">
        <v>36724</v>
      </c>
      <c r="U138" s="27" t="s">
        <v>10</v>
      </c>
      <c r="V138" s="23">
        <v>-48029895.722310603</v>
      </c>
      <c r="W138" s="23">
        <v>-8767668.0499858502</v>
      </c>
      <c r="Y138" s="72" t="str">
        <f t="shared" si="6"/>
        <v xml:space="preserve"> </v>
      </c>
      <c r="AG138" s="26">
        <v>36689</v>
      </c>
      <c r="AH138" s="27" t="s">
        <v>53</v>
      </c>
      <c r="AI138" s="28">
        <v>-46068031.718696296</v>
      </c>
      <c r="AJ138" s="28">
        <v>-105655667.632733</v>
      </c>
    </row>
    <row r="139" spans="1:36" ht="12" customHeight="1" x14ac:dyDescent="0.2">
      <c r="A139" s="13">
        <v>36698</v>
      </c>
      <c r="B139" s="14">
        <v>3996</v>
      </c>
      <c r="C139" s="14">
        <v>-2913.2206773923863</v>
      </c>
      <c r="D139" s="11">
        <v>6909.2206773923863</v>
      </c>
      <c r="F139" s="197">
        <f t="shared" si="7"/>
        <v>6909.2206773923863</v>
      </c>
      <c r="H139" s="12"/>
      <c r="L139" s="26">
        <v>36698</v>
      </c>
      <c r="M139" s="27" t="s">
        <v>10</v>
      </c>
      <c r="N139" s="23">
        <v>-21486704.435217299</v>
      </c>
      <c r="O139" t="str">
        <f t="shared" si="8"/>
        <v xml:space="preserve"> </v>
      </c>
      <c r="P139" t="str">
        <f t="shared" si="5"/>
        <v xml:space="preserve"> </v>
      </c>
      <c r="T139" s="26">
        <v>36725</v>
      </c>
      <c r="U139" s="27" t="s">
        <v>10</v>
      </c>
      <c r="V139" s="23">
        <v>-35906950.485773399</v>
      </c>
      <c r="W139" s="23">
        <v>24217532.462197397</v>
      </c>
      <c r="Y139" s="72" t="str">
        <f t="shared" si="6"/>
        <v xml:space="preserve"> </v>
      </c>
      <c r="AG139" s="26">
        <v>36690</v>
      </c>
      <c r="AH139" s="27" t="s">
        <v>53</v>
      </c>
      <c r="AI139" s="28">
        <v>-45477681.057179995</v>
      </c>
      <c r="AJ139" s="28">
        <v>122559353.731079</v>
      </c>
    </row>
    <row r="140" spans="1:36" ht="12" customHeight="1" x14ac:dyDescent="0.2">
      <c r="A140" s="13">
        <v>36699</v>
      </c>
      <c r="B140" s="14">
        <v>11310.534232249383</v>
      </c>
      <c r="C140" s="14">
        <v>5670.7844914477137</v>
      </c>
      <c r="D140" s="11">
        <v>5639.7497408016698</v>
      </c>
      <c r="F140" s="197">
        <f t="shared" si="7"/>
        <v>5639.7497408016698</v>
      </c>
      <c r="H140" s="12"/>
      <c r="L140" s="26">
        <v>36699</v>
      </c>
      <c r="M140" s="27" t="s">
        <v>10</v>
      </c>
      <c r="N140" s="23">
        <v>-39878623.146184899</v>
      </c>
      <c r="O140" t="str">
        <f t="shared" si="8"/>
        <v xml:space="preserve"> </v>
      </c>
      <c r="P140" t="str">
        <f t="shared" si="5"/>
        <v xml:space="preserve"> </v>
      </c>
      <c r="T140" s="26">
        <v>36726</v>
      </c>
      <c r="U140" s="27" t="s">
        <v>10</v>
      </c>
      <c r="V140" s="23">
        <v>-31349996.988359202</v>
      </c>
      <c r="W140" s="23">
        <v>-4179825.8370610196</v>
      </c>
      <c r="Y140" s="72" t="str">
        <f t="shared" si="6"/>
        <v xml:space="preserve"> </v>
      </c>
      <c r="AG140" s="26">
        <v>36691</v>
      </c>
      <c r="AH140" s="27" t="s">
        <v>53</v>
      </c>
      <c r="AI140" s="28">
        <v>-41579584.2329081</v>
      </c>
      <c r="AJ140" s="28">
        <v>-5169959.2909173006</v>
      </c>
    </row>
    <row r="141" spans="1:36" ht="12" customHeight="1" x14ac:dyDescent="0.2">
      <c r="A141" s="13">
        <v>36700</v>
      </c>
      <c r="B141" s="14">
        <v>-5720.8095887783293</v>
      </c>
      <c r="C141" s="14">
        <v>359.40956252727324</v>
      </c>
      <c r="D141" s="11">
        <v>-6080.2191513056023</v>
      </c>
      <c r="F141" s="197">
        <f t="shared" si="7"/>
        <v>-6080.2191513056023</v>
      </c>
      <c r="H141" s="12"/>
      <c r="L141" s="26">
        <v>36700</v>
      </c>
      <c r="M141" s="27" t="s">
        <v>10</v>
      </c>
      <c r="N141" s="23">
        <v>-42348344.277749397</v>
      </c>
      <c r="O141" t="str">
        <f t="shared" si="8"/>
        <v xml:space="preserve"> </v>
      </c>
      <c r="P141" t="str">
        <f t="shared" si="5"/>
        <v xml:space="preserve"> </v>
      </c>
      <c r="T141" s="26">
        <v>36727</v>
      </c>
      <c r="U141" s="27" t="s">
        <v>10</v>
      </c>
      <c r="V141" s="23">
        <v>-21801382.695333499</v>
      </c>
      <c r="W141" s="23">
        <v>-8530562.3804157209</v>
      </c>
      <c r="Y141" s="72" t="str">
        <f t="shared" si="6"/>
        <v xml:space="preserve"> </v>
      </c>
      <c r="AG141" s="26">
        <v>36692</v>
      </c>
      <c r="AH141" s="27" t="s">
        <v>53</v>
      </c>
      <c r="AI141" s="28">
        <v>-42805644.626957297</v>
      </c>
      <c r="AJ141" s="28">
        <v>321587766.89786702</v>
      </c>
    </row>
    <row r="142" spans="1:36" ht="12" customHeight="1" x14ac:dyDescent="0.2">
      <c r="A142" s="13">
        <v>36703</v>
      </c>
      <c r="B142" s="14">
        <v>10067.963510074591</v>
      </c>
      <c r="C142" s="14">
        <v>3828.5544899217725</v>
      </c>
      <c r="D142" s="11">
        <v>6239.4090201528179</v>
      </c>
      <c r="F142" s="197">
        <f t="shared" si="7"/>
        <v>6239.4090201528179</v>
      </c>
      <c r="H142" s="12"/>
      <c r="L142" s="26">
        <v>36703</v>
      </c>
      <c r="M142" s="27" t="s">
        <v>10</v>
      </c>
      <c r="N142" s="23">
        <v>-28525830.7079097</v>
      </c>
      <c r="O142" t="str">
        <f t="shared" si="8"/>
        <v xml:space="preserve"> </v>
      </c>
      <c r="P142" t="str">
        <f t="shared" si="5"/>
        <v xml:space="preserve"> </v>
      </c>
      <c r="T142" s="26">
        <v>36728</v>
      </c>
      <c r="U142" s="27" t="s">
        <v>10</v>
      </c>
      <c r="V142" s="23">
        <v>-40036549.702835001</v>
      </c>
      <c r="W142" s="23">
        <v>9939274.2957904506</v>
      </c>
      <c r="Y142" s="72" t="str">
        <f t="shared" si="6"/>
        <v xml:space="preserve"> </v>
      </c>
      <c r="AG142" s="26">
        <v>36693</v>
      </c>
      <c r="AH142" s="27" t="s">
        <v>53</v>
      </c>
      <c r="AI142" s="28">
        <v>-44798634.209807903</v>
      </c>
      <c r="AJ142" s="28">
        <v>58369133.128146596</v>
      </c>
    </row>
    <row r="143" spans="1:36" ht="12" customHeight="1" x14ac:dyDescent="0.2">
      <c r="A143" s="13">
        <v>36704</v>
      </c>
      <c r="B143" s="14">
        <v>7045.918421361841</v>
      </c>
      <c r="C143" s="14">
        <v>3523.0930008062987</v>
      </c>
      <c r="D143" s="11">
        <v>3522.8254205555422</v>
      </c>
      <c r="F143" s="197">
        <f t="shared" si="7"/>
        <v>3522.8254205555422</v>
      </c>
      <c r="H143" s="12"/>
      <c r="L143" s="26">
        <v>36704</v>
      </c>
      <c r="M143" s="27" t="s">
        <v>10</v>
      </c>
      <c r="N143" s="23">
        <v>-38978561.4144881</v>
      </c>
      <c r="O143" t="str">
        <f t="shared" si="8"/>
        <v xml:space="preserve"> </v>
      </c>
      <c r="P143" t="str">
        <f t="shared" si="5"/>
        <v xml:space="preserve"> </v>
      </c>
      <c r="T143" s="26">
        <v>36731</v>
      </c>
      <c r="U143" s="27" t="s">
        <v>10</v>
      </c>
      <c r="V143" s="23">
        <v>-28069256.187250298</v>
      </c>
      <c r="W143" s="23">
        <v>7874050.15999447</v>
      </c>
      <c r="Y143" s="72" t="str">
        <f t="shared" si="6"/>
        <v xml:space="preserve"> </v>
      </c>
      <c r="AG143" s="26">
        <v>36696</v>
      </c>
      <c r="AH143" s="27" t="s">
        <v>53</v>
      </c>
      <c r="AI143" s="28">
        <v>-33927825.303072304</v>
      </c>
      <c r="AJ143" s="28">
        <v>3.1794151025296603E+59</v>
      </c>
    </row>
    <row r="144" spans="1:36" ht="12" customHeight="1" x14ac:dyDescent="0.2">
      <c r="A144" s="13">
        <v>36705</v>
      </c>
      <c r="B144" s="14">
        <v>2786.5300922916272</v>
      </c>
      <c r="C144" s="14">
        <v>7542.0327221470288</v>
      </c>
      <c r="D144" s="11">
        <v>-4755.5026298554021</v>
      </c>
      <c r="F144" s="197">
        <f t="shared" si="7"/>
        <v>-4755.5026298554021</v>
      </c>
      <c r="H144" s="12"/>
      <c r="L144" s="26">
        <v>36705</v>
      </c>
      <c r="M144" s="27" t="s">
        <v>10</v>
      </c>
      <c r="N144" s="23">
        <v>-38841183.243756004</v>
      </c>
      <c r="O144" t="str">
        <f t="shared" si="8"/>
        <v xml:space="preserve"> </v>
      </c>
      <c r="P144" t="str">
        <f t="shared" si="5"/>
        <v xml:space="preserve"> </v>
      </c>
      <c r="T144" s="26">
        <v>36732</v>
      </c>
      <c r="U144" s="27" t="s">
        <v>10</v>
      </c>
      <c r="V144" s="23">
        <v>-24605138.670648202</v>
      </c>
      <c r="W144" s="23">
        <v>-9876592.1663811896</v>
      </c>
      <c r="Y144" s="72" t="str">
        <f t="shared" si="6"/>
        <v xml:space="preserve"> </v>
      </c>
      <c r="AG144" s="26">
        <v>36697</v>
      </c>
      <c r="AH144" s="27" t="s">
        <v>53</v>
      </c>
      <c r="AI144" s="28">
        <v>-28940406.232083999</v>
      </c>
      <c r="AJ144" s="28">
        <v>120665231.290609</v>
      </c>
    </row>
    <row r="145" spans="1:36" ht="12" customHeight="1" x14ac:dyDescent="0.2">
      <c r="A145" s="13">
        <v>36706</v>
      </c>
      <c r="B145" s="14">
        <v>10311.638427748174</v>
      </c>
      <c r="C145" s="14">
        <v>-812.22240884201892</v>
      </c>
      <c r="D145" s="11">
        <v>11123.860836590193</v>
      </c>
      <c r="F145" s="197">
        <f t="shared" si="7"/>
        <v>11123.860836590193</v>
      </c>
      <c r="H145" s="12"/>
      <c r="L145" s="26">
        <v>36706</v>
      </c>
      <c r="M145" s="27" t="s">
        <v>10</v>
      </c>
      <c r="N145" s="23">
        <v>-26872615.2709793</v>
      </c>
      <c r="O145" t="str">
        <f t="shared" si="8"/>
        <v xml:space="preserve"> </v>
      </c>
      <c r="P145" t="str">
        <f t="shared" si="5"/>
        <v xml:space="preserve"> </v>
      </c>
      <c r="T145" s="26">
        <v>36733</v>
      </c>
      <c r="U145" s="27" t="s">
        <v>10</v>
      </c>
      <c r="V145" s="23">
        <v>-12942716.8664537</v>
      </c>
      <c r="W145" s="23">
        <v>-3163931.3834863496</v>
      </c>
      <c r="Y145" s="72" t="str">
        <f t="shared" si="6"/>
        <v>var exceeded</v>
      </c>
      <c r="AG145" s="26">
        <v>36698</v>
      </c>
      <c r="AH145" s="27" t="s">
        <v>53</v>
      </c>
      <c r="AI145" s="28">
        <v>-29762504.803526402</v>
      </c>
      <c r="AJ145" s="28">
        <v>108230204.32904901</v>
      </c>
    </row>
    <row r="146" spans="1:36" ht="12" customHeight="1" x14ac:dyDescent="0.2">
      <c r="A146" s="13">
        <v>36707</v>
      </c>
      <c r="B146" s="14">
        <v>12026.439551186493</v>
      </c>
      <c r="C146" s="14">
        <v>1146.9549001536</v>
      </c>
      <c r="D146" s="11">
        <v>10879.484651032893</v>
      </c>
      <c r="F146" s="197">
        <f t="shared" si="7"/>
        <v>10879.484651032893</v>
      </c>
      <c r="H146" s="12"/>
      <c r="L146" s="26">
        <v>36707</v>
      </c>
      <c r="M146" s="27" t="s">
        <v>10</v>
      </c>
      <c r="N146" s="23">
        <v>-24290931.304487199</v>
      </c>
      <c r="O146" t="str">
        <f t="shared" si="8"/>
        <v xml:space="preserve"> </v>
      </c>
      <c r="P146" t="str">
        <f t="shared" si="5"/>
        <v xml:space="preserve"> </v>
      </c>
      <c r="T146" s="26">
        <v>36734</v>
      </c>
      <c r="U146" s="27" t="s">
        <v>10</v>
      </c>
      <c r="V146" s="23">
        <v>-26075219.574565701</v>
      </c>
      <c r="W146" s="23">
        <v>-17995771.2359038</v>
      </c>
      <c r="Y146" s="72" t="str">
        <f t="shared" si="6"/>
        <v xml:space="preserve"> </v>
      </c>
      <c r="AG146" s="26">
        <v>36699</v>
      </c>
      <c r="AH146" s="27" t="s">
        <v>53</v>
      </c>
      <c r="AI146" s="28">
        <v>-46702024.284776397</v>
      </c>
      <c r="AJ146" s="28">
        <v>-63488078.761075795</v>
      </c>
    </row>
    <row r="147" spans="1:36" ht="12" customHeight="1" x14ac:dyDescent="0.2">
      <c r="A147" s="13">
        <v>36712</v>
      </c>
      <c r="B147" s="18">
        <v>-19719</v>
      </c>
      <c r="C147" s="19">
        <v>2282</v>
      </c>
      <c r="D147" s="11">
        <v>-22001</v>
      </c>
      <c r="F147" s="197">
        <f t="shared" si="7"/>
        <v>-22001</v>
      </c>
      <c r="H147" s="12"/>
      <c r="L147" s="26">
        <v>36712</v>
      </c>
      <c r="M147" s="27" t="s">
        <v>10</v>
      </c>
      <c r="N147" s="23">
        <v>-27153823.795935899</v>
      </c>
      <c r="O147" t="str">
        <f t="shared" si="8"/>
        <v xml:space="preserve"> </v>
      </c>
      <c r="P147" t="str">
        <f t="shared" si="5"/>
        <v xml:space="preserve"> </v>
      </c>
      <c r="T147" s="26">
        <v>36735</v>
      </c>
      <c r="U147" s="27" t="s">
        <v>10</v>
      </c>
      <c r="V147" s="23">
        <v>-33630377.264398299</v>
      </c>
      <c r="W147" s="23">
        <v>22130867.951736398</v>
      </c>
      <c r="Y147" s="72" t="str">
        <f t="shared" si="6"/>
        <v xml:space="preserve"> </v>
      </c>
      <c r="AG147" s="26">
        <v>36700</v>
      </c>
      <c r="AH147" s="27" t="s">
        <v>53</v>
      </c>
      <c r="AI147" s="28">
        <v>-49133275.580743305</v>
      </c>
      <c r="AJ147" s="28">
        <v>3835420.8270266801</v>
      </c>
    </row>
    <row r="148" spans="1:36" ht="12" customHeight="1" x14ac:dyDescent="0.2">
      <c r="A148" s="13">
        <v>36713</v>
      </c>
      <c r="B148" s="18">
        <v>-3457</v>
      </c>
      <c r="C148" s="19">
        <v>4604</v>
      </c>
      <c r="D148" s="11">
        <v>-8061</v>
      </c>
      <c r="F148" s="197">
        <f t="shared" si="7"/>
        <v>-8061</v>
      </c>
      <c r="H148" s="12"/>
      <c r="L148" s="26">
        <v>36713</v>
      </c>
      <c r="M148" s="27" t="s">
        <v>10</v>
      </c>
      <c r="N148" s="23">
        <v>-19987444.458530001</v>
      </c>
      <c r="O148" t="str">
        <f t="shared" si="8"/>
        <v xml:space="preserve"> </v>
      </c>
      <c r="P148" t="str">
        <f t="shared" si="5"/>
        <v xml:space="preserve"> </v>
      </c>
      <c r="T148" s="26">
        <v>36738</v>
      </c>
      <c r="U148" s="27" t="s">
        <v>10</v>
      </c>
      <c r="V148" s="23">
        <v>-38951324.371117502</v>
      </c>
      <c r="W148" s="23">
        <v>1316227.9341959399</v>
      </c>
      <c r="Y148" s="72" t="str">
        <f t="shared" si="6"/>
        <v xml:space="preserve"> </v>
      </c>
      <c r="AG148" s="26">
        <v>36703</v>
      </c>
      <c r="AH148" s="27" t="s">
        <v>53</v>
      </c>
      <c r="AI148" s="28">
        <v>-40601310.296649002</v>
      </c>
      <c r="AJ148" s="28">
        <v>2257257.1535698897</v>
      </c>
    </row>
    <row r="149" spans="1:36" ht="12" customHeight="1" x14ac:dyDescent="0.2">
      <c r="A149" s="13">
        <v>36714</v>
      </c>
      <c r="B149" s="20">
        <v>12106.116298444111</v>
      </c>
      <c r="C149" s="19">
        <v>1541</v>
      </c>
      <c r="D149" s="11">
        <v>10565.116298444111</v>
      </c>
      <c r="F149" s="197">
        <f t="shared" si="7"/>
        <v>10565.116298444111</v>
      </c>
      <c r="H149" s="12"/>
      <c r="L149" s="26">
        <v>36714</v>
      </c>
      <c r="M149" s="27" t="s">
        <v>10</v>
      </c>
      <c r="N149" s="23">
        <v>-21724327.555000599</v>
      </c>
      <c r="O149" t="str">
        <f t="shared" si="8"/>
        <v xml:space="preserve"> </v>
      </c>
      <c r="P149" t="str">
        <f t="shared" si="5"/>
        <v xml:space="preserve"> </v>
      </c>
      <c r="T149" s="26">
        <v>36739</v>
      </c>
      <c r="U149" s="27" t="s">
        <v>10</v>
      </c>
      <c r="V149" s="23">
        <v>-42834408.604239903</v>
      </c>
      <c r="W149" s="23">
        <v>6520695.9690194204</v>
      </c>
      <c r="Y149" s="72" t="str">
        <f t="shared" si="6"/>
        <v xml:space="preserve"> </v>
      </c>
      <c r="AG149" s="26">
        <v>36704</v>
      </c>
      <c r="AH149" s="27" t="s">
        <v>53</v>
      </c>
      <c r="AI149" s="28">
        <v>-54744568.413972102</v>
      </c>
      <c r="AJ149" s="28">
        <v>12198731.9632724</v>
      </c>
    </row>
    <row r="150" spans="1:36" ht="12" customHeight="1" x14ac:dyDescent="0.2">
      <c r="A150" s="13">
        <v>36717</v>
      </c>
      <c r="B150" s="20">
        <v>-2651.0529535787687</v>
      </c>
      <c r="C150" s="19">
        <v>2641</v>
      </c>
      <c r="D150" s="11">
        <v>-5292.0529535787682</v>
      </c>
      <c r="F150" s="197">
        <f t="shared" si="7"/>
        <v>-5292.0529535787682</v>
      </c>
      <c r="H150" s="12"/>
      <c r="L150" s="26">
        <v>36717</v>
      </c>
      <c r="M150" s="27" t="s">
        <v>10</v>
      </c>
      <c r="N150" s="23">
        <v>-35095035.108961202</v>
      </c>
      <c r="O150" t="str">
        <f t="shared" si="8"/>
        <v xml:space="preserve"> </v>
      </c>
      <c r="P150" t="str">
        <f t="shared" ref="P150:P213" si="9">IF(($N150)&gt;(F151*1000),"var exceeded"," ")</f>
        <v xml:space="preserve"> </v>
      </c>
      <c r="T150" s="26">
        <v>36740</v>
      </c>
      <c r="U150" s="27" t="s">
        <v>10</v>
      </c>
      <c r="V150" s="23">
        <v>-44431566.928517699</v>
      </c>
      <c r="W150" s="23">
        <v>38766344.352349699</v>
      </c>
      <c r="Y150" s="72" t="str">
        <f t="shared" ref="Y150:Y213" si="10">IF((V150)&gt;(W151),"var exceeded"," ")</f>
        <v xml:space="preserve"> </v>
      </c>
      <c r="AG150" s="26">
        <v>36705</v>
      </c>
      <c r="AH150" s="27" t="s">
        <v>53</v>
      </c>
      <c r="AI150" s="28">
        <v>-54947111.7768979</v>
      </c>
      <c r="AJ150" s="28">
        <v>-6815898.0683744801</v>
      </c>
    </row>
    <row r="151" spans="1:36" ht="12" customHeight="1" x14ac:dyDescent="0.2">
      <c r="A151" s="13">
        <v>36718</v>
      </c>
      <c r="B151" s="20">
        <v>7084.8617832848522</v>
      </c>
      <c r="C151" s="19">
        <v>4921</v>
      </c>
      <c r="D151" s="11">
        <v>2163.8617832848522</v>
      </c>
      <c r="F151" s="197">
        <f t="shared" ref="F151:F214" si="11">D151-E151</f>
        <v>2163.8617832848522</v>
      </c>
      <c r="H151" s="12"/>
      <c r="L151" s="26">
        <v>36718</v>
      </c>
      <c r="M151" s="27" t="s">
        <v>10</v>
      </c>
      <c r="N151" s="23">
        <v>-40287012.730362102</v>
      </c>
      <c r="O151" t="str">
        <f t="shared" si="8"/>
        <v xml:space="preserve"> </v>
      </c>
      <c r="P151" t="str">
        <f t="shared" si="9"/>
        <v xml:space="preserve"> </v>
      </c>
      <c r="T151" s="26">
        <v>36741</v>
      </c>
      <c r="U151" s="27" t="s">
        <v>10</v>
      </c>
      <c r="V151" s="23">
        <v>-42537181.054817595</v>
      </c>
      <c r="W151" s="23">
        <v>20338425.991067797</v>
      </c>
      <c r="Y151" s="72" t="str">
        <f t="shared" si="10"/>
        <v xml:space="preserve"> </v>
      </c>
      <c r="AG151" s="26">
        <v>36706</v>
      </c>
      <c r="AH151" s="27" t="s">
        <v>53</v>
      </c>
      <c r="AI151" s="28">
        <v>-47238166.716387503</v>
      </c>
      <c r="AJ151" s="28">
        <v>23715179.941561602</v>
      </c>
    </row>
    <row r="152" spans="1:36" ht="12" customHeight="1" x14ac:dyDescent="0.2">
      <c r="A152" s="13">
        <v>36719</v>
      </c>
      <c r="B152" s="20">
        <v>-14816.330279226888</v>
      </c>
      <c r="C152" s="19">
        <v>2052</v>
      </c>
      <c r="D152" s="11">
        <v>-16868.330279226888</v>
      </c>
      <c r="F152" s="197">
        <f t="shared" si="11"/>
        <v>-16868.330279226888</v>
      </c>
      <c r="H152" s="12"/>
      <c r="L152" s="26">
        <v>36719</v>
      </c>
      <c r="M152" s="27" t="s">
        <v>10</v>
      </c>
      <c r="N152" s="23">
        <v>-34097061.841588296</v>
      </c>
      <c r="O152" t="str">
        <f t="shared" si="8"/>
        <v xml:space="preserve"> </v>
      </c>
      <c r="P152" t="str">
        <f t="shared" si="9"/>
        <v xml:space="preserve"> </v>
      </c>
      <c r="T152" s="26">
        <v>36742</v>
      </c>
      <c r="U152" s="27" t="s">
        <v>10</v>
      </c>
      <c r="V152" s="23">
        <v>-41649915.861880496</v>
      </c>
      <c r="W152" s="23">
        <v>12252933.9055089</v>
      </c>
      <c r="Y152" s="72" t="str">
        <f t="shared" si="10"/>
        <v xml:space="preserve"> </v>
      </c>
      <c r="AG152" s="26">
        <v>36707</v>
      </c>
      <c r="AH152" s="27" t="s">
        <v>53</v>
      </c>
      <c r="AI152" s="28">
        <v>-49267360.557144605</v>
      </c>
      <c r="AJ152" s="28">
        <v>-10789389.619344201</v>
      </c>
    </row>
    <row r="153" spans="1:36" ht="12" customHeight="1" x14ac:dyDescent="0.2">
      <c r="A153" s="13">
        <v>36720</v>
      </c>
      <c r="B153" s="20">
        <v>8680.2781321067414</v>
      </c>
      <c r="C153" s="19">
        <v>-581</v>
      </c>
      <c r="D153" s="11">
        <v>9261.2781321067414</v>
      </c>
      <c r="F153" s="197">
        <f t="shared" si="11"/>
        <v>9261.2781321067414</v>
      </c>
      <c r="H153" s="12"/>
      <c r="L153" s="26">
        <v>36720</v>
      </c>
      <c r="M153" s="27" t="s">
        <v>10</v>
      </c>
      <c r="N153" s="23">
        <v>-33246307.026221201</v>
      </c>
      <c r="O153" t="str">
        <f t="shared" si="8"/>
        <v xml:space="preserve"> </v>
      </c>
      <c r="P153" t="str">
        <f t="shared" si="9"/>
        <v xml:space="preserve"> </v>
      </c>
      <c r="T153" s="26">
        <v>36745</v>
      </c>
      <c r="U153" s="27" t="s">
        <v>10</v>
      </c>
      <c r="V153" s="23">
        <v>-40698834.349734597</v>
      </c>
      <c r="W153" s="23">
        <v>29641399.712891098</v>
      </c>
      <c r="Y153" s="72" t="str">
        <f t="shared" si="10"/>
        <v xml:space="preserve"> </v>
      </c>
      <c r="AG153" s="26">
        <v>36710</v>
      </c>
      <c r="AH153" s="27" t="s">
        <v>53</v>
      </c>
      <c r="AI153" s="28">
        <v>-47684196.834617101</v>
      </c>
      <c r="AJ153" s="28">
        <v>-10771999.0730047</v>
      </c>
    </row>
    <row r="154" spans="1:36" ht="12" customHeight="1" x14ac:dyDescent="0.2">
      <c r="A154" s="13">
        <v>36721</v>
      </c>
      <c r="B154" s="20">
        <v>14215.6408794321</v>
      </c>
      <c r="C154" s="19">
        <v>1653</v>
      </c>
      <c r="D154" s="11">
        <v>12562.6408794321</v>
      </c>
      <c r="F154" s="197">
        <f t="shared" si="11"/>
        <v>12562.6408794321</v>
      </c>
      <c r="H154" s="12"/>
      <c r="L154" s="26">
        <v>36721</v>
      </c>
      <c r="M154" s="27" t="s">
        <v>10</v>
      </c>
      <c r="N154" s="23">
        <v>-39323508.523970999</v>
      </c>
      <c r="O154" t="str">
        <f t="shared" si="8"/>
        <v xml:space="preserve"> </v>
      </c>
      <c r="P154" t="str">
        <f t="shared" si="9"/>
        <v xml:space="preserve"> </v>
      </c>
      <c r="T154" s="26">
        <v>36746</v>
      </c>
      <c r="U154" s="27" t="s">
        <v>10</v>
      </c>
      <c r="V154" s="23">
        <v>-37423052.009057894</v>
      </c>
      <c r="W154" s="23">
        <v>15515533.9212336</v>
      </c>
      <c r="Y154" s="72" t="str">
        <f t="shared" si="10"/>
        <v xml:space="preserve"> </v>
      </c>
      <c r="AG154" s="26">
        <v>36711</v>
      </c>
      <c r="AH154" s="27" t="s">
        <v>53</v>
      </c>
      <c r="AI154" s="28">
        <v>-5043603.9642880401</v>
      </c>
      <c r="AJ154" s="28">
        <v>-6836054.0196000105</v>
      </c>
    </row>
    <row r="155" spans="1:36" ht="12" customHeight="1" x14ac:dyDescent="0.2">
      <c r="A155" s="13">
        <v>36724</v>
      </c>
      <c r="B155" s="20">
        <v>-14107.758596388185</v>
      </c>
      <c r="C155" s="19">
        <v>78</v>
      </c>
      <c r="D155" s="11">
        <v>-14185.758596388185</v>
      </c>
      <c r="F155" s="197">
        <f t="shared" si="11"/>
        <v>-14185.758596388185</v>
      </c>
      <c r="H155" s="12"/>
      <c r="L155" s="26">
        <v>36724</v>
      </c>
      <c r="M155" s="27" t="s">
        <v>10</v>
      </c>
      <c r="N155" s="23">
        <v>-48029895.722310603</v>
      </c>
      <c r="O155" t="str">
        <f t="shared" si="8"/>
        <v xml:space="preserve"> </v>
      </c>
      <c r="P155" t="str">
        <f t="shared" si="9"/>
        <v xml:space="preserve"> </v>
      </c>
      <c r="T155" s="26">
        <v>36747</v>
      </c>
      <c r="U155" s="27" t="s">
        <v>10</v>
      </c>
      <c r="V155" s="23">
        <v>-38144269.250034802</v>
      </c>
      <c r="W155" s="23">
        <v>4736882.1818762301</v>
      </c>
      <c r="Y155" s="72" t="str">
        <f t="shared" si="10"/>
        <v xml:space="preserve"> </v>
      </c>
      <c r="AG155" s="26">
        <v>36712</v>
      </c>
      <c r="AH155" s="27" t="s">
        <v>53</v>
      </c>
      <c r="AI155" s="28">
        <v>-42696300.593463697</v>
      </c>
      <c r="AJ155" s="28">
        <v>-29107235.623437498</v>
      </c>
    </row>
    <row r="156" spans="1:36" ht="12" customHeight="1" x14ac:dyDescent="0.2">
      <c r="A156" s="13">
        <v>36725</v>
      </c>
      <c r="B156" s="20">
        <v>25795.823213274678</v>
      </c>
      <c r="C156" s="19">
        <v>-825</v>
      </c>
      <c r="D156" s="11">
        <v>26620.823213274678</v>
      </c>
      <c r="F156" s="197">
        <f t="shared" si="11"/>
        <v>26620.823213274678</v>
      </c>
      <c r="H156" s="12"/>
      <c r="L156" s="26">
        <v>36725</v>
      </c>
      <c r="M156" s="27" t="s">
        <v>10</v>
      </c>
      <c r="N156" s="23">
        <v>-35906950.485773399</v>
      </c>
      <c r="O156" t="str">
        <f t="shared" si="8"/>
        <v xml:space="preserve"> </v>
      </c>
      <c r="P156" t="str">
        <f t="shared" si="9"/>
        <v xml:space="preserve"> </v>
      </c>
      <c r="T156" s="26">
        <v>36748</v>
      </c>
      <c r="U156" s="27" t="s">
        <v>10</v>
      </c>
      <c r="V156" s="23">
        <v>-37446275.653593801</v>
      </c>
      <c r="W156" s="23">
        <v>17218061.8499717</v>
      </c>
      <c r="Y156" s="72" t="str">
        <f t="shared" si="10"/>
        <v xml:space="preserve"> </v>
      </c>
      <c r="AG156" s="26">
        <v>36713</v>
      </c>
      <c r="AH156" s="27" t="s">
        <v>53</v>
      </c>
      <c r="AI156" s="28">
        <v>-31510581.640046101</v>
      </c>
      <c r="AJ156" s="28">
        <v>-671999.64045919199</v>
      </c>
    </row>
    <row r="157" spans="1:36" ht="12" customHeight="1" x14ac:dyDescent="0.2">
      <c r="A157" s="13">
        <v>36726</v>
      </c>
      <c r="B157" s="20">
        <v>-6030.6764111145112</v>
      </c>
      <c r="C157" s="19">
        <v>4958</v>
      </c>
      <c r="D157" s="11">
        <v>-10988.676411114511</v>
      </c>
      <c r="F157" s="197">
        <f t="shared" si="11"/>
        <v>-10988.676411114511</v>
      </c>
      <c r="H157" s="12"/>
      <c r="L157" s="26">
        <v>36726</v>
      </c>
      <c r="M157" s="27" t="s">
        <v>10</v>
      </c>
      <c r="N157" s="23">
        <v>-31349996.988359202</v>
      </c>
      <c r="O157" t="str">
        <f t="shared" si="8"/>
        <v xml:space="preserve"> </v>
      </c>
      <c r="P157" t="str">
        <f t="shared" si="9"/>
        <v xml:space="preserve"> </v>
      </c>
      <c r="T157" s="26">
        <v>36749</v>
      </c>
      <c r="U157" s="27" t="s">
        <v>10</v>
      </c>
      <c r="V157" s="23">
        <v>-39203573.852921605</v>
      </c>
      <c r="W157" s="23">
        <v>27568592.196169998</v>
      </c>
      <c r="Y157" s="72" t="str">
        <f t="shared" si="10"/>
        <v xml:space="preserve"> </v>
      </c>
      <c r="AG157" s="26">
        <v>36714</v>
      </c>
      <c r="AH157" s="27" t="s">
        <v>53</v>
      </c>
      <c r="AI157" s="28">
        <v>-38306559.408006199</v>
      </c>
      <c r="AJ157" s="28">
        <v>22908177.056534998</v>
      </c>
    </row>
    <row r="158" spans="1:36" ht="12" customHeight="1" x14ac:dyDescent="0.2">
      <c r="A158" s="13">
        <v>36727</v>
      </c>
      <c r="B158" s="20">
        <v>-6659.2350852395848</v>
      </c>
      <c r="C158" s="19">
        <v>854</v>
      </c>
      <c r="D158" s="11">
        <v>-7513.2350852395848</v>
      </c>
      <c r="F158" s="197">
        <f t="shared" si="11"/>
        <v>-7513.2350852395848</v>
      </c>
      <c r="H158" s="12"/>
      <c r="L158" s="26">
        <v>36727</v>
      </c>
      <c r="M158" s="27" t="s">
        <v>10</v>
      </c>
      <c r="N158" s="23">
        <v>-21801382.695333499</v>
      </c>
      <c r="O158" t="str">
        <f t="shared" si="8"/>
        <v xml:space="preserve"> </v>
      </c>
      <c r="P158" t="str">
        <f t="shared" si="9"/>
        <v xml:space="preserve"> </v>
      </c>
      <c r="T158" s="26">
        <v>36752</v>
      </c>
      <c r="U158" s="27" t="s">
        <v>10</v>
      </c>
      <c r="V158" s="23">
        <v>-39946808.5056784</v>
      </c>
      <c r="W158" s="23">
        <v>-10180111.803152399</v>
      </c>
      <c r="Y158" s="72" t="str">
        <f t="shared" si="10"/>
        <v xml:space="preserve"> </v>
      </c>
      <c r="AG158" s="26">
        <v>36717</v>
      </c>
      <c r="AH158" s="27" t="s">
        <v>53</v>
      </c>
      <c r="AI158" s="28">
        <v>-45842266.241177902</v>
      </c>
      <c r="AJ158" s="28">
        <v>-5617733.2531522401</v>
      </c>
    </row>
    <row r="159" spans="1:36" ht="12" customHeight="1" x14ac:dyDescent="0.2">
      <c r="A159" s="13">
        <v>36728</v>
      </c>
      <c r="B159" s="20">
        <v>8437.5835520670644</v>
      </c>
      <c r="C159" s="19">
        <v>257</v>
      </c>
      <c r="D159" s="11">
        <v>8180.5835520670644</v>
      </c>
      <c r="F159" s="197">
        <f t="shared" si="11"/>
        <v>8180.5835520670644</v>
      </c>
      <c r="H159" s="12"/>
      <c r="L159" s="26">
        <v>36728</v>
      </c>
      <c r="M159" s="27" t="s">
        <v>10</v>
      </c>
      <c r="N159" s="23">
        <v>-40036549.702835001</v>
      </c>
      <c r="O159" t="str">
        <f t="shared" si="8"/>
        <v xml:space="preserve"> </v>
      </c>
      <c r="P159" t="str">
        <f t="shared" si="9"/>
        <v xml:space="preserve"> </v>
      </c>
      <c r="T159" s="26">
        <v>36753</v>
      </c>
      <c r="U159" s="27" t="s">
        <v>10</v>
      </c>
      <c r="V159" s="23">
        <v>-35088141.763167605</v>
      </c>
      <c r="W159" s="23">
        <v>-22995670.654963799</v>
      </c>
      <c r="Y159" s="72" t="str">
        <f t="shared" si="10"/>
        <v xml:space="preserve"> </v>
      </c>
      <c r="AG159" s="26">
        <v>36718</v>
      </c>
      <c r="AH159" s="27" t="s">
        <v>53</v>
      </c>
      <c r="AI159" s="28">
        <v>-49328238.850497603</v>
      </c>
      <c r="AJ159" s="28">
        <v>11448631.149104001</v>
      </c>
    </row>
    <row r="160" spans="1:36" ht="12" customHeight="1" x14ac:dyDescent="0.2">
      <c r="A160" s="13">
        <v>36731</v>
      </c>
      <c r="B160" s="20">
        <v>8770.5990869583202</v>
      </c>
      <c r="C160" s="19">
        <v>4250</v>
      </c>
      <c r="D160" s="11">
        <v>4520.5990869583202</v>
      </c>
      <c r="F160" s="197">
        <f t="shared" si="11"/>
        <v>4520.5990869583202</v>
      </c>
      <c r="H160" s="12"/>
      <c r="L160" s="26">
        <v>36731</v>
      </c>
      <c r="M160" s="27" t="s">
        <v>10</v>
      </c>
      <c r="N160" s="23">
        <v>-28069256.187250298</v>
      </c>
      <c r="O160" t="str">
        <f t="shared" si="8"/>
        <v xml:space="preserve"> </v>
      </c>
      <c r="P160" t="str">
        <f t="shared" si="9"/>
        <v xml:space="preserve"> </v>
      </c>
      <c r="T160" s="26">
        <v>36754</v>
      </c>
      <c r="U160" s="27" t="s">
        <v>10</v>
      </c>
      <c r="V160" s="23">
        <v>-31494646.5316015</v>
      </c>
      <c r="W160" s="23">
        <v>2373290.9731542799</v>
      </c>
      <c r="Y160" s="72" t="str">
        <f t="shared" si="10"/>
        <v xml:space="preserve"> </v>
      </c>
      <c r="AG160" s="26">
        <v>36719</v>
      </c>
      <c r="AH160" s="27" t="s">
        <v>53</v>
      </c>
      <c r="AI160" s="28">
        <v>-46688449.526793197</v>
      </c>
      <c r="AJ160" s="28">
        <v>-11171437.981277401</v>
      </c>
    </row>
    <row r="161" spans="1:36" ht="12" customHeight="1" x14ac:dyDescent="0.2">
      <c r="A161" s="13">
        <v>36732</v>
      </c>
      <c r="B161" s="20">
        <v>-7775.0181745481377</v>
      </c>
      <c r="C161" s="19">
        <v>1881</v>
      </c>
      <c r="D161" s="11">
        <v>-9656.0181745481386</v>
      </c>
      <c r="F161" s="197">
        <f t="shared" si="11"/>
        <v>-9656.0181745481386</v>
      </c>
      <c r="H161" s="12"/>
      <c r="L161" s="26">
        <v>36732</v>
      </c>
      <c r="M161" s="27" t="s">
        <v>10</v>
      </c>
      <c r="N161" s="23">
        <v>-24605138.670648202</v>
      </c>
      <c r="O161" t="str">
        <f t="shared" si="8"/>
        <v xml:space="preserve"> </v>
      </c>
      <c r="P161" t="str">
        <f t="shared" si="9"/>
        <v xml:space="preserve"> </v>
      </c>
      <c r="T161" s="26">
        <v>36755</v>
      </c>
      <c r="U161" s="27" t="s">
        <v>10</v>
      </c>
      <c r="V161" s="23">
        <v>-32031675.7267799</v>
      </c>
      <c r="W161" s="23">
        <v>-10877862.209308401</v>
      </c>
      <c r="Y161" s="72" t="str">
        <f t="shared" si="10"/>
        <v xml:space="preserve"> </v>
      </c>
      <c r="AG161" s="26">
        <v>36720</v>
      </c>
      <c r="AH161" s="27" t="s">
        <v>53</v>
      </c>
      <c r="AI161" s="28">
        <v>-45385246.936047502</v>
      </c>
      <c r="AJ161" s="28">
        <v>17373509.1718891</v>
      </c>
    </row>
    <row r="162" spans="1:36" ht="12" customHeight="1" x14ac:dyDescent="0.2">
      <c r="A162" s="13">
        <v>36733</v>
      </c>
      <c r="B162" s="20">
        <v>-3471.8854856927255</v>
      </c>
      <c r="C162" s="19">
        <v>-1578</v>
      </c>
      <c r="D162" s="11">
        <v>-1893.8854856927255</v>
      </c>
      <c r="F162" s="197">
        <f t="shared" si="11"/>
        <v>-1893.8854856927255</v>
      </c>
      <c r="H162" s="12"/>
      <c r="L162" s="26">
        <v>36733</v>
      </c>
      <c r="M162" s="27" t="s">
        <v>10</v>
      </c>
      <c r="N162" s="23">
        <v>-12942716.8664537</v>
      </c>
      <c r="O162" t="str">
        <f t="shared" si="8"/>
        <v>var exceeded</v>
      </c>
      <c r="P162" t="str">
        <f t="shared" si="9"/>
        <v>var exceeded</v>
      </c>
      <c r="T162" s="26">
        <v>36756</v>
      </c>
      <c r="U162" s="27" t="s">
        <v>10</v>
      </c>
      <c r="V162" s="23">
        <v>-38103202.632904597</v>
      </c>
      <c r="W162" s="23">
        <v>9485199.3914088402</v>
      </c>
      <c r="Y162" s="72" t="str">
        <f t="shared" si="10"/>
        <v xml:space="preserve"> </v>
      </c>
      <c r="AG162" s="26">
        <v>36721</v>
      </c>
      <c r="AH162" s="27" t="s">
        <v>53</v>
      </c>
      <c r="AI162" s="28">
        <v>-51016065.861996703</v>
      </c>
      <c r="AJ162" s="28">
        <v>8814642.3762428891</v>
      </c>
    </row>
    <row r="163" spans="1:36" ht="12" customHeight="1" x14ac:dyDescent="0.2">
      <c r="A163" s="13">
        <v>36734</v>
      </c>
      <c r="B163" s="20">
        <v>-17494.795051999135</v>
      </c>
      <c r="C163" s="19">
        <v>31</v>
      </c>
      <c r="D163" s="11">
        <v>-17525.795051999135</v>
      </c>
      <c r="F163" s="197">
        <f t="shared" si="11"/>
        <v>-17525.795051999135</v>
      </c>
      <c r="H163" s="12"/>
      <c r="L163" s="26">
        <v>36734</v>
      </c>
      <c r="M163" s="27" t="s">
        <v>10</v>
      </c>
      <c r="N163" s="23">
        <v>-26075219.574565701</v>
      </c>
      <c r="O163" t="str">
        <f t="shared" si="8"/>
        <v xml:space="preserve"> </v>
      </c>
      <c r="P163" t="str">
        <f t="shared" si="9"/>
        <v xml:space="preserve"> </v>
      </c>
      <c r="T163" s="26">
        <v>36759</v>
      </c>
      <c r="U163" s="27" t="s">
        <v>10</v>
      </c>
      <c r="V163" s="23">
        <v>-44133591.229023598</v>
      </c>
      <c r="W163" s="23">
        <v>93806632.64179109</v>
      </c>
      <c r="Y163" s="72" t="str">
        <f t="shared" si="10"/>
        <v xml:space="preserve"> </v>
      </c>
      <c r="AG163" s="26">
        <v>36724</v>
      </c>
      <c r="AH163" s="27" t="s">
        <v>53</v>
      </c>
      <c r="AI163" s="28">
        <v>-65748737.199036598</v>
      </c>
      <c r="AJ163" s="28">
        <v>-29258311.9732337</v>
      </c>
    </row>
    <row r="164" spans="1:36" ht="12" customHeight="1" x14ac:dyDescent="0.2">
      <c r="A164" s="13">
        <v>36735</v>
      </c>
      <c r="B164" s="20">
        <v>17701.976165162167</v>
      </c>
      <c r="C164" s="19">
        <v>-766</v>
      </c>
      <c r="D164" s="11">
        <v>18467.976165162167</v>
      </c>
      <c r="F164" s="197">
        <f t="shared" si="11"/>
        <v>18467.976165162167</v>
      </c>
      <c r="H164" s="12"/>
      <c r="L164" s="26">
        <v>36735</v>
      </c>
      <c r="M164" s="27" t="s">
        <v>10</v>
      </c>
      <c r="N164" s="23">
        <v>-33630377.264398299</v>
      </c>
      <c r="O164" t="str">
        <f t="shared" si="8"/>
        <v xml:space="preserve"> </v>
      </c>
      <c r="P164" t="str">
        <f t="shared" si="9"/>
        <v xml:space="preserve"> </v>
      </c>
      <c r="T164" s="26">
        <v>36760</v>
      </c>
      <c r="U164" s="27" t="s">
        <v>10</v>
      </c>
      <c r="V164" s="23">
        <v>-47357729.7975609</v>
      </c>
      <c r="W164" s="23">
        <v>61328017.415082306</v>
      </c>
      <c r="Y164" s="72" t="str">
        <f t="shared" si="10"/>
        <v xml:space="preserve"> </v>
      </c>
      <c r="AG164" s="26">
        <v>36725</v>
      </c>
      <c r="AH164" s="27" t="s">
        <v>53</v>
      </c>
      <c r="AI164" s="28">
        <v>-49209467.170632206</v>
      </c>
      <c r="AJ164" s="28">
        <v>24311374.2988187</v>
      </c>
    </row>
    <row r="165" spans="1:36" ht="12" customHeight="1" x14ac:dyDescent="0.2">
      <c r="A165" s="13">
        <v>36738</v>
      </c>
      <c r="B165" s="20">
        <v>5799.7571109464743</v>
      </c>
      <c r="C165" s="19">
        <v>539</v>
      </c>
      <c r="D165" s="11">
        <v>5260.7571109464743</v>
      </c>
      <c r="F165" s="197">
        <f t="shared" si="11"/>
        <v>5260.7571109464743</v>
      </c>
      <c r="H165" s="12"/>
      <c r="L165" s="26">
        <v>36738</v>
      </c>
      <c r="M165" s="27" t="s">
        <v>10</v>
      </c>
      <c r="N165" s="23">
        <v>-38951324.371117502</v>
      </c>
      <c r="O165" t="str">
        <f t="shared" si="8"/>
        <v xml:space="preserve"> </v>
      </c>
      <c r="P165" t="str">
        <f t="shared" si="9"/>
        <v xml:space="preserve"> </v>
      </c>
      <c r="T165" s="26">
        <v>36761</v>
      </c>
      <c r="U165" s="27" t="s">
        <v>10</v>
      </c>
      <c r="V165" s="23">
        <v>-42449658.0839478</v>
      </c>
      <c r="W165" s="23">
        <v>27740199.274300002</v>
      </c>
      <c r="Y165" s="72" t="str">
        <f t="shared" si="10"/>
        <v xml:space="preserve"> </v>
      </c>
      <c r="AG165" s="26">
        <v>36726</v>
      </c>
      <c r="AH165" s="27" t="s">
        <v>53</v>
      </c>
      <c r="AI165" s="28">
        <v>-44279149.721800394</v>
      </c>
      <c r="AJ165" s="28">
        <v>-17408165.178774402</v>
      </c>
    </row>
    <row r="166" spans="1:36" ht="12" customHeight="1" x14ac:dyDescent="0.2">
      <c r="A166" s="10">
        <v>36739</v>
      </c>
      <c r="B166" s="14">
        <v>8387.2605597474958</v>
      </c>
      <c r="C166" s="14">
        <v>3747.8110748501281</v>
      </c>
      <c r="D166" s="11">
        <v>4639.4494848973682</v>
      </c>
      <c r="F166" s="197">
        <f t="shared" si="11"/>
        <v>4639.4494848973682</v>
      </c>
      <c r="H166" s="12"/>
      <c r="L166" s="26">
        <v>36739</v>
      </c>
      <c r="M166" s="27" t="s">
        <v>10</v>
      </c>
      <c r="N166" s="23">
        <v>-42834408.604239903</v>
      </c>
      <c r="O166" t="str">
        <f t="shared" si="8"/>
        <v xml:space="preserve"> </v>
      </c>
      <c r="P166" t="str">
        <f t="shared" si="9"/>
        <v xml:space="preserve"> </v>
      </c>
      <c r="T166" s="26">
        <v>36762</v>
      </c>
      <c r="U166" s="27" t="s">
        <v>10</v>
      </c>
      <c r="V166" s="23">
        <v>-42150978.931871295</v>
      </c>
      <c r="W166" s="23">
        <v>127473221.7526</v>
      </c>
      <c r="Y166" s="72" t="str">
        <f t="shared" si="10"/>
        <v xml:space="preserve"> </v>
      </c>
      <c r="AG166" s="26">
        <v>36727</v>
      </c>
      <c r="AH166" s="27" t="s">
        <v>53</v>
      </c>
      <c r="AI166" s="28">
        <v>-39549289.329927497</v>
      </c>
      <c r="AJ166" s="28">
        <v>-7781388.8108430104</v>
      </c>
    </row>
    <row r="167" spans="1:36" ht="12" customHeight="1" x14ac:dyDescent="0.2">
      <c r="A167" s="10">
        <v>36740</v>
      </c>
      <c r="B167" s="14">
        <v>50186.634291980059</v>
      </c>
      <c r="C167" s="14">
        <v>10857.505249739404</v>
      </c>
      <c r="D167" s="11">
        <v>39329.129042240653</v>
      </c>
      <c r="F167" s="197">
        <f t="shared" si="11"/>
        <v>39329.129042240653</v>
      </c>
      <c r="H167" s="12"/>
      <c r="L167" s="26">
        <v>36740</v>
      </c>
      <c r="M167" s="27" t="s">
        <v>10</v>
      </c>
      <c r="N167" s="23">
        <v>-44431566.928517699</v>
      </c>
      <c r="O167" t="str">
        <f t="shared" si="8"/>
        <v xml:space="preserve"> </v>
      </c>
      <c r="P167" t="str">
        <f t="shared" si="9"/>
        <v xml:space="preserve"> </v>
      </c>
      <c r="T167" s="26">
        <v>36763</v>
      </c>
      <c r="U167" s="27" t="s">
        <v>10</v>
      </c>
      <c r="V167" s="23">
        <v>-41351612.395056501</v>
      </c>
      <c r="W167" s="23">
        <v>176639214.4012</v>
      </c>
      <c r="Y167" s="72" t="str">
        <f t="shared" si="10"/>
        <v xml:space="preserve"> </v>
      </c>
      <c r="AG167" s="26">
        <v>36728</v>
      </c>
      <c r="AH167" s="27" t="s">
        <v>53</v>
      </c>
      <c r="AI167" s="28">
        <v>-51857898.9072133</v>
      </c>
      <c r="AJ167" s="28">
        <v>15024294.2096598</v>
      </c>
    </row>
    <row r="168" spans="1:36" ht="12" customHeight="1" x14ac:dyDescent="0.2">
      <c r="A168" s="10">
        <v>36741</v>
      </c>
      <c r="B168" s="14">
        <v>19648.943123681718</v>
      </c>
      <c r="C168" s="14">
        <v>-772.44962837464402</v>
      </c>
      <c r="D168" s="11">
        <v>20421.392752056363</v>
      </c>
      <c r="F168" s="197">
        <f t="shared" si="11"/>
        <v>20421.392752056363</v>
      </c>
      <c r="H168" s="12"/>
      <c r="L168" s="26">
        <v>36741</v>
      </c>
      <c r="M168" s="27" t="s">
        <v>10</v>
      </c>
      <c r="N168" s="23">
        <v>-42537181.054817595</v>
      </c>
      <c r="O168" t="str">
        <f t="shared" si="8"/>
        <v xml:space="preserve"> </v>
      </c>
      <c r="P168" t="str">
        <f t="shared" si="9"/>
        <v xml:space="preserve"> </v>
      </c>
      <c r="T168" s="26">
        <v>36766</v>
      </c>
      <c r="U168" s="27" t="s">
        <v>10</v>
      </c>
      <c r="V168" s="23">
        <v>-49307430.842237294</v>
      </c>
      <c r="W168" s="23">
        <v>71125751.254299998</v>
      </c>
      <c r="Y168" s="72" t="str">
        <f t="shared" si="10"/>
        <v xml:space="preserve"> </v>
      </c>
      <c r="AG168" s="26">
        <v>36731</v>
      </c>
      <c r="AH168" s="27" t="s">
        <v>53</v>
      </c>
      <c r="AI168" s="28">
        <v>-38374822.583365299</v>
      </c>
      <c r="AJ168" s="28">
        <v>8659626.1674681287</v>
      </c>
    </row>
    <row r="169" spans="1:36" ht="12" customHeight="1" x14ac:dyDescent="0.2">
      <c r="A169" s="10">
        <v>36742</v>
      </c>
      <c r="B169" s="14">
        <v>13294.256487388586</v>
      </c>
      <c r="C169" s="14">
        <v>1155.2965055277434</v>
      </c>
      <c r="D169" s="11">
        <v>12138.959981860842</v>
      </c>
      <c r="F169" s="197">
        <f t="shared" si="11"/>
        <v>12138.959981860842</v>
      </c>
      <c r="H169" s="12"/>
      <c r="L169" s="26">
        <v>36742</v>
      </c>
      <c r="M169" s="27" t="s">
        <v>10</v>
      </c>
      <c r="N169" s="23">
        <v>-41649915.861880496</v>
      </c>
      <c r="O169" t="str">
        <f t="shared" si="8"/>
        <v xml:space="preserve"> </v>
      </c>
      <c r="P169" t="str">
        <f t="shared" si="9"/>
        <v xml:space="preserve"> </v>
      </c>
      <c r="T169" s="26">
        <v>36767</v>
      </c>
      <c r="U169" s="27" t="s">
        <v>10</v>
      </c>
      <c r="V169" s="23">
        <v>-41986103.670053706</v>
      </c>
      <c r="W169" s="23">
        <v>-15333695.115899999</v>
      </c>
      <c r="Y169" s="72" t="str">
        <f t="shared" si="10"/>
        <v>var exceeded</v>
      </c>
      <c r="AG169" s="26">
        <v>36732</v>
      </c>
      <c r="AH169" s="27" t="s">
        <v>53</v>
      </c>
      <c r="AI169" s="28">
        <v>-32145979.416532699</v>
      </c>
      <c r="AJ169" s="28">
        <v>-21336581.371046901</v>
      </c>
    </row>
    <row r="170" spans="1:36" ht="12" customHeight="1" x14ac:dyDescent="0.2">
      <c r="A170" s="10">
        <v>36745</v>
      </c>
      <c r="B170" s="14">
        <v>18985.429734046269</v>
      </c>
      <c r="C170" s="14">
        <v>2026.9088878553962</v>
      </c>
      <c r="D170" s="11">
        <v>16958.520846190873</v>
      </c>
      <c r="E170" s="6">
        <v>-10000</v>
      </c>
      <c r="F170" s="197">
        <f t="shared" si="11"/>
        <v>26958.520846190873</v>
      </c>
      <c r="H170" s="12"/>
      <c r="L170" s="26">
        <v>36745</v>
      </c>
      <c r="M170" s="27" t="s">
        <v>10</v>
      </c>
      <c r="N170" s="23">
        <v>-40698834.349734597</v>
      </c>
      <c r="O170" t="str">
        <f t="shared" si="8"/>
        <v xml:space="preserve"> </v>
      </c>
      <c r="P170" t="str">
        <f t="shared" si="9"/>
        <v xml:space="preserve"> </v>
      </c>
      <c r="T170" s="26">
        <v>36768</v>
      </c>
      <c r="U170" s="27" t="s">
        <v>10</v>
      </c>
      <c r="V170" s="23">
        <v>-43931508.720789701</v>
      </c>
      <c r="W170" s="23">
        <v>-210884099.77309999</v>
      </c>
      <c r="Y170" s="72" t="str">
        <f t="shared" si="10"/>
        <v xml:space="preserve"> </v>
      </c>
      <c r="AG170" s="26">
        <v>36733</v>
      </c>
      <c r="AH170" s="27" t="s">
        <v>53</v>
      </c>
      <c r="AI170" s="28">
        <v>-26728571.715746403</v>
      </c>
      <c r="AJ170" s="28">
        <v>3701742.5612780098</v>
      </c>
    </row>
    <row r="171" spans="1:36" ht="12" customHeight="1" x14ac:dyDescent="0.2">
      <c r="A171" s="10">
        <v>36746</v>
      </c>
      <c r="B171" s="14">
        <v>2352.8223296986362</v>
      </c>
      <c r="C171" s="14">
        <v>1958.5453567108912</v>
      </c>
      <c r="D171" s="11">
        <v>394.27697298774501</v>
      </c>
      <c r="E171" s="6">
        <v>-10000</v>
      </c>
      <c r="F171" s="197">
        <f t="shared" si="11"/>
        <v>10394.276972987745</v>
      </c>
      <c r="H171" s="12"/>
      <c r="L171" s="26">
        <v>36746</v>
      </c>
      <c r="M171" s="27" t="s">
        <v>10</v>
      </c>
      <c r="N171" s="23">
        <v>-37423052.009057894</v>
      </c>
      <c r="O171" t="str">
        <f t="shared" si="8"/>
        <v xml:space="preserve"> </v>
      </c>
      <c r="P171" t="str">
        <f t="shared" si="9"/>
        <v xml:space="preserve"> </v>
      </c>
      <c r="T171" s="26">
        <v>36769</v>
      </c>
      <c r="U171" s="27" t="s">
        <v>10</v>
      </c>
      <c r="V171" s="23">
        <v>-57873529.359467499</v>
      </c>
      <c r="W171" s="23">
        <v>49702865.725499995</v>
      </c>
      <c r="Y171" s="72" t="str">
        <f t="shared" si="10"/>
        <v xml:space="preserve"> </v>
      </c>
      <c r="AG171" s="26">
        <v>36734</v>
      </c>
      <c r="AH171" s="27" t="s">
        <v>53</v>
      </c>
      <c r="AI171" s="28">
        <v>-35783935.9506189</v>
      </c>
      <c r="AJ171" s="28">
        <v>-17737545.470301598</v>
      </c>
    </row>
    <row r="172" spans="1:36" ht="12" customHeight="1" x14ac:dyDescent="0.2">
      <c r="A172" s="10">
        <v>36747</v>
      </c>
      <c r="B172" s="14">
        <v>2688.3297709382277</v>
      </c>
      <c r="C172" s="14">
        <v>-589.17683857220709</v>
      </c>
      <c r="D172" s="11">
        <v>3277.5066095104348</v>
      </c>
      <c r="F172" s="197">
        <f t="shared" si="11"/>
        <v>3277.5066095104348</v>
      </c>
      <c r="H172" s="12"/>
      <c r="L172" s="26">
        <v>36747</v>
      </c>
      <c r="M172" s="27" t="s">
        <v>10</v>
      </c>
      <c r="N172" s="23">
        <v>-38144269.250034802</v>
      </c>
      <c r="O172" t="str">
        <f t="shared" si="8"/>
        <v xml:space="preserve"> </v>
      </c>
      <c r="P172" t="str">
        <f t="shared" si="9"/>
        <v xml:space="preserve"> </v>
      </c>
      <c r="T172" s="26">
        <v>36770</v>
      </c>
      <c r="U172" s="27" t="s">
        <v>10</v>
      </c>
      <c r="V172" s="23">
        <v>-52226504.722709395</v>
      </c>
      <c r="W172" s="23">
        <v>-44051902.880199999</v>
      </c>
      <c r="Y172" s="72" t="str">
        <f t="shared" si="10"/>
        <v>var exceeded</v>
      </c>
      <c r="AG172" s="26">
        <v>36735</v>
      </c>
      <c r="AH172" s="27" t="s">
        <v>53</v>
      </c>
      <c r="AI172" s="28">
        <v>-43387997.019469403</v>
      </c>
      <c r="AJ172" s="28">
        <v>20438979.743140299</v>
      </c>
    </row>
    <row r="173" spans="1:36" ht="12" customHeight="1" x14ac:dyDescent="0.2">
      <c r="A173" s="10">
        <v>36748</v>
      </c>
      <c r="B173" s="14">
        <v>20038.777733878196</v>
      </c>
      <c r="C173" s="14">
        <v>1873.0120538317028</v>
      </c>
      <c r="D173" s="11">
        <v>18165.765680046494</v>
      </c>
      <c r="F173" s="197">
        <f t="shared" si="11"/>
        <v>18165.765680046494</v>
      </c>
      <c r="H173" s="12"/>
      <c r="L173" s="26">
        <v>36748</v>
      </c>
      <c r="M173" s="27" t="s">
        <v>10</v>
      </c>
      <c r="N173" s="23">
        <v>-37446275.653593801</v>
      </c>
      <c r="O173" t="str">
        <f t="shared" si="8"/>
        <v xml:space="preserve"> </v>
      </c>
      <c r="P173" t="str">
        <f t="shared" si="9"/>
        <v xml:space="preserve"> </v>
      </c>
      <c r="T173" s="26">
        <v>36774</v>
      </c>
      <c r="U173" s="27" t="s">
        <v>10</v>
      </c>
      <c r="V173" s="23">
        <v>-43472441.2567809</v>
      </c>
      <c r="W173" s="23">
        <v>-63917416.5132</v>
      </c>
      <c r="Y173" s="72" t="str">
        <f t="shared" si="10"/>
        <v xml:space="preserve"> </v>
      </c>
      <c r="AG173" s="26">
        <v>36738</v>
      </c>
      <c r="AH173" s="27" t="s">
        <v>53</v>
      </c>
      <c r="AI173" s="28">
        <v>-48824427.795886606</v>
      </c>
      <c r="AJ173" s="28">
        <v>-11672116.248521199</v>
      </c>
    </row>
    <row r="174" spans="1:36" ht="12" customHeight="1" x14ac:dyDescent="0.2">
      <c r="A174" s="10">
        <v>36749</v>
      </c>
      <c r="B174" s="14">
        <v>17084.29580105756</v>
      </c>
      <c r="C174" s="14">
        <v>3028.3259127494821</v>
      </c>
      <c r="D174" s="11">
        <v>14055.969888308078</v>
      </c>
      <c r="E174" s="6">
        <v>-10000</v>
      </c>
      <c r="F174" s="197">
        <f t="shared" si="11"/>
        <v>24055.969888308078</v>
      </c>
      <c r="H174" s="12"/>
      <c r="L174" s="26">
        <v>36749</v>
      </c>
      <c r="M174" s="27" t="s">
        <v>10</v>
      </c>
      <c r="N174" s="23">
        <v>-39203573.852921605</v>
      </c>
      <c r="O174" t="str">
        <f t="shared" si="8"/>
        <v xml:space="preserve"> </v>
      </c>
      <c r="P174" t="str">
        <f t="shared" si="9"/>
        <v xml:space="preserve"> </v>
      </c>
      <c r="T174" s="26">
        <v>36775</v>
      </c>
      <c r="U174" s="27" t="s">
        <v>10</v>
      </c>
      <c r="V174" s="23">
        <v>-41621742.1243532</v>
      </c>
      <c r="W174" s="23">
        <v>9119346.0883999988</v>
      </c>
      <c r="Y174" s="72" t="str">
        <f t="shared" si="10"/>
        <v xml:space="preserve"> </v>
      </c>
      <c r="AG174" s="26">
        <v>36739</v>
      </c>
      <c r="AH174" s="27" t="s">
        <v>53</v>
      </c>
      <c r="AI174" s="28">
        <v>-75458672.902129903</v>
      </c>
      <c r="AJ174" s="28">
        <v>29144190.420098599</v>
      </c>
    </row>
    <row r="175" spans="1:36" ht="12" customHeight="1" x14ac:dyDescent="0.2">
      <c r="A175" s="10">
        <v>36752</v>
      </c>
      <c r="B175" s="14">
        <v>-8867.2616854311891</v>
      </c>
      <c r="C175" s="14">
        <v>2379.5405490763451</v>
      </c>
      <c r="D175" s="11">
        <v>-11246.802234507533</v>
      </c>
      <c r="F175" s="197">
        <f t="shared" si="11"/>
        <v>-11246.802234507533</v>
      </c>
      <c r="H175" s="12"/>
      <c r="L175" s="26">
        <v>36752</v>
      </c>
      <c r="M175" s="27" t="s">
        <v>10</v>
      </c>
      <c r="N175" s="23">
        <v>-39946808.5056784</v>
      </c>
      <c r="O175" t="str">
        <f t="shared" si="8"/>
        <v xml:space="preserve"> </v>
      </c>
      <c r="P175" t="str">
        <f t="shared" si="9"/>
        <v xml:space="preserve"> </v>
      </c>
      <c r="T175" s="26">
        <v>36776</v>
      </c>
      <c r="U175" s="27" t="s">
        <v>10</v>
      </c>
      <c r="V175" s="23">
        <v>-39077177.8662908</v>
      </c>
      <c r="W175" s="23">
        <v>792163.27570000594</v>
      </c>
      <c r="Y175" s="72" t="str">
        <f t="shared" si="10"/>
        <v xml:space="preserve"> </v>
      </c>
      <c r="AG175" s="26">
        <v>36740</v>
      </c>
      <c r="AH175" s="27" t="s">
        <v>53</v>
      </c>
      <c r="AI175" s="28">
        <v>-63693237.153055601</v>
      </c>
      <c r="AJ175" s="28">
        <v>40680279.331272095</v>
      </c>
    </row>
    <row r="176" spans="1:36" ht="12" customHeight="1" x14ac:dyDescent="0.2">
      <c r="A176" s="10">
        <v>36753</v>
      </c>
      <c r="B176" s="14">
        <v>-19446.320555702252</v>
      </c>
      <c r="C176" s="14">
        <v>2859.45440435603</v>
      </c>
      <c r="D176" s="11">
        <v>-22305.774960058283</v>
      </c>
      <c r="F176" s="197">
        <f t="shared" si="11"/>
        <v>-22305.774960058283</v>
      </c>
      <c r="H176" s="12"/>
      <c r="L176" s="26">
        <v>36753</v>
      </c>
      <c r="M176" s="27" t="s">
        <v>10</v>
      </c>
      <c r="N176" s="23">
        <v>-35088141.763167605</v>
      </c>
      <c r="O176" t="str">
        <f t="shared" si="8"/>
        <v xml:space="preserve"> </v>
      </c>
      <c r="P176" t="str">
        <f t="shared" si="9"/>
        <v xml:space="preserve"> </v>
      </c>
      <c r="T176" s="26">
        <v>36777</v>
      </c>
      <c r="U176" s="27" t="s">
        <v>10</v>
      </c>
      <c r="V176" s="23">
        <v>-42612882.796776697</v>
      </c>
      <c r="W176" s="23">
        <v>13954304.608999999</v>
      </c>
      <c r="Y176" s="72" t="str">
        <f t="shared" si="10"/>
        <v xml:space="preserve"> </v>
      </c>
      <c r="AG176" s="26">
        <v>36741</v>
      </c>
      <c r="AH176" s="27" t="s">
        <v>53</v>
      </c>
      <c r="AI176" s="28">
        <v>-59389233.068969704</v>
      </c>
      <c r="AJ176" s="28">
        <v>21193063.575991899</v>
      </c>
    </row>
    <row r="177" spans="1:36" ht="12" customHeight="1" x14ac:dyDescent="0.2">
      <c r="A177" s="10">
        <v>36754</v>
      </c>
      <c r="B177" s="14">
        <v>6708.0661003115938</v>
      </c>
      <c r="C177" s="14">
        <v>1430.8137952962841</v>
      </c>
      <c r="D177" s="11">
        <v>5277.2523050153095</v>
      </c>
      <c r="F177" s="197">
        <f t="shared" si="11"/>
        <v>5277.2523050153095</v>
      </c>
      <c r="H177" s="12"/>
      <c r="L177" s="26">
        <v>36754</v>
      </c>
      <c r="M177" s="27" t="s">
        <v>10</v>
      </c>
      <c r="N177" s="23">
        <v>-31494646.5316015</v>
      </c>
      <c r="O177" t="str">
        <f t="shared" si="8"/>
        <v xml:space="preserve"> </v>
      </c>
      <c r="P177" t="str">
        <f t="shared" si="9"/>
        <v xml:space="preserve"> </v>
      </c>
      <c r="T177" s="26">
        <v>36780</v>
      </c>
      <c r="U177" s="27" t="s">
        <v>10</v>
      </c>
      <c r="V177" s="23">
        <v>-44179540.770467199</v>
      </c>
      <c r="W177" s="23">
        <v>5557334.7470000107</v>
      </c>
      <c r="Y177" s="72" t="str">
        <f t="shared" si="10"/>
        <v xml:space="preserve"> </v>
      </c>
      <c r="AG177" s="26">
        <v>36742</v>
      </c>
      <c r="AH177" s="27" t="s">
        <v>53</v>
      </c>
      <c r="AI177" s="28">
        <v>-60823316.927823</v>
      </c>
      <c r="AJ177" s="28">
        <v>20078020.125293698</v>
      </c>
    </row>
    <row r="178" spans="1:36" ht="12" customHeight="1" x14ac:dyDescent="0.2">
      <c r="A178" s="10">
        <v>36755</v>
      </c>
      <c r="B178" s="14">
        <v>-9095.5638802589692</v>
      </c>
      <c r="C178" s="14">
        <v>308.12559829952716</v>
      </c>
      <c r="D178" s="11">
        <v>-9403.6894785584955</v>
      </c>
      <c r="F178" s="197">
        <f t="shared" si="11"/>
        <v>-9403.6894785584955</v>
      </c>
      <c r="H178" s="12"/>
      <c r="L178" s="26">
        <v>36755</v>
      </c>
      <c r="M178" s="27" t="s">
        <v>10</v>
      </c>
      <c r="N178" s="23">
        <v>-32031675.7267799</v>
      </c>
      <c r="O178" t="str">
        <f t="shared" si="8"/>
        <v xml:space="preserve"> </v>
      </c>
      <c r="P178" t="str">
        <f t="shared" si="9"/>
        <v xml:space="preserve"> </v>
      </c>
      <c r="T178" s="26">
        <v>36781</v>
      </c>
      <c r="U178" s="27" t="s">
        <v>10</v>
      </c>
      <c r="V178" s="23">
        <v>-41601208.422227502</v>
      </c>
      <c r="W178" s="23">
        <v>-22743333.429900002</v>
      </c>
      <c r="Y178" s="72" t="str">
        <f t="shared" si="10"/>
        <v xml:space="preserve"> </v>
      </c>
      <c r="AG178" s="26">
        <v>36745</v>
      </c>
      <c r="AH178" s="27" t="s">
        <v>53</v>
      </c>
      <c r="AI178" s="28">
        <v>-81369589.302973092</v>
      </c>
      <c r="AJ178" s="28">
        <v>57878489.652983502</v>
      </c>
    </row>
    <row r="179" spans="1:36" ht="12" customHeight="1" x14ac:dyDescent="0.2">
      <c r="A179" s="10">
        <v>36756</v>
      </c>
      <c r="B179" s="14">
        <v>11116.42167450132</v>
      </c>
      <c r="C179" s="14">
        <v>841.07636645532602</v>
      </c>
      <c r="D179" s="11">
        <v>10275.345308045995</v>
      </c>
      <c r="F179" s="197">
        <f t="shared" si="11"/>
        <v>10275.345308045995</v>
      </c>
      <c r="H179" s="12"/>
      <c r="L179" s="26">
        <v>36756</v>
      </c>
      <c r="M179" s="27" t="s">
        <v>10</v>
      </c>
      <c r="N179" s="23">
        <v>-38103202.632904597</v>
      </c>
      <c r="O179" t="str">
        <f t="shared" si="8"/>
        <v xml:space="preserve"> </v>
      </c>
      <c r="P179" t="str">
        <f t="shared" si="9"/>
        <v xml:space="preserve"> </v>
      </c>
      <c r="T179" s="26">
        <v>36782</v>
      </c>
      <c r="U179" s="27" t="s">
        <v>10</v>
      </c>
      <c r="V179" s="23">
        <v>-36395363.3932935</v>
      </c>
      <c r="W179" s="23">
        <v>-14826237.0218</v>
      </c>
      <c r="Y179" s="72" t="str">
        <f t="shared" si="10"/>
        <v xml:space="preserve"> </v>
      </c>
      <c r="AG179" s="26">
        <v>36746</v>
      </c>
      <c r="AH179" s="27" t="s">
        <v>53</v>
      </c>
      <c r="AI179" s="28">
        <v>-56986806.240669399</v>
      </c>
      <c r="AJ179" s="28">
        <v>19711572.131724298</v>
      </c>
    </row>
    <row r="180" spans="1:36" ht="12" customHeight="1" x14ac:dyDescent="0.2">
      <c r="A180" s="10">
        <v>36759</v>
      </c>
      <c r="B180" s="14">
        <v>56886.458121097981</v>
      </c>
      <c r="C180" s="14">
        <v>4690.2390682594614</v>
      </c>
      <c r="D180" s="11">
        <v>52196.219052838518</v>
      </c>
      <c r="E180" s="6">
        <v>-45000</v>
      </c>
      <c r="F180" s="197">
        <f t="shared" si="11"/>
        <v>97196.219052838511</v>
      </c>
      <c r="H180" s="12"/>
      <c r="L180" s="26">
        <v>36759</v>
      </c>
      <c r="M180" s="27" t="s">
        <v>10</v>
      </c>
      <c r="N180" s="23">
        <v>-44133591.229023598</v>
      </c>
      <c r="O180" t="str">
        <f t="shared" si="8"/>
        <v xml:space="preserve"> </v>
      </c>
      <c r="P180" t="str">
        <f t="shared" si="9"/>
        <v xml:space="preserve"> </v>
      </c>
      <c r="T180" s="26">
        <v>36783</v>
      </c>
      <c r="U180" s="27" t="s">
        <v>10</v>
      </c>
      <c r="V180" s="23">
        <v>-42362060.959061906</v>
      </c>
      <c r="W180" s="23">
        <v>-4936422.3171000006</v>
      </c>
      <c r="Y180" s="72" t="str">
        <f t="shared" si="10"/>
        <v xml:space="preserve"> </v>
      </c>
      <c r="AG180" s="26">
        <v>36747</v>
      </c>
      <c r="AH180" s="27" t="s">
        <v>53</v>
      </c>
      <c r="AI180" s="28">
        <v>-57923289.405118398</v>
      </c>
      <c r="AJ180" s="28">
        <v>15697142.232682401</v>
      </c>
    </row>
    <row r="181" spans="1:36" ht="12" customHeight="1" x14ac:dyDescent="0.2">
      <c r="A181" s="10">
        <v>36760</v>
      </c>
      <c r="B181" s="14">
        <v>10740.191357956141</v>
      </c>
      <c r="C181" s="14">
        <v>-1665.1506366428118</v>
      </c>
      <c r="D181" s="11">
        <v>12405.341994598952</v>
      </c>
      <c r="F181" s="197">
        <f t="shared" si="11"/>
        <v>12405.341994598952</v>
      </c>
      <c r="H181" s="12"/>
      <c r="L181" s="26">
        <v>36760</v>
      </c>
      <c r="M181" s="27" t="s">
        <v>10</v>
      </c>
      <c r="N181" s="23">
        <v>-47357729.7975609</v>
      </c>
      <c r="O181" t="str">
        <f t="shared" si="8"/>
        <v xml:space="preserve"> </v>
      </c>
      <c r="P181" t="str">
        <f t="shared" si="9"/>
        <v xml:space="preserve"> </v>
      </c>
      <c r="T181" s="26">
        <v>36784</v>
      </c>
      <c r="U181" s="27" t="s">
        <v>10</v>
      </c>
      <c r="V181" s="23">
        <v>-37181405.602184199</v>
      </c>
      <c r="W181" s="23">
        <v>-41991378.649999999</v>
      </c>
      <c r="Y181" s="72" t="str">
        <f t="shared" si="10"/>
        <v xml:space="preserve"> </v>
      </c>
      <c r="AG181" s="26">
        <v>36748</v>
      </c>
      <c r="AH181" s="27" t="s">
        <v>53</v>
      </c>
      <c r="AI181" s="28">
        <v>-57009448.524055995</v>
      </c>
      <c r="AJ181" s="28">
        <v>23780370.529369</v>
      </c>
    </row>
    <row r="182" spans="1:36" ht="12" customHeight="1" x14ac:dyDescent="0.2">
      <c r="A182" s="10">
        <v>36761</v>
      </c>
      <c r="B182" s="14">
        <v>28992.918975938443</v>
      </c>
      <c r="C182" s="14">
        <v>-554.30502875235334</v>
      </c>
      <c r="D182" s="11">
        <v>29547.224004690797</v>
      </c>
      <c r="F182" s="197">
        <f t="shared" si="11"/>
        <v>29547.224004690797</v>
      </c>
      <c r="H182" s="12"/>
      <c r="L182" s="26">
        <v>36761</v>
      </c>
      <c r="M182" s="27" t="s">
        <v>10</v>
      </c>
      <c r="N182" s="23">
        <v>-42449658.0839478</v>
      </c>
      <c r="O182" t="str">
        <f t="shared" si="8"/>
        <v xml:space="preserve"> </v>
      </c>
      <c r="P182" t="str">
        <f t="shared" si="9"/>
        <v xml:space="preserve"> </v>
      </c>
      <c r="T182" s="26">
        <v>36787</v>
      </c>
      <c r="U182" s="27" t="s">
        <v>10</v>
      </c>
      <c r="V182" s="23">
        <v>-34082770.130309299</v>
      </c>
      <c r="W182" s="23">
        <v>13128642.259199999</v>
      </c>
      <c r="Y182" s="72" t="str">
        <f t="shared" si="10"/>
        <v xml:space="preserve"> </v>
      </c>
      <c r="AG182" s="26">
        <v>36749</v>
      </c>
      <c r="AH182" s="27" t="s">
        <v>53</v>
      </c>
      <c r="AI182" s="28">
        <v>-55303508.775480501</v>
      </c>
      <c r="AJ182" s="28">
        <v>21365812.8764157</v>
      </c>
    </row>
    <row r="183" spans="1:36" ht="12" customHeight="1" x14ac:dyDescent="0.2">
      <c r="A183" s="10">
        <v>36762</v>
      </c>
      <c r="B183" s="14">
        <v>51111.109394188054</v>
      </c>
      <c r="C183" s="14">
        <v>1998.8370172417253</v>
      </c>
      <c r="D183" s="11">
        <v>49112.272376946326</v>
      </c>
      <c r="F183" s="197">
        <f t="shared" si="11"/>
        <v>49112.272376946326</v>
      </c>
      <c r="H183" s="12"/>
      <c r="L183" s="26">
        <v>36762</v>
      </c>
      <c r="M183" s="27" t="s">
        <v>10</v>
      </c>
      <c r="N183" s="23">
        <v>-42150978.931871295</v>
      </c>
      <c r="O183" t="str">
        <f t="shared" si="8"/>
        <v xml:space="preserve"> </v>
      </c>
      <c r="P183" t="str">
        <f t="shared" si="9"/>
        <v xml:space="preserve"> </v>
      </c>
      <c r="T183" s="26">
        <v>36788</v>
      </c>
      <c r="U183" s="27" t="s">
        <v>10</v>
      </c>
      <c r="V183" s="23">
        <v>-33099293.7784639</v>
      </c>
      <c r="W183" s="23">
        <v>19366001.243500002</v>
      </c>
      <c r="Y183" s="72" t="str">
        <f t="shared" si="10"/>
        <v xml:space="preserve"> </v>
      </c>
      <c r="AG183" s="26">
        <v>36752</v>
      </c>
      <c r="AH183" s="27" t="s">
        <v>53</v>
      </c>
      <c r="AI183" s="28">
        <v>-76058162.474133596</v>
      </c>
      <c r="AJ183" s="28">
        <v>-36657356.646002702</v>
      </c>
    </row>
    <row r="184" spans="1:36" ht="12" customHeight="1" x14ac:dyDescent="0.2">
      <c r="A184" s="10">
        <v>36763</v>
      </c>
      <c r="B184" s="14">
        <v>77057.643438749146</v>
      </c>
      <c r="C184" s="14">
        <v>3747.8110748501281</v>
      </c>
      <c r="D184" s="11">
        <v>73309.832363899011</v>
      </c>
      <c r="F184" s="197">
        <f t="shared" si="11"/>
        <v>73309.832363899011</v>
      </c>
      <c r="H184" s="12"/>
      <c r="L184" s="26">
        <v>36763</v>
      </c>
      <c r="M184" s="27" t="s">
        <v>10</v>
      </c>
      <c r="N184" s="23">
        <v>-41351612.395056501</v>
      </c>
      <c r="O184" t="str">
        <f t="shared" ref="O184:O247" si="12">IF((N184)&gt;(D185*1000),"var exceeded"," ")</f>
        <v xml:space="preserve"> </v>
      </c>
      <c r="P184" t="str">
        <f t="shared" si="9"/>
        <v xml:space="preserve"> </v>
      </c>
      <c r="T184" s="26">
        <v>36789</v>
      </c>
      <c r="U184" s="27" t="s">
        <v>10</v>
      </c>
      <c r="V184" s="23">
        <v>-34605398.986591302</v>
      </c>
      <c r="W184" s="23">
        <v>-7800699.0207000002</v>
      </c>
      <c r="Y184" s="72" t="str">
        <f t="shared" si="10"/>
        <v xml:space="preserve"> </v>
      </c>
      <c r="AG184" s="26">
        <v>36753</v>
      </c>
      <c r="AH184" s="27" t="s">
        <v>53</v>
      </c>
      <c r="AI184" s="28">
        <v>-45878145.582947299</v>
      </c>
      <c r="AJ184" s="28">
        <v>-32818538.0525623</v>
      </c>
    </row>
    <row r="185" spans="1:36" ht="12" customHeight="1" x14ac:dyDescent="0.2">
      <c r="A185" s="10">
        <v>36766</v>
      </c>
      <c r="B185" s="14">
        <v>50618.239533972323</v>
      </c>
      <c r="C185" s="14">
        <v>2997.842958473173</v>
      </c>
      <c r="D185" s="11">
        <v>47620.396575499151</v>
      </c>
      <c r="F185" s="197">
        <f t="shared" si="11"/>
        <v>47620.396575499151</v>
      </c>
      <c r="H185" s="12"/>
      <c r="L185" s="26">
        <v>36766</v>
      </c>
      <c r="M185" s="27" t="s">
        <v>10</v>
      </c>
      <c r="N185" s="23">
        <v>-49307430.842237294</v>
      </c>
      <c r="O185" t="str">
        <f t="shared" si="12"/>
        <v xml:space="preserve"> </v>
      </c>
      <c r="P185" t="str">
        <f t="shared" si="9"/>
        <v xml:space="preserve"> </v>
      </c>
      <c r="T185" s="26">
        <v>36790</v>
      </c>
      <c r="U185" s="27" t="s">
        <v>10</v>
      </c>
      <c r="V185" s="23">
        <v>-35644541.940165997</v>
      </c>
      <c r="W185" s="23">
        <v>2053441.47710001</v>
      </c>
      <c r="Y185" s="72" t="str">
        <f t="shared" si="10"/>
        <v xml:space="preserve"> </v>
      </c>
      <c r="AG185" s="26">
        <v>36754</v>
      </c>
      <c r="AH185" s="27" t="s">
        <v>53</v>
      </c>
      <c r="AI185" s="28">
        <v>-43011308.927865699</v>
      </c>
      <c r="AJ185" s="28">
        <v>17189558.8085231</v>
      </c>
    </row>
    <row r="186" spans="1:36" ht="12" customHeight="1" x14ac:dyDescent="0.2">
      <c r="A186" s="10">
        <v>36767</v>
      </c>
      <c r="B186" s="14">
        <v>-19876.529098989235</v>
      </c>
      <c r="C186" s="14">
        <v>103.02213571032905</v>
      </c>
      <c r="D186" s="11">
        <v>-19979.551234699564</v>
      </c>
      <c r="F186" s="197">
        <f t="shared" si="11"/>
        <v>-19979.551234699564</v>
      </c>
      <c r="H186" s="12"/>
      <c r="L186" s="26">
        <v>36767</v>
      </c>
      <c r="M186" s="27" t="s">
        <v>10</v>
      </c>
      <c r="N186" s="23">
        <v>-41986103.670053706</v>
      </c>
      <c r="O186" t="str">
        <f t="shared" si="12"/>
        <v>var exceeded</v>
      </c>
      <c r="P186" t="str">
        <f t="shared" si="9"/>
        <v>var exceeded</v>
      </c>
      <c r="T186" s="26">
        <v>36791</v>
      </c>
      <c r="U186" s="27" t="s">
        <v>10</v>
      </c>
      <c r="V186" s="23">
        <v>-39024328.280969299</v>
      </c>
      <c r="W186" s="23">
        <v>-17970761.141199999</v>
      </c>
      <c r="Y186" s="72" t="str">
        <f t="shared" si="10"/>
        <v xml:space="preserve"> </v>
      </c>
      <c r="AG186" s="26">
        <v>36755</v>
      </c>
      <c r="AH186" s="27" t="s">
        <v>53</v>
      </c>
      <c r="AI186" s="28">
        <v>-43233247.942554601</v>
      </c>
      <c r="AJ186" s="28">
        <v>19892090.271158598</v>
      </c>
    </row>
    <row r="187" spans="1:36" ht="12" customHeight="1" x14ac:dyDescent="0.2">
      <c r="A187" s="10">
        <v>36768</v>
      </c>
      <c r="B187" s="14">
        <v>-194409.59550072835</v>
      </c>
      <c r="C187" s="14">
        <v>1767.7369609233169</v>
      </c>
      <c r="D187" s="11">
        <v>-196177.33246165168</v>
      </c>
      <c r="F187" s="197">
        <f t="shared" si="11"/>
        <v>-196177.33246165168</v>
      </c>
      <c r="H187" s="12"/>
      <c r="L187" s="26">
        <v>36768</v>
      </c>
      <c r="M187" s="27" t="s">
        <v>10</v>
      </c>
      <c r="N187" s="23">
        <v>-43931508.720789701</v>
      </c>
      <c r="O187" t="str">
        <f t="shared" si="12"/>
        <v xml:space="preserve"> </v>
      </c>
      <c r="P187" t="str">
        <f t="shared" si="9"/>
        <v xml:space="preserve"> </v>
      </c>
      <c r="T187" s="26">
        <v>36794</v>
      </c>
      <c r="U187" s="27" t="s">
        <v>10</v>
      </c>
      <c r="V187" s="23">
        <v>-37039452.019381098</v>
      </c>
      <c r="W187" s="23">
        <v>20681866.457599998</v>
      </c>
      <c r="Y187" s="72" t="str">
        <f t="shared" si="10"/>
        <v xml:space="preserve"> </v>
      </c>
      <c r="AG187" s="26">
        <v>36756</v>
      </c>
      <c r="AH187" s="27" t="s">
        <v>53</v>
      </c>
      <c r="AI187" s="28">
        <v>-49440894.434669301</v>
      </c>
      <c r="AJ187" s="28">
        <v>25851884.6739472</v>
      </c>
    </row>
    <row r="188" spans="1:36" ht="12" customHeight="1" x14ac:dyDescent="0.2">
      <c r="A188" s="10">
        <v>36769</v>
      </c>
      <c r="B188" s="14">
        <v>57143.206265662295</v>
      </c>
      <c r="C188" s="14">
        <v>2292.6217248061239</v>
      </c>
      <c r="D188" s="11">
        <v>54850.584540856173</v>
      </c>
      <c r="F188" s="197">
        <f t="shared" si="11"/>
        <v>54850.584540856173</v>
      </c>
      <c r="H188" s="12"/>
      <c r="L188" s="26">
        <v>36769</v>
      </c>
      <c r="M188" s="27" t="s">
        <v>10</v>
      </c>
      <c r="N188" s="23">
        <v>-57873529.359467499</v>
      </c>
      <c r="O188" t="str">
        <f t="shared" si="12"/>
        <v>var exceeded</v>
      </c>
      <c r="P188" t="str">
        <f t="shared" si="9"/>
        <v>var exceeded</v>
      </c>
      <c r="T188" s="26">
        <v>36795</v>
      </c>
      <c r="U188" s="27" t="s">
        <v>10</v>
      </c>
      <c r="V188" s="23">
        <v>-40925154.958898596</v>
      </c>
      <c r="W188" s="23">
        <v>-1200948.0884</v>
      </c>
      <c r="Y188" s="72" t="str">
        <f t="shared" si="10"/>
        <v xml:space="preserve"> </v>
      </c>
      <c r="AG188" s="26">
        <v>36759</v>
      </c>
      <c r="AH188" s="27" t="s">
        <v>53</v>
      </c>
      <c r="AI188" s="28">
        <v>-55398479.804694094</v>
      </c>
      <c r="AJ188" s="28">
        <v>143038950.55011401</v>
      </c>
    </row>
    <row r="189" spans="1:36" ht="12" customHeight="1" x14ac:dyDescent="0.2">
      <c r="A189" s="10">
        <v>36770</v>
      </c>
      <c r="B189" s="11">
        <v>-74854</v>
      </c>
      <c r="C189" s="11">
        <v>-227</v>
      </c>
      <c r="D189" s="11">
        <v>-74627</v>
      </c>
      <c r="F189" s="197">
        <f t="shared" si="11"/>
        <v>-74627</v>
      </c>
      <c r="H189" s="12"/>
      <c r="L189" s="26">
        <v>36770</v>
      </c>
      <c r="M189" s="27" t="s">
        <v>10</v>
      </c>
      <c r="N189" s="23">
        <v>-52226504.722709395</v>
      </c>
      <c r="O189" t="str">
        <f t="shared" si="12"/>
        <v xml:space="preserve"> </v>
      </c>
      <c r="P189" t="str">
        <f t="shared" si="9"/>
        <v xml:space="preserve"> </v>
      </c>
      <c r="T189" s="26">
        <v>36796</v>
      </c>
      <c r="U189" s="27" t="s">
        <v>10</v>
      </c>
      <c r="V189" s="23">
        <v>-39874017.247927196</v>
      </c>
      <c r="W189" s="23">
        <v>-6411880.9884000001</v>
      </c>
      <c r="Y189" s="72" t="str">
        <f t="shared" si="10"/>
        <v xml:space="preserve"> </v>
      </c>
      <c r="AG189" s="26">
        <v>36760</v>
      </c>
      <c r="AH189" s="27" t="s">
        <v>53</v>
      </c>
      <c r="AI189" s="28">
        <v>-59065632.229839399</v>
      </c>
      <c r="AJ189" s="28">
        <v>45457690.0090717</v>
      </c>
    </row>
    <row r="190" spans="1:36" ht="12" customHeight="1" x14ac:dyDescent="0.2">
      <c r="A190" s="10">
        <v>36774</v>
      </c>
      <c r="B190" s="11">
        <v>-26687</v>
      </c>
      <c r="C190" s="11">
        <v>3626.9386747280851</v>
      </c>
      <c r="D190" s="11">
        <v>-30313.938674728084</v>
      </c>
      <c r="F190" s="197">
        <f t="shared" si="11"/>
        <v>-30313.938674728084</v>
      </c>
      <c r="H190" s="12"/>
      <c r="L190" s="26">
        <v>36774</v>
      </c>
      <c r="M190" s="27" t="s">
        <v>10</v>
      </c>
      <c r="N190" s="23">
        <v>-43472441.2567809</v>
      </c>
      <c r="O190" t="str">
        <f t="shared" si="12"/>
        <v xml:space="preserve"> </v>
      </c>
      <c r="P190" t="str">
        <f t="shared" si="9"/>
        <v xml:space="preserve"> </v>
      </c>
      <c r="T190" s="26">
        <v>36797</v>
      </c>
      <c r="U190" s="27" t="s">
        <v>10</v>
      </c>
      <c r="V190" s="23">
        <v>-40809267.176821701</v>
      </c>
      <c r="W190" s="23">
        <v>-14422725.331499999</v>
      </c>
      <c r="Y190" s="72" t="str">
        <f t="shared" si="10"/>
        <v xml:space="preserve"> </v>
      </c>
      <c r="AG190" s="26">
        <v>36761</v>
      </c>
      <c r="AH190" s="27" t="s">
        <v>53</v>
      </c>
      <c r="AI190" s="28">
        <v>-60399274.418072894</v>
      </c>
      <c r="AJ190" s="28">
        <v>86209157.349011391</v>
      </c>
    </row>
    <row r="191" spans="1:36" ht="12" customHeight="1" x14ac:dyDescent="0.2">
      <c r="A191" s="10">
        <v>36775</v>
      </c>
      <c r="B191" s="11">
        <v>12893</v>
      </c>
      <c r="C191" s="11">
        <v>-213.91465395853982</v>
      </c>
      <c r="D191" s="11">
        <v>13106.91465395854</v>
      </c>
      <c r="F191" s="197">
        <f t="shared" si="11"/>
        <v>13106.91465395854</v>
      </c>
      <c r="H191" s="12"/>
      <c r="L191" s="26">
        <v>36775</v>
      </c>
      <c r="M191" s="27" t="s">
        <v>10</v>
      </c>
      <c r="N191" s="23">
        <v>-41621742.1243532</v>
      </c>
      <c r="O191" t="str">
        <f t="shared" si="12"/>
        <v xml:space="preserve"> </v>
      </c>
      <c r="P191" t="str">
        <f t="shared" si="9"/>
        <v xml:space="preserve"> </v>
      </c>
      <c r="T191" s="26">
        <v>36798</v>
      </c>
      <c r="U191" s="27" t="s">
        <v>10</v>
      </c>
      <c r="V191" s="23">
        <v>-27737962.021140203</v>
      </c>
      <c r="W191" s="23">
        <v>-35459721.5458</v>
      </c>
      <c r="Y191" s="72" t="str">
        <f t="shared" si="10"/>
        <v xml:space="preserve"> </v>
      </c>
      <c r="AG191" s="26">
        <v>36762</v>
      </c>
      <c r="AH191" s="27" t="s">
        <v>53</v>
      </c>
      <c r="AI191" s="28">
        <v>-62448780.848037899</v>
      </c>
      <c r="AJ191" s="28">
        <v>171608696.41249499</v>
      </c>
    </row>
    <row r="192" spans="1:36" ht="12" customHeight="1" x14ac:dyDescent="0.2">
      <c r="A192" s="10">
        <v>36776</v>
      </c>
      <c r="B192" s="11">
        <v>1192</v>
      </c>
      <c r="C192" s="11">
        <v>3420</v>
      </c>
      <c r="D192" s="11">
        <v>-2228</v>
      </c>
      <c r="F192" s="197">
        <f t="shared" si="11"/>
        <v>-2228</v>
      </c>
      <c r="H192" s="12"/>
      <c r="L192" s="26">
        <v>36776</v>
      </c>
      <c r="M192" s="27" t="s">
        <v>10</v>
      </c>
      <c r="N192" s="23">
        <v>-39077177.8662908</v>
      </c>
      <c r="O192" t="str">
        <f t="shared" si="12"/>
        <v xml:space="preserve"> </v>
      </c>
      <c r="P192" t="str">
        <f t="shared" si="9"/>
        <v xml:space="preserve"> </v>
      </c>
      <c r="T192" s="26">
        <v>36799</v>
      </c>
      <c r="U192" s="27" t="s">
        <v>10</v>
      </c>
      <c r="V192" s="23">
        <v>-3915135.6074999301</v>
      </c>
      <c r="W192" s="23">
        <v>822278.10980000091</v>
      </c>
      <c r="Y192" s="72" t="str">
        <f t="shared" si="10"/>
        <v xml:space="preserve"> </v>
      </c>
      <c r="AG192" s="26">
        <v>36763</v>
      </c>
      <c r="AH192" s="27" t="s">
        <v>53</v>
      </c>
      <c r="AI192" s="28">
        <v>-67561307.445069596</v>
      </c>
      <c r="AJ192" s="28">
        <v>195740370.565393</v>
      </c>
    </row>
    <row r="193" spans="1:36" ht="12" customHeight="1" x14ac:dyDescent="0.2">
      <c r="A193" s="10">
        <v>36777</v>
      </c>
      <c r="B193" s="11">
        <v>10564</v>
      </c>
      <c r="C193" s="11">
        <v>940.24473374629895</v>
      </c>
      <c r="D193" s="11">
        <v>9623.7552662537018</v>
      </c>
      <c r="F193" s="197">
        <f t="shared" si="11"/>
        <v>9623.7552662537018</v>
      </c>
      <c r="H193" s="12"/>
      <c r="L193" s="26">
        <v>36777</v>
      </c>
      <c r="M193" s="27" t="s">
        <v>10</v>
      </c>
      <c r="N193" s="23">
        <v>-42612882.796776697</v>
      </c>
      <c r="O193" t="str">
        <f t="shared" si="12"/>
        <v xml:space="preserve"> </v>
      </c>
      <c r="P193" t="str">
        <f t="shared" si="9"/>
        <v xml:space="preserve"> </v>
      </c>
      <c r="T193" s="26">
        <v>36801</v>
      </c>
      <c r="U193" s="27" t="s">
        <v>10</v>
      </c>
      <c r="V193" s="23">
        <v>-33858565.178001806</v>
      </c>
      <c r="W193" s="23">
        <v>13303260.931699999</v>
      </c>
      <c r="Y193" s="72" t="str">
        <f t="shared" si="10"/>
        <v xml:space="preserve"> </v>
      </c>
      <c r="AG193" s="26">
        <v>36766</v>
      </c>
      <c r="AH193" s="27" t="s">
        <v>53</v>
      </c>
      <c r="AI193" s="28">
        <v>-68540701.279698506</v>
      </c>
      <c r="AJ193" s="28">
        <v>36210101.512130499</v>
      </c>
    </row>
    <row r="194" spans="1:36" ht="12" customHeight="1" x14ac:dyDescent="0.2">
      <c r="A194" s="10">
        <v>36780</v>
      </c>
      <c r="B194" s="11">
        <v>7750</v>
      </c>
      <c r="C194" s="11">
        <v>2178.0393762511426</v>
      </c>
      <c r="D194" s="11">
        <v>5571.960623748857</v>
      </c>
      <c r="F194" s="197">
        <f t="shared" si="11"/>
        <v>5571.960623748857</v>
      </c>
      <c r="H194" s="12"/>
      <c r="L194" s="26">
        <v>36780</v>
      </c>
      <c r="M194" s="27" t="s">
        <v>10</v>
      </c>
      <c r="N194" s="23">
        <v>-44179540.770467199</v>
      </c>
      <c r="O194" t="str">
        <f t="shared" si="12"/>
        <v xml:space="preserve"> </v>
      </c>
      <c r="P194" t="str">
        <f t="shared" si="9"/>
        <v xml:space="preserve"> </v>
      </c>
      <c r="T194" s="26">
        <v>36802</v>
      </c>
      <c r="U194" s="27" t="s">
        <v>10</v>
      </c>
      <c r="V194" s="23">
        <v>-33159756.886344802</v>
      </c>
      <c r="W194" s="23">
        <v>2036593.1612</v>
      </c>
      <c r="Y194" s="72" t="str">
        <f t="shared" si="10"/>
        <v xml:space="preserve"> </v>
      </c>
      <c r="AG194" s="26">
        <v>36767</v>
      </c>
      <c r="AH194" s="27" t="s">
        <v>53</v>
      </c>
      <c r="AI194" s="28">
        <v>-59062290.985468298</v>
      </c>
      <c r="AJ194" s="28">
        <v>-69039162.5264429</v>
      </c>
    </row>
    <row r="195" spans="1:36" ht="12" customHeight="1" x14ac:dyDescent="0.2">
      <c r="A195" s="10">
        <v>36781</v>
      </c>
      <c r="B195" s="11">
        <v>-26911</v>
      </c>
      <c r="C195" s="11">
        <v>-2236.4868075276718</v>
      </c>
      <c r="D195" s="11">
        <v>-24674.513192472328</v>
      </c>
      <c r="F195" s="197">
        <f t="shared" si="11"/>
        <v>-24674.513192472328</v>
      </c>
      <c r="H195" s="12"/>
      <c r="L195" s="26">
        <v>36781</v>
      </c>
      <c r="M195" s="27" t="s">
        <v>10</v>
      </c>
      <c r="N195" s="23">
        <v>-41601208.422227502</v>
      </c>
      <c r="O195" t="str">
        <f t="shared" si="12"/>
        <v xml:space="preserve"> </v>
      </c>
      <c r="P195" t="str">
        <f t="shared" si="9"/>
        <v xml:space="preserve"> </v>
      </c>
      <c r="T195" s="26">
        <v>36803</v>
      </c>
      <c r="U195" s="27" t="s">
        <v>10</v>
      </c>
      <c r="V195" s="23">
        <v>-37681161.186749801</v>
      </c>
      <c r="W195" s="23">
        <v>-20324823.7513</v>
      </c>
      <c r="Y195" s="72" t="str">
        <f t="shared" si="10"/>
        <v xml:space="preserve"> </v>
      </c>
      <c r="AG195" s="26">
        <v>36768</v>
      </c>
      <c r="AH195" s="27" t="s">
        <v>53</v>
      </c>
      <c r="AI195" s="28">
        <v>-59827102.855825394</v>
      </c>
      <c r="AJ195" s="28">
        <v>-207607764.81096399</v>
      </c>
    </row>
    <row r="196" spans="1:36" ht="12" customHeight="1" x14ac:dyDescent="0.2">
      <c r="A196" s="10">
        <v>36782</v>
      </c>
      <c r="B196" s="11">
        <v>-3666</v>
      </c>
      <c r="C196" s="11">
        <v>3862.5287821688753</v>
      </c>
      <c r="D196" s="11">
        <v>-7528.5287821688753</v>
      </c>
      <c r="F196" s="197">
        <f t="shared" si="11"/>
        <v>-7528.5287821688753</v>
      </c>
      <c r="H196" s="12"/>
      <c r="L196" s="26">
        <v>36782</v>
      </c>
      <c r="M196" s="27" t="s">
        <v>10</v>
      </c>
      <c r="N196" s="23">
        <v>-36395363.3932935</v>
      </c>
      <c r="O196" t="str">
        <f t="shared" si="12"/>
        <v xml:space="preserve"> </v>
      </c>
      <c r="P196" t="str">
        <f t="shared" si="9"/>
        <v xml:space="preserve"> </v>
      </c>
      <c r="T196" s="26">
        <v>36804</v>
      </c>
      <c r="U196" s="27" t="s">
        <v>10</v>
      </c>
      <c r="V196" s="23">
        <v>-40461584.982326798</v>
      </c>
      <c r="W196" s="23">
        <v>-3890181.6285000099</v>
      </c>
      <c r="Y196" s="72" t="str">
        <f t="shared" si="10"/>
        <v xml:space="preserve"> </v>
      </c>
      <c r="AG196" s="26">
        <v>36769</v>
      </c>
      <c r="AH196" s="27" t="s">
        <v>53</v>
      </c>
      <c r="AI196" s="28">
        <v>-72747412.997819006</v>
      </c>
      <c r="AJ196" s="28">
        <v>42599109.169773996</v>
      </c>
    </row>
    <row r="197" spans="1:36" ht="12" customHeight="1" x14ac:dyDescent="0.2">
      <c r="A197" s="10">
        <v>36783</v>
      </c>
      <c r="B197" s="11">
        <v>-3594</v>
      </c>
      <c r="C197" s="11">
        <v>2608.2487056157415</v>
      </c>
      <c r="D197" s="11">
        <v>-6202.2487056157415</v>
      </c>
      <c r="F197" s="197">
        <f t="shared" si="11"/>
        <v>-6202.2487056157415</v>
      </c>
      <c r="H197" s="12"/>
      <c r="L197" s="26">
        <v>36783</v>
      </c>
      <c r="M197" s="27" t="s">
        <v>10</v>
      </c>
      <c r="N197" s="23">
        <v>-42362060.959061906</v>
      </c>
      <c r="O197" t="str">
        <f t="shared" si="12"/>
        <v xml:space="preserve"> </v>
      </c>
      <c r="P197" t="str">
        <f t="shared" si="9"/>
        <v xml:space="preserve"> </v>
      </c>
      <c r="T197" s="26">
        <v>36805</v>
      </c>
      <c r="U197" s="27" t="s">
        <v>10</v>
      </c>
      <c r="V197" s="23">
        <v>-34098309.401282899</v>
      </c>
      <c r="W197" s="23">
        <v>-10199209.109300001</v>
      </c>
      <c r="Y197" s="72" t="str">
        <f t="shared" si="10"/>
        <v xml:space="preserve"> </v>
      </c>
      <c r="AG197" s="26">
        <v>36770</v>
      </c>
      <c r="AH197" s="27" t="s">
        <v>53</v>
      </c>
      <c r="AI197" s="28">
        <v>-65132879.159208201</v>
      </c>
      <c r="AJ197" s="28">
        <v>-39551455.2539175</v>
      </c>
    </row>
    <row r="198" spans="1:36" ht="12" customHeight="1" x14ac:dyDescent="0.2">
      <c r="A198" s="10">
        <v>36784</v>
      </c>
      <c r="B198" s="11">
        <v>-33553</v>
      </c>
      <c r="C198" s="11">
        <v>4011</v>
      </c>
      <c r="D198" s="11">
        <v>-37564</v>
      </c>
      <c r="F198" s="197">
        <f t="shared" si="11"/>
        <v>-37564</v>
      </c>
      <c r="H198" s="12"/>
      <c r="L198" s="26">
        <v>36784</v>
      </c>
      <c r="M198" s="27" t="s">
        <v>10</v>
      </c>
      <c r="N198" s="23">
        <v>-37181405.602184199</v>
      </c>
      <c r="O198" t="str">
        <f t="shared" si="12"/>
        <v xml:space="preserve"> </v>
      </c>
      <c r="P198" t="str">
        <f t="shared" si="9"/>
        <v xml:space="preserve"> </v>
      </c>
      <c r="T198" s="26">
        <v>36808</v>
      </c>
      <c r="U198" s="27" t="s">
        <v>10</v>
      </c>
      <c r="V198" s="23">
        <v>-43475917.104953401</v>
      </c>
      <c r="W198" s="23">
        <v>7396059.5470000003</v>
      </c>
      <c r="Y198" s="72" t="str">
        <f t="shared" si="10"/>
        <v xml:space="preserve"> </v>
      </c>
      <c r="AG198" s="26">
        <v>36773</v>
      </c>
      <c r="AH198" s="27" t="s">
        <v>53</v>
      </c>
      <c r="AI198" s="28">
        <v>-9380221.7652546801</v>
      </c>
      <c r="AJ198" s="28">
        <v>3594526.9547999902</v>
      </c>
    </row>
    <row r="199" spans="1:36" ht="12" customHeight="1" x14ac:dyDescent="0.2">
      <c r="A199" s="10">
        <v>36787</v>
      </c>
      <c r="B199" s="11">
        <v>25840</v>
      </c>
      <c r="C199" s="11">
        <v>10954.770218763952</v>
      </c>
      <c r="D199" s="11">
        <v>14885.229781236048</v>
      </c>
      <c r="F199" s="197">
        <f t="shared" si="11"/>
        <v>14885.229781236048</v>
      </c>
      <c r="H199" s="12"/>
      <c r="L199" s="26">
        <v>36787</v>
      </c>
      <c r="M199" s="27" t="s">
        <v>10</v>
      </c>
      <c r="N199" s="23">
        <v>-34082770.130309299</v>
      </c>
      <c r="O199" t="str">
        <f t="shared" si="12"/>
        <v xml:space="preserve"> </v>
      </c>
      <c r="P199" t="str">
        <f t="shared" si="9"/>
        <v xml:space="preserve"> </v>
      </c>
      <c r="T199" s="26">
        <v>36809</v>
      </c>
      <c r="U199" s="27" t="s">
        <v>10</v>
      </c>
      <c r="V199" s="23">
        <v>-44253257.028927594</v>
      </c>
      <c r="W199" s="23">
        <v>-9818156.6469000001</v>
      </c>
      <c r="Y199" s="72" t="str">
        <f t="shared" si="10"/>
        <v xml:space="preserve"> </v>
      </c>
      <c r="AG199" s="26">
        <v>36774</v>
      </c>
      <c r="AH199" s="27" t="s">
        <v>53</v>
      </c>
      <c r="AI199" s="28">
        <v>-58008910.486235499</v>
      </c>
      <c r="AJ199" s="28">
        <v>-37061892.698548995</v>
      </c>
    </row>
    <row r="200" spans="1:36" ht="12" customHeight="1" x14ac:dyDescent="0.2">
      <c r="A200" s="10">
        <v>36788</v>
      </c>
      <c r="B200" s="11">
        <v>28610</v>
      </c>
      <c r="C200" s="11">
        <v>5921.3004371528505</v>
      </c>
      <c r="D200" s="11">
        <v>22688.699562847149</v>
      </c>
      <c r="F200" s="197">
        <f t="shared" si="11"/>
        <v>22688.699562847149</v>
      </c>
      <c r="H200" s="12"/>
      <c r="L200" s="26">
        <v>36788</v>
      </c>
      <c r="M200" s="27" t="s">
        <v>10</v>
      </c>
      <c r="N200" s="23">
        <v>-33099293.7784639</v>
      </c>
      <c r="O200" t="str">
        <f t="shared" si="12"/>
        <v xml:space="preserve"> </v>
      </c>
      <c r="P200" t="str">
        <f t="shared" si="9"/>
        <v xml:space="preserve"> </v>
      </c>
      <c r="T200" s="26">
        <v>36810</v>
      </c>
      <c r="U200" s="27" t="s">
        <v>10</v>
      </c>
      <c r="V200" s="23">
        <v>-38394305.328159101</v>
      </c>
      <c r="W200" s="23">
        <v>25705082.271600001</v>
      </c>
      <c r="Y200" s="72" t="str">
        <f t="shared" si="10"/>
        <v xml:space="preserve"> </v>
      </c>
      <c r="AG200" s="26">
        <v>36775</v>
      </c>
      <c r="AH200" s="27" t="s">
        <v>53</v>
      </c>
      <c r="AI200" s="28">
        <v>-54625281.229958497</v>
      </c>
      <c r="AJ200" s="28">
        <v>38813671.3290141</v>
      </c>
    </row>
    <row r="201" spans="1:36" ht="12" customHeight="1" x14ac:dyDescent="0.2">
      <c r="A201" s="10">
        <v>36789</v>
      </c>
      <c r="B201" s="11">
        <v>-6949</v>
      </c>
      <c r="C201" s="11">
        <v>1017</v>
      </c>
      <c r="D201" s="11">
        <v>-7966</v>
      </c>
      <c r="F201" s="197">
        <f t="shared" si="11"/>
        <v>-7966</v>
      </c>
      <c r="H201" s="12"/>
      <c r="L201" s="26">
        <v>36789</v>
      </c>
      <c r="M201" s="27" t="s">
        <v>10</v>
      </c>
      <c r="N201" s="23">
        <v>-34605398.986591302</v>
      </c>
      <c r="O201" t="str">
        <f t="shared" si="12"/>
        <v xml:space="preserve"> </v>
      </c>
      <c r="P201" t="str">
        <f t="shared" si="9"/>
        <v xml:space="preserve"> </v>
      </c>
      <c r="T201" s="26">
        <v>36811</v>
      </c>
      <c r="U201" s="27" t="s">
        <v>10</v>
      </c>
      <c r="V201" s="23">
        <v>-34705092.091387898</v>
      </c>
      <c r="W201" s="23">
        <v>26020510.9866</v>
      </c>
      <c r="Y201" s="72" t="str">
        <f t="shared" si="10"/>
        <v xml:space="preserve"> </v>
      </c>
      <c r="AG201" s="26">
        <v>36776</v>
      </c>
      <c r="AH201" s="27" t="s">
        <v>53</v>
      </c>
      <c r="AI201" s="28">
        <v>-51662219.155384198</v>
      </c>
      <c r="AJ201" s="28">
        <v>4549013.0150163202</v>
      </c>
    </row>
    <row r="202" spans="1:36" ht="12" customHeight="1" x14ac:dyDescent="0.2">
      <c r="A202" s="10">
        <v>36790</v>
      </c>
      <c r="B202" s="11">
        <v>-863</v>
      </c>
      <c r="C202" s="11">
        <v>5933.8121479260208</v>
      </c>
      <c r="D202" s="11">
        <v>-6796.8121479260208</v>
      </c>
      <c r="F202" s="197">
        <f t="shared" si="11"/>
        <v>-6796.8121479260208</v>
      </c>
      <c r="H202" s="12"/>
      <c r="L202" s="26">
        <v>36790</v>
      </c>
      <c r="M202" s="27" t="s">
        <v>10</v>
      </c>
      <c r="N202" s="23">
        <v>-35644541.940165997</v>
      </c>
      <c r="O202" t="str">
        <f t="shared" si="12"/>
        <v xml:space="preserve"> </v>
      </c>
      <c r="P202" t="str">
        <f t="shared" si="9"/>
        <v xml:space="preserve"> </v>
      </c>
      <c r="T202" s="26">
        <v>36812</v>
      </c>
      <c r="U202" s="27" t="s">
        <v>10</v>
      </c>
      <c r="V202" s="23">
        <v>-59858279.808095105</v>
      </c>
      <c r="W202" s="23">
        <v>-8673220.0025999993</v>
      </c>
      <c r="Y202" s="72" t="str">
        <f t="shared" si="10"/>
        <v xml:space="preserve"> </v>
      </c>
      <c r="AG202" s="26">
        <v>36777</v>
      </c>
      <c r="AH202" s="27" t="s">
        <v>53</v>
      </c>
      <c r="AI202" s="28">
        <v>-56358427.864433803</v>
      </c>
      <c r="AJ202" s="28">
        <v>-8726090.1322125997</v>
      </c>
    </row>
    <row r="203" spans="1:36" ht="12" customHeight="1" x14ac:dyDescent="0.2">
      <c r="A203" s="10">
        <v>36791</v>
      </c>
      <c r="B203" s="11">
        <v>-16006</v>
      </c>
      <c r="C203" s="11">
        <v>-3427.4218071577316</v>
      </c>
      <c r="D203" s="11">
        <v>-12578.578192842269</v>
      </c>
      <c r="F203" s="197">
        <f t="shared" si="11"/>
        <v>-12578.578192842269</v>
      </c>
      <c r="H203" s="12"/>
      <c r="L203" s="26">
        <v>36791</v>
      </c>
      <c r="M203" s="27" t="s">
        <v>10</v>
      </c>
      <c r="N203" s="23">
        <v>-39024328.280969299</v>
      </c>
      <c r="O203" t="str">
        <f t="shared" si="12"/>
        <v xml:space="preserve"> </v>
      </c>
      <c r="P203" t="str">
        <f t="shared" si="9"/>
        <v xml:space="preserve"> </v>
      </c>
      <c r="T203" s="26">
        <v>36815</v>
      </c>
      <c r="U203" s="27" t="s">
        <v>10</v>
      </c>
      <c r="V203" s="23">
        <v>-48090174.253461406</v>
      </c>
      <c r="W203" s="23">
        <v>-26376102.9461</v>
      </c>
      <c r="Y203" s="72" t="str">
        <f t="shared" si="10"/>
        <v xml:space="preserve"> </v>
      </c>
      <c r="AG203" s="26">
        <v>36780</v>
      </c>
      <c r="AH203" s="27" t="s">
        <v>53</v>
      </c>
      <c r="AI203" s="28">
        <v>-58277094.736414902</v>
      </c>
      <c r="AJ203" s="28">
        <v>17939808.236381501</v>
      </c>
    </row>
    <row r="204" spans="1:36" ht="12" customHeight="1" x14ac:dyDescent="0.2">
      <c r="A204" s="10">
        <v>36794</v>
      </c>
      <c r="B204" s="11">
        <v>15182</v>
      </c>
      <c r="C204" s="11">
        <v>1880.0739982290575</v>
      </c>
      <c r="D204" s="11">
        <v>13301.926001770942</v>
      </c>
      <c r="F204" s="197">
        <f t="shared" si="11"/>
        <v>13301.926001770942</v>
      </c>
      <c r="H204" s="12"/>
      <c r="L204" s="26">
        <v>36794</v>
      </c>
      <c r="M204" s="27" t="s">
        <v>10</v>
      </c>
      <c r="N204" s="23">
        <v>-37039452.019381098</v>
      </c>
      <c r="O204" t="str">
        <f t="shared" si="12"/>
        <v xml:space="preserve"> </v>
      </c>
      <c r="P204" t="str">
        <f t="shared" si="9"/>
        <v xml:space="preserve"> </v>
      </c>
      <c r="T204" s="26">
        <v>36816</v>
      </c>
      <c r="U204" s="27" t="s">
        <v>10</v>
      </c>
      <c r="V204" s="23">
        <v>-38694075.863109596</v>
      </c>
      <c r="W204" s="23">
        <v>2173689.2182000098</v>
      </c>
      <c r="Y204" s="72" t="str">
        <f t="shared" si="10"/>
        <v xml:space="preserve"> </v>
      </c>
      <c r="AG204" s="26">
        <v>36781</v>
      </c>
      <c r="AH204" s="27" t="s">
        <v>53</v>
      </c>
      <c r="AI204" s="28">
        <v>-55224382.082190797</v>
      </c>
      <c r="AJ204" s="28">
        <v>-14286838.1651586</v>
      </c>
    </row>
    <row r="205" spans="1:36" ht="12" customHeight="1" x14ac:dyDescent="0.2">
      <c r="A205" s="10">
        <v>36795</v>
      </c>
      <c r="B205" s="11">
        <v>31182</v>
      </c>
      <c r="C205" s="11">
        <v>743</v>
      </c>
      <c r="D205" s="11">
        <v>30439</v>
      </c>
      <c r="F205" s="197">
        <f t="shared" si="11"/>
        <v>30439</v>
      </c>
      <c r="H205" s="12"/>
      <c r="L205" s="26">
        <v>36795</v>
      </c>
      <c r="M205" s="27" t="s">
        <v>10</v>
      </c>
      <c r="N205" s="23">
        <v>-40925154.958898596</v>
      </c>
      <c r="O205" t="str">
        <f t="shared" si="12"/>
        <v xml:space="preserve"> </v>
      </c>
      <c r="P205" t="str">
        <f t="shared" si="9"/>
        <v xml:space="preserve"> </v>
      </c>
      <c r="T205" s="26">
        <v>36817</v>
      </c>
      <c r="U205" s="27" t="s">
        <v>10</v>
      </c>
      <c r="V205" s="23">
        <v>-37513010.555634499</v>
      </c>
      <c r="W205" s="23">
        <v>-20839360.563300002</v>
      </c>
      <c r="Y205" s="72" t="str">
        <f t="shared" si="10"/>
        <v xml:space="preserve"> </v>
      </c>
      <c r="AG205" s="26">
        <v>36782</v>
      </c>
      <c r="AH205" s="27" t="s">
        <v>53</v>
      </c>
      <c r="AI205" s="28">
        <v>-48992420.1091455</v>
      </c>
      <c r="AJ205" s="28">
        <v>-26216465.6401149</v>
      </c>
    </row>
    <row r="206" spans="1:36" ht="12" customHeight="1" x14ac:dyDescent="0.2">
      <c r="A206" s="10">
        <v>36796</v>
      </c>
      <c r="B206" s="11">
        <v>-3574</v>
      </c>
      <c r="C206" s="11">
        <v>804</v>
      </c>
      <c r="D206" s="11">
        <v>-4378</v>
      </c>
      <c r="F206" s="197">
        <f t="shared" si="11"/>
        <v>-4378</v>
      </c>
      <c r="H206" s="12"/>
      <c r="L206" s="26">
        <v>36796</v>
      </c>
      <c r="M206" s="27" t="s">
        <v>10</v>
      </c>
      <c r="N206" s="23">
        <v>-39874017.247927196</v>
      </c>
      <c r="O206" t="str">
        <f t="shared" si="12"/>
        <v xml:space="preserve"> </v>
      </c>
      <c r="P206" t="str">
        <f t="shared" si="9"/>
        <v xml:space="preserve"> </v>
      </c>
      <c r="T206" s="26">
        <v>36818</v>
      </c>
      <c r="U206" s="27" t="s">
        <v>10</v>
      </c>
      <c r="V206" s="23">
        <v>-27969953.967092298</v>
      </c>
      <c r="W206" s="23">
        <v>-9016289.6763000004</v>
      </c>
      <c r="Y206" s="72" t="str">
        <f t="shared" si="10"/>
        <v xml:space="preserve"> </v>
      </c>
      <c r="AG206" s="26">
        <v>36783</v>
      </c>
      <c r="AH206" s="27" t="s">
        <v>53</v>
      </c>
      <c r="AI206" s="28">
        <v>-55508492.450187996</v>
      </c>
      <c r="AJ206" s="28">
        <v>10293629.7818761</v>
      </c>
    </row>
    <row r="207" spans="1:36" ht="12" customHeight="1" x14ac:dyDescent="0.2">
      <c r="A207" s="10">
        <v>36797</v>
      </c>
      <c r="B207" s="11">
        <v>1463</v>
      </c>
      <c r="C207" s="11">
        <v>10194</v>
      </c>
      <c r="D207" s="11">
        <v>-8731</v>
      </c>
      <c r="F207" s="197">
        <f t="shared" si="11"/>
        <v>-8731</v>
      </c>
      <c r="H207" s="12"/>
      <c r="L207" s="26">
        <v>36797</v>
      </c>
      <c r="M207" s="27" t="s">
        <v>10</v>
      </c>
      <c r="N207" s="23">
        <v>-40809267.176821701</v>
      </c>
      <c r="O207" t="str">
        <f t="shared" si="12"/>
        <v xml:space="preserve"> </v>
      </c>
      <c r="P207" t="str">
        <f t="shared" si="9"/>
        <v xml:space="preserve"> </v>
      </c>
      <c r="T207" s="26">
        <v>36819</v>
      </c>
      <c r="U207" s="27" t="s">
        <v>10</v>
      </c>
      <c r="V207" s="23">
        <v>-26125026.698613402</v>
      </c>
      <c r="W207" s="23">
        <v>7935314.9482000005</v>
      </c>
      <c r="Y207" s="72" t="str">
        <f t="shared" si="10"/>
        <v xml:space="preserve"> </v>
      </c>
      <c r="AG207" s="26">
        <v>36784</v>
      </c>
      <c r="AH207" s="27" t="s">
        <v>53</v>
      </c>
      <c r="AI207" s="28">
        <v>-50485901.312093802</v>
      </c>
      <c r="AJ207" s="28">
        <v>-28620491.591177501</v>
      </c>
    </row>
    <row r="208" spans="1:36" ht="12" customHeight="1" x14ac:dyDescent="0.2">
      <c r="A208" s="10">
        <v>36798</v>
      </c>
      <c r="B208" s="11">
        <v>70955</v>
      </c>
      <c r="C208" s="11">
        <v>-12210</v>
      </c>
      <c r="D208" s="11">
        <v>83165</v>
      </c>
      <c r="E208" s="6">
        <v>75000</v>
      </c>
      <c r="F208" s="197">
        <f t="shared" si="11"/>
        <v>8165</v>
      </c>
      <c r="H208" s="12"/>
      <c r="L208" s="26">
        <v>36798</v>
      </c>
      <c r="M208" s="27" t="s">
        <v>10</v>
      </c>
      <c r="N208" s="23">
        <v>-27737962.021140203</v>
      </c>
      <c r="O208" t="str">
        <f t="shared" si="12"/>
        <v xml:space="preserve"> </v>
      </c>
      <c r="P208" t="str">
        <f t="shared" si="9"/>
        <v xml:space="preserve"> </v>
      </c>
      <c r="T208" s="26">
        <v>36822</v>
      </c>
      <c r="U208" s="27" t="s">
        <v>10</v>
      </c>
      <c r="V208" s="23">
        <v>-29215363.067019202</v>
      </c>
      <c r="W208" s="23">
        <v>-1899396.9574</v>
      </c>
      <c r="Y208" s="72" t="str">
        <f t="shared" si="10"/>
        <v xml:space="preserve"> </v>
      </c>
      <c r="AG208" s="26">
        <v>36787</v>
      </c>
      <c r="AH208" s="27" t="s">
        <v>53</v>
      </c>
      <c r="AI208" s="28">
        <v>-46652693.865999199</v>
      </c>
      <c r="AJ208" s="28">
        <v>12213882.8012139</v>
      </c>
    </row>
    <row r="209" spans="1:36" ht="12" customHeight="1" x14ac:dyDescent="0.2">
      <c r="A209" s="10">
        <v>36801</v>
      </c>
      <c r="B209" s="11">
        <v>16358.461207453376</v>
      </c>
      <c r="C209" s="11">
        <v>395.01986958159671</v>
      </c>
      <c r="D209" s="11">
        <v>15963.44133787178</v>
      </c>
      <c r="F209" s="197">
        <f t="shared" si="11"/>
        <v>15963.44133787178</v>
      </c>
      <c r="H209" s="12"/>
      <c r="L209" s="26">
        <v>36801</v>
      </c>
      <c r="M209" s="27" t="s">
        <v>10</v>
      </c>
      <c r="N209" s="23">
        <v>-33858565.178001806</v>
      </c>
      <c r="O209" t="str">
        <f t="shared" si="12"/>
        <v xml:space="preserve"> </v>
      </c>
      <c r="P209" t="str">
        <f t="shared" si="9"/>
        <v xml:space="preserve"> </v>
      </c>
      <c r="T209" s="26">
        <v>36823</v>
      </c>
      <c r="U209" s="27" t="s">
        <v>10</v>
      </c>
      <c r="V209" s="23">
        <v>-25518099.279608201</v>
      </c>
      <c r="W209" s="23">
        <v>-18372237.416699998</v>
      </c>
      <c r="Y209" s="72" t="str">
        <f t="shared" si="10"/>
        <v xml:space="preserve"> </v>
      </c>
      <c r="AG209" s="26">
        <v>36788</v>
      </c>
      <c r="AH209" s="27" t="s">
        <v>53</v>
      </c>
      <c r="AI209" s="28">
        <v>-44722902.499372706</v>
      </c>
      <c r="AJ209" s="28">
        <v>32104118.706353001</v>
      </c>
    </row>
    <row r="210" spans="1:36" ht="12" customHeight="1" x14ac:dyDescent="0.2">
      <c r="A210" s="10">
        <v>36802</v>
      </c>
      <c r="B210" s="11">
        <v>3831.8172373837065</v>
      </c>
      <c r="C210" s="11">
        <v>807.55617820522036</v>
      </c>
      <c r="D210" s="11">
        <v>3024.261059178486</v>
      </c>
      <c r="F210" s="197">
        <f t="shared" si="11"/>
        <v>3024.261059178486</v>
      </c>
      <c r="H210" s="12"/>
      <c r="L210" s="26">
        <v>36802</v>
      </c>
      <c r="M210" s="27" t="s">
        <v>10</v>
      </c>
      <c r="N210" s="23">
        <v>-33159756.886344802</v>
      </c>
      <c r="O210" t="str">
        <f t="shared" si="12"/>
        <v xml:space="preserve"> </v>
      </c>
      <c r="P210" t="str">
        <f t="shared" si="9"/>
        <v xml:space="preserve"> </v>
      </c>
      <c r="T210" s="26">
        <v>36824</v>
      </c>
      <c r="U210" s="27" t="s">
        <v>10</v>
      </c>
      <c r="V210" s="23">
        <v>-19315105.730133399</v>
      </c>
      <c r="W210" s="23">
        <v>-10359901.8452</v>
      </c>
      <c r="Y210" s="72" t="str">
        <f t="shared" si="10"/>
        <v xml:space="preserve"> </v>
      </c>
      <c r="AG210" s="26">
        <v>36789</v>
      </c>
      <c r="AH210" s="27" t="s">
        <v>53</v>
      </c>
      <c r="AI210" s="28">
        <v>-48404245.126197502</v>
      </c>
      <c r="AJ210" s="28">
        <v>-30528859.041022599</v>
      </c>
    </row>
    <row r="211" spans="1:36" ht="12" customHeight="1" x14ac:dyDescent="0.2">
      <c r="A211" s="10">
        <v>36803</v>
      </c>
      <c r="B211" s="11">
        <v>-14212.881556248047</v>
      </c>
      <c r="C211" s="11">
        <v>8067.156183898087</v>
      </c>
      <c r="D211" s="11">
        <v>-22280.037740146134</v>
      </c>
      <c r="F211" s="197">
        <f t="shared" si="11"/>
        <v>-22280.037740146134</v>
      </c>
      <c r="H211" s="12"/>
      <c r="L211" s="26">
        <v>36803</v>
      </c>
      <c r="M211" s="27" t="s">
        <v>10</v>
      </c>
      <c r="N211" s="23">
        <v>-37681161.186749801</v>
      </c>
      <c r="O211" t="str">
        <f t="shared" si="12"/>
        <v xml:space="preserve"> </v>
      </c>
      <c r="P211" t="str">
        <f t="shared" si="9"/>
        <v xml:space="preserve"> </v>
      </c>
      <c r="T211" s="26">
        <v>36825</v>
      </c>
      <c r="U211" s="27" t="s">
        <v>10</v>
      </c>
      <c r="V211" s="23">
        <v>-18618772.958127201</v>
      </c>
      <c r="W211" s="23">
        <v>-1102758.8522000001</v>
      </c>
      <c r="Y211" s="72" t="str">
        <f t="shared" si="10"/>
        <v xml:space="preserve"> </v>
      </c>
      <c r="AG211" s="26">
        <v>36790</v>
      </c>
      <c r="AH211" s="27" t="s">
        <v>53</v>
      </c>
      <c r="AI211" s="28">
        <v>-50669398.025745898</v>
      </c>
      <c r="AJ211" s="28">
        <v>-13561584.4032449</v>
      </c>
    </row>
    <row r="212" spans="1:36" ht="12" customHeight="1" x14ac:dyDescent="0.2">
      <c r="A212" s="10">
        <v>36804</v>
      </c>
      <c r="B212" s="11">
        <v>1403.7381259355202</v>
      </c>
      <c r="C212" s="11">
        <v>3655.3914710167473</v>
      </c>
      <c r="D212" s="11">
        <v>-2251.6533450812271</v>
      </c>
      <c r="F212" s="197">
        <f t="shared" si="11"/>
        <v>-2251.6533450812271</v>
      </c>
      <c r="H212" s="12"/>
      <c r="L212" s="26">
        <v>36804</v>
      </c>
      <c r="M212" s="27" t="s">
        <v>10</v>
      </c>
      <c r="N212" s="23">
        <v>-40461584.982326798</v>
      </c>
      <c r="O212" t="str">
        <f t="shared" si="12"/>
        <v xml:space="preserve"> </v>
      </c>
      <c r="P212" t="str">
        <f t="shared" si="9"/>
        <v xml:space="preserve"> </v>
      </c>
      <c r="T212" s="26">
        <v>36826</v>
      </c>
      <c r="U212" s="27" t="s">
        <v>10</v>
      </c>
      <c r="V212" s="23">
        <v>-28426144.8173314</v>
      </c>
      <c r="W212" s="23">
        <v>-13808953.233099999</v>
      </c>
      <c r="Y212" s="72" t="str">
        <f t="shared" si="10"/>
        <v>var exceeded</v>
      </c>
      <c r="AG212" s="26">
        <v>36791</v>
      </c>
      <c r="AH212" s="27" t="s">
        <v>53</v>
      </c>
      <c r="AI212" s="28">
        <v>-54228200.987002797</v>
      </c>
      <c r="AJ212" s="28">
        <v>-31377261.186827198</v>
      </c>
    </row>
    <row r="213" spans="1:36" ht="12" customHeight="1" x14ac:dyDescent="0.2">
      <c r="A213" s="10">
        <v>36805</v>
      </c>
      <c r="B213" s="11">
        <v>-4919.7464695836243</v>
      </c>
      <c r="C213" s="11">
        <v>4219.8597654507321</v>
      </c>
      <c r="D213" s="11">
        <v>-9139.6062350343564</v>
      </c>
      <c r="F213" s="197">
        <f t="shared" si="11"/>
        <v>-9139.6062350343564</v>
      </c>
      <c r="H213" s="12"/>
      <c r="L213" s="26">
        <v>36805</v>
      </c>
      <c r="M213" s="27" t="s">
        <v>10</v>
      </c>
      <c r="N213" s="23">
        <v>-34098309.401282899</v>
      </c>
      <c r="O213" t="str">
        <f t="shared" si="12"/>
        <v xml:space="preserve"> </v>
      </c>
      <c r="P213" t="str">
        <f t="shared" si="9"/>
        <v xml:space="preserve"> </v>
      </c>
      <c r="T213" s="26">
        <v>36829</v>
      </c>
      <c r="U213" s="27" t="s">
        <v>10</v>
      </c>
      <c r="V213" s="23">
        <v>-25135909.8091124</v>
      </c>
      <c r="W213" s="23">
        <v>-31583174.176999997</v>
      </c>
      <c r="Y213" s="72" t="str">
        <f t="shared" si="10"/>
        <v xml:space="preserve"> </v>
      </c>
      <c r="AG213" s="26">
        <v>36794</v>
      </c>
      <c r="AH213" s="27" t="s">
        <v>53</v>
      </c>
      <c r="AI213" s="28">
        <v>-52045115.412423603</v>
      </c>
      <c r="AJ213" s="28">
        <v>34326578.105410002</v>
      </c>
    </row>
    <row r="214" spans="1:36" ht="12" customHeight="1" x14ac:dyDescent="0.2">
      <c r="A214" s="10">
        <v>36808</v>
      </c>
      <c r="B214" s="11">
        <v>18894.726327113738</v>
      </c>
      <c r="C214" s="11">
        <v>13762.364078944647</v>
      </c>
      <c r="D214" s="11">
        <v>5132.3622481690909</v>
      </c>
      <c r="F214" s="197">
        <f t="shared" si="11"/>
        <v>5132.3622481690909</v>
      </c>
      <c r="H214" s="12"/>
      <c r="L214" s="26">
        <v>36808</v>
      </c>
      <c r="M214" s="27" t="s">
        <v>10</v>
      </c>
      <c r="N214" s="23">
        <v>-43475917.104953401</v>
      </c>
      <c r="O214" t="str">
        <f t="shared" si="12"/>
        <v xml:space="preserve"> </v>
      </c>
      <c r="P214" t="str">
        <f t="shared" ref="P214:P277" si="13">IF(($N214)&gt;(F215*1000),"var exceeded"," ")</f>
        <v xml:space="preserve"> </v>
      </c>
      <c r="T214" s="26">
        <v>36830</v>
      </c>
      <c r="U214" s="27" t="s">
        <v>10</v>
      </c>
      <c r="V214" s="23">
        <v>-18857365.859228399</v>
      </c>
      <c r="W214" s="23">
        <v>-1173175.8493999999</v>
      </c>
      <c r="Y214" s="72" t="str">
        <f t="shared" ref="Y214:Y277" si="14">IF((V214)&gt;(W215),"var exceeded"," ")</f>
        <v xml:space="preserve"> </v>
      </c>
      <c r="AG214" s="26">
        <v>36795</v>
      </c>
      <c r="AH214" s="27" t="s">
        <v>53</v>
      </c>
      <c r="AI214" s="28">
        <v>-57681318.226323299</v>
      </c>
      <c r="AJ214" s="28">
        <v>-1136282.13573654</v>
      </c>
    </row>
    <row r="215" spans="1:36" ht="12" customHeight="1" x14ac:dyDescent="0.2">
      <c r="A215" s="10">
        <v>36809</v>
      </c>
      <c r="B215" s="11">
        <v>-8948.1243915560353</v>
      </c>
      <c r="C215" s="11">
        <v>1030.0206343010991</v>
      </c>
      <c r="D215" s="11">
        <v>-9978.1450258571349</v>
      </c>
      <c r="F215" s="197">
        <f t="shared" ref="F215:F278" si="15">D215-E215</f>
        <v>-9978.1450258571349</v>
      </c>
      <c r="H215" s="12"/>
      <c r="L215" s="26">
        <v>36809</v>
      </c>
      <c r="M215" s="27" t="s">
        <v>10</v>
      </c>
      <c r="N215" s="23">
        <v>-44253257.028927594</v>
      </c>
      <c r="O215" t="str">
        <f t="shared" si="12"/>
        <v xml:space="preserve"> </v>
      </c>
      <c r="P215" t="str">
        <f t="shared" si="13"/>
        <v xml:space="preserve"> </v>
      </c>
      <c r="T215" s="26">
        <v>36831</v>
      </c>
      <c r="U215" s="27" t="s">
        <v>10</v>
      </c>
      <c r="V215" s="23">
        <v>-31396603.7861555</v>
      </c>
      <c r="W215" s="23">
        <v>7406205.1669000005</v>
      </c>
      <c r="Y215" s="72" t="str">
        <f t="shared" si="14"/>
        <v xml:space="preserve"> </v>
      </c>
      <c r="AG215" s="26">
        <v>36796</v>
      </c>
      <c r="AH215" s="27" t="s">
        <v>53</v>
      </c>
      <c r="AI215" s="28">
        <v>-55841099.9117148</v>
      </c>
      <c r="AJ215" s="28">
        <v>1540836.03659783</v>
      </c>
    </row>
    <row r="216" spans="1:36" ht="12" customHeight="1" x14ac:dyDescent="0.2">
      <c r="A216" s="10">
        <v>36810</v>
      </c>
      <c r="B216" s="11">
        <v>25929.360964579821</v>
      </c>
      <c r="C216" s="11">
        <v>-1068.6141023062419</v>
      </c>
      <c r="D216" s="11">
        <v>26997.975066886062</v>
      </c>
      <c r="F216" s="197">
        <f t="shared" si="15"/>
        <v>26997.975066886062</v>
      </c>
      <c r="H216" s="12"/>
      <c r="L216" s="26">
        <v>36810</v>
      </c>
      <c r="M216" s="27" t="s">
        <v>10</v>
      </c>
      <c r="N216" s="23">
        <v>-38394305.328159101</v>
      </c>
      <c r="O216" t="str">
        <f t="shared" si="12"/>
        <v xml:space="preserve"> </v>
      </c>
      <c r="P216" t="str">
        <f t="shared" si="13"/>
        <v xml:space="preserve"> </v>
      </c>
      <c r="T216" s="26">
        <v>36832</v>
      </c>
      <c r="U216" s="27" t="s">
        <v>10</v>
      </c>
      <c r="V216" s="23">
        <v>-34884476.4405104</v>
      </c>
      <c r="W216" s="23">
        <v>-3853596.5934000001</v>
      </c>
      <c r="Y216" s="72" t="str">
        <f t="shared" si="14"/>
        <v xml:space="preserve"> </v>
      </c>
      <c r="AG216" s="26">
        <v>36797</v>
      </c>
      <c r="AH216" s="27" t="s">
        <v>53</v>
      </c>
      <c r="AI216" s="28">
        <v>-54823166.291127302</v>
      </c>
      <c r="AJ216" s="28">
        <v>-38386993.281637199</v>
      </c>
    </row>
    <row r="217" spans="1:36" ht="12" customHeight="1" x14ac:dyDescent="0.2">
      <c r="A217" s="10">
        <v>36811</v>
      </c>
      <c r="B217" s="11">
        <v>30237.421781266861</v>
      </c>
      <c r="C217" s="11">
        <v>3735.4197320642875</v>
      </c>
      <c r="D217" s="11">
        <v>26502.002049202572</v>
      </c>
      <c r="F217" s="197">
        <f t="shared" si="15"/>
        <v>26502.002049202572</v>
      </c>
      <c r="H217" s="12"/>
      <c r="L217" s="26">
        <v>36811</v>
      </c>
      <c r="M217" s="27" t="s">
        <v>10</v>
      </c>
      <c r="N217" s="23">
        <v>-34705092.091387898</v>
      </c>
      <c r="O217" t="str">
        <f t="shared" si="12"/>
        <v xml:space="preserve"> </v>
      </c>
      <c r="P217" t="str">
        <f t="shared" si="13"/>
        <v xml:space="preserve"> </v>
      </c>
      <c r="T217" s="26">
        <v>36833</v>
      </c>
      <c r="U217" s="27" t="s">
        <v>10</v>
      </c>
      <c r="V217" s="23">
        <v>-27294748.189894598</v>
      </c>
      <c r="W217" s="23">
        <v>20411370.483800001</v>
      </c>
      <c r="Y217" s="72" t="str">
        <f t="shared" si="14"/>
        <v xml:space="preserve"> </v>
      </c>
      <c r="AG217" s="26">
        <v>36798</v>
      </c>
      <c r="AH217" s="27" t="s">
        <v>53</v>
      </c>
      <c r="AI217" s="28">
        <v>-47000252.720291696</v>
      </c>
      <c r="AJ217" s="28">
        <v>-25517447.9133607</v>
      </c>
    </row>
    <row r="218" spans="1:36" ht="12" customHeight="1" x14ac:dyDescent="0.2">
      <c r="A218" s="10">
        <v>36812</v>
      </c>
      <c r="B218" s="11">
        <v>-11804.277586341525</v>
      </c>
      <c r="C218" s="11">
        <v>1058.4815715513696</v>
      </c>
      <c r="D218" s="11">
        <v>-12862.759157892895</v>
      </c>
      <c r="F218" s="197">
        <f t="shared" si="15"/>
        <v>-12862.759157892895</v>
      </c>
      <c r="H218" s="12"/>
      <c r="L218" s="26">
        <v>36812</v>
      </c>
      <c r="M218" s="27" t="s">
        <v>10</v>
      </c>
      <c r="N218" s="23">
        <v>-59858279.808095105</v>
      </c>
      <c r="O218" t="str">
        <f t="shared" si="12"/>
        <v xml:space="preserve"> </v>
      </c>
      <c r="P218" t="str">
        <f t="shared" si="13"/>
        <v xml:space="preserve"> </v>
      </c>
      <c r="T218" s="26">
        <v>36836</v>
      </c>
      <c r="U218" s="27" t="s">
        <v>10</v>
      </c>
      <c r="V218" s="23">
        <v>-30302276.194107</v>
      </c>
      <c r="W218" s="23">
        <v>-8936199.8449999988</v>
      </c>
      <c r="Y218" s="72" t="str">
        <f t="shared" si="14"/>
        <v xml:space="preserve"> </v>
      </c>
      <c r="AG218" s="26">
        <v>36799</v>
      </c>
      <c r="AH218" s="27" t="s">
        <v>53</v>
      </c>
      <c r="AI218" s="28">
        <v>-3915135.6074999301</v>
      </c>
      <c r="AJ218" s="28">
        <v>822278.10980000091</v>
      </c>
    </row>
    <row r="219" spans="1:36" ht="12" customHeight="1" x14ac:dyDescent="0.2">
      <c r="A219" s="10">
        <v>36815</v>
      </c>
      <c r="B219" s="11">
        <v>-25350.578796284441</v>
      </c>
      <c r="C219" s="11">
        <v>1317.5884272623671</v>
      </c>
      <c r="D219" s="11">
        <v>-26668.167223546807</v>
      </c>
      <c r="F219" s="197">
        <f t="shared" si="15"/>
        <v>-26668.167223546807</v>
      </c>
      <c r="H219" s="12"/>
      <c r="L219" s="26">
        <v>36815</v>
      </c>
      <c r="M219" s="27" t="s">
        <v>10</v>
      </c>
      <c r="N219" s="23">
        <v>-48090174.253461406</v>
      </c>
      <c r="O219" t="str">
        <f t="shared" si="12"/>
        <v xml:space="preserve"> </v>
      </c>
      <c r="P219" t="str">
        <f t="shared" si="13"/>
        <v xml:space="preserve"> </v>
      </c>
      <c r="T219" s="26">
        <v>36837</v>
      </c>
      <c r="U219" s="27" t="s">
        <v>10</v>
      </c>
      <c r="V219" s="23">
        <v>-11852155.730644701</v>
      </c>
      <c r="W219" s="23">
        <v>18532322.573600002</v>
      </c>
      <c r="Y219" s="72" t="str">
        <f t="shared" si="14"/>
        <v xml:space="preserve"> </v>
      </c>
      <c r="AG219" s="26">
        <v>36801</v>
      </c>
      <c r="AH219" s="27" t="s">
        <v>53</v>
      </c>
      <c r="AI219" s="28">
        <v>-51276806.991121806</v>
      </c>
      <c r="AJ219" s="28">
        <v>30954312.4117833</v>
      </c>
    </row>
    <row r="220" spans="1:36" ht="12" customHeight="1" x14ac:dyDescent="0.2">
      <c r="A220" s="10">
        <v>36816</v>
      </c>
      <c r="B220" s="11">
        <v>127.3541538212688</v>
      </c>
      <c r="C220" s="11">
        <v>2453.2800989849293</v>
      </c>
      <c r="D220" s="11">
        <v>-2325.9259451636603</v>
      </c>
      <c r="F220" s="197">
        <f t="shared" si="15"/>
        <v>-2325.9259451636603</v>
      </c>
      <c r="H220" s="12"/>
      <c r="L220" s="26">
        <v>36816</v>
      </c>
      <c r="M220" s="27" t="s">
        <v>10</v>
      </c>
      <c r="N220" s="23">
        <v>-38694075.863109596</v>
      </c>
      <c r="O220" t="str">
        <f t="shared" si="12"/>
        <v xml:space="preserve"> </v>
      </c>
      <c r="P220" t="str">
        <f t="shared" si="13"/>
        <v xml:space="preserve"> </v>
      </c>
      <c r="T220" s="26">
        <v>36838</v>
      </c>
      <c r="U220" s="27" t="s">
        <v>10</v>
      </c>
      <c r="V220" s="23">
        <v>-13286474.199102201</v>
      </c>
      <c r="W220" s="23">
        <v>5893011.0989999902</v>
      </c>
      <c r="Y220" s="72" t="str">
        <f t="shared" si="14"/>
        <v xml:space="preserve"> </v>
      </c>
      <c r="AG220" s="26">
        <v>36802</v>
      </c>
      <c r="AH220" s="27" t="s">
        <v>53</v>
      </c>
      <c r="AI220" s="28">
        <v>-51786744.4169662</v>
      </c>
      <c r="AJ220" s="28">
        <v>-12234301.4457161</v>
      </c>
    </row>
    <row r="221" spans="1:36" ht="12" customHeight="1" x14ac:dyDescent="0.2">
      <c r="A221" s="10">
        <v>36817</v>
      </c>
      <c r="B221" s="11">
        <v>-15186.59440518613</v>
      </c>
      <c r="C221" s="11">
        <v>2935.5703723098081</v>
      </c>
      <c r="D221" s="11">
        <v>-18122.164777495938</v>
      </c>
      <c r="F221" s="197">
        <f t="shared" si="15"/>
        <v>-18122.164777495938</v>
      </c>
      <c r="H221" s="12"/>
      <c r="L221" s="26">
        <v>36817</v>
      </c>
      <c r="M221" s="27" t="s">
        <v>10</v>
      </c>
      <c r="N221" s="23">
        <v>-37513010.555634499</v>
      </c>
      <c r="O221" t="str">
        <f t="shared" si="12"/>
        <v xml:space="preserve"> </v>
      </c>
      <c r="P221" t="str">
        <f t="shared" si="13"/>
        <v xml:space="preserve"> </v>
      </c>
      <c r="T221" s="26">
        <v>36839</v>
      </c>
      <c r="U221" s="27" t="s">
        <v>10</v>
      </c>
      <c r="V221" s="23">
        <v>-25267335.227374699</v>
      </c>
      <c r="W221" s="23">
        <v>22822074.829300001</v>
      </c>
      <c r="Y221" s="72" t="str">
        <f t="shared" si="14"/>
        <v xml:space="preserve"> </v>
      </c>
      <c r="AG221" s="26">
        <v>36803</v>
      </c>
      <c r="AH221" s="27" t="s">
        <v>53</v>
      </c>
      <c r="AI221" s="28">
        <v>-57869947.283245102</v>
      </c>
      <c r="AJ221" s="28">
        <v>-20273270.142147999</v>
      </c>
    </row>
    <row r="222" spans="1:36" ht="12" customHeight="1" x14ac:dyDescent="0.2">
      <c r="A222" s="10">
        <v>36818</v>
      </c>
      <c r="B222" s="11">
        <v>-814.37458170364084</v>
      </c>
      <c r="C222" s="11">
        <v>5445.2794607140659</v>
      </c>
      <c r="D222" s="11">
        <v>-6259.6540424177065</v>
      </c>
      <c r="F222" s="197">
        <f t="shared" si="15"/>
        <v>-6259.6540424177065</v>
      </c>
      <c r="H222" s="12"/>
      <c r="L222" s="26">
        <v>36818</v>
      </c>
      <c r="M222" s="27" t="s">
        <v>10</v>
      </c>
      <c r="N222" s="23">
        <v>-27969953.967092298</v>
      </c>
      <c r="O222" t="str">
        <f t="shared" si="12"/>
        <v xml:space="preserve"> </v>
      </c>
      <c r="P222" t="str">
        <f t="shared" si="13"/>
        <v xml:space="preserve"> </v>
      </c>
      <c r="T222" s="26">
        <v>36840</v>
      </c>
      <c r="U222" s="27" t="s">
        <v>10</v>
      </c>
      <c r="V222" s="23">
        <v>-21940713.517934099</v>
      </c>
      <c r="W222" s="23">
        <v>3795404.1140999999</v>
      </c>
      <c r="Y222" s="72" t="str">
        <f t="shared" si="14"/>
        <v xml:space="preserve"> </v>
      </c>
      <c r="AG222" s="26">
        <v>36804</v>
      </c>
      <c r="AH222" s="27" t="s">
        <v>53</v>
      </c>
      <c r="AI222" s="28">
        <v>-60120934.686352201</v>
      </c>
      <c r="AJ222" s="28">
        <v>-29791807.710357901</v>
      </c>
    </row>
    <row r="223" spans="1:36" ht="12" customHeight="1" x14ac:dyDescent="0.2">
      <c r="A223" s="10">
        <v>36819</v>
      </c>
      <c r="B223" s="11">
        <v>13091.846226911359</v>
      </c>
      <c r="C223" s="11">
        <v>4177.927537819729</v>
      </c>
      <c r="D223" s="11">
        <v>8913.9186890916299</v>
      </c>
      <c r="F223" s="197">
        <f t="shared" si="15"/>
        <v>8913.9186890916299</v>
      </c>
      <c r="H223" s="12"/>
      <c r="L223" s="26">
        <v>36819</v>
      </c>
      <c r="M223" s="27" t="s">
        <v>10</v>
      </c>
      <c r="N223" s="23">
        <v>-26125026.698613402</v>
      </c>
      <c r="O223" t="str">
        <f t="shared" si="12"/>
        <v xml:space="preserve"> </v>
      </c>
      <c r="P223" t="str">
        <f t="shared" si="13"/>
        <v xml:space="preserve"> </v>
      </c>
      <c r="T223" s="26">
        <v>36843</v>
      </c>
      <c r="U223" s="27" t="s">
        <v>10</v>
      </c>
      <c r="V223" s="23">
        <v>-23969866.265482299</v>
      </c>
      <c r="W223" s="23">
        <v>20719087.961800002</v>
      </c>
      <c r="Y223" s="72" t="str">
        <f t="shared" si="14"/>
        <v xml:space="preserve"> </v>
      </c>
      <c r="AG223" s="26">
        <v>36805</v>
      </c>
      <c r="AH223" s="27" t="s">
        <v>53</v>
      </c>
      <c r="AI223" s="28">
        <v>-53886382.028908998</v>
      </c>
      <c r="AJ223" s="28">
        <v>-2125921641654.8</v>
      </c>
    </row>
    <row r="224" spans="1:36" ht="12" customHeight="1" x14ac:dyDescent="0.2">
      <c r="A224" s="10">
        <v>36822</v>
      </c>
      <c r="B224" s="11">
        <v>-556.40483622259922</v>
      </c>
      <c r="C224" s="11">
        <v>5863.8358705467936</v>
      </c>
      <c r="D224" s="11">
        <v>-6420.240706769393</v>
      </c>
      <c r="F224" s="197">
        <f t="shared" si="15"/>
        <v>-6420.240706769393</v>
      </c>
      <c r="H224" s="12"/>
      <c r="L224" s="26">
        <v>36822</v>
      </c>
      <c r="M224" s="27" t="s">
        <v>10</v>
      </c>
      <c r="N224" s="23">
        <v>-29215363.067019202</v>
      </c>
      <c r="O224" t="str">
        <f t="shared" si="12"/>
        <v xml:space="preserve"> </v>
      </c>
      <c r="P224" t="str">
        <f t="shared" si="13"/>
        <v xml:space="preserve"> </v>
      </c>
      <c r="T224" s="26">
        <v>36844</v>
      </c>
      <c r="U224" s="27" t="s">
        <v>10</v>
      </c>
      <c r="V224" s="23">
        <v>-20359476.874672398</v>
      </c>
      <c r="W224" s="23">
        <v>34481564.3979</v>
      </c>
      <c r="Y224" s="72" t="str">
        <f t="shared" si="14"/>
        <v xml:space="preserve"> </v>
      </c>
      <c r="AG224" s="26">
        <v>36808</v>
      </c>
      <c r="AH224" s="27" t="s">
        <v>53</v>
      </c>
      <c r="AI224" s="28">
        <v>-54870854.5939373</v>
      </c>
      <c r="AJ224" s="28">
        <v>20941684.8667509</v>
      </c>
    </row>
    <row r="225" spans="1:36" ht="12" customHeight="1" x14ac:dyDescent="0.2">
      <c r="A225" s="10">
        <v>36823</v>
      </c>
      <c r="B225" s="11">
        <v>-15183.164951712888</v>
      </c>
      <c r="C225" s="11">
        <v>3735.4048010215488</v>
      </c>
      <c r="D225" s="11">
        <v>-18918.569752734438</v>
      </c>
      <c r="F225" s="197">
        <f t="shared" si="15"/>
        <v>-18918.569752734438</v>
      </c>
      <c r="H225" s="12"/>
      <c r="L225" s="26">
        <v>36823</v>
      </c>
      <c r="M225" s="27" t="s">
        <v>10</v>
      </c>
      <c r="N225" s="23">
        <v>-25518099.279608201</v>
      </c>
      <c r="O225" t="str">
        <f t="shared" si="12"/>
        <v xml:space="preserve"> </v>
      </c>
      <c r="P225" t="str">
        <f t="shared" si="13"/>
        <v xml:space="preserve"> </v>
      </c>
      <c r="T225" s="26">
        <v>36845</v>
      </c>
      <c r="U225" s="27" t="s">
        <v>10</v>
      </c>
      <c r="V225" s="23">
        <v>-36903694.547128797</v>
      </c>
      <c r="W225" s="23">
        <v>9192793.0662999805</v>
      </c>
      <c r="Y225" s="72" t="str">
        <f t="shared" si="14"/>
        <v>var exceeded</v>
      </c>
      <c r="AG225" s="26">
        <v>36809</v>
      </c>
      <c r="AH225" s="27" t="s">
        <v>53</v>
      </c>
      <c r="AI225" s="28">
        <v>-52403358.8111775</v>
      </c>
      <c r="AJ225" s="28">
        <v>-3480705.6419598795</v>
      </c>
    </row>
    <row r="226" spans="1:36" ht="12" customHeight="1" x14ac:dyDescent="0.2">
      <c r="A226" s="10">
        <v>36824</v>
      </c>
      <c r="B226" s="11">
        <v>-1863.614742003924</v>
      </c>
      <c r="C226" s="11">
        <v>5508.3843672238308</v>
      </c>
      <c r="D226" s="11">
        <v>-7371.9991092277551</v>
      </c>
      <c r="F226" s="197">
        <f t="shared" si="15"/>
        <v>-7371.9991092277551</v>
      </c>
      <c r="H226" s="12"/>
      <c r="L226" s="26">
        <v>36824</v>
      </c>
      <c r="M226" s="27" t="s">
        <v>10</v>
      </c>
      <c r="N226" s="23">
        <v>-19315105.730133399</v>
      </c>
      <c r="O226" t="str">
        <f t="shared" si="12"/>
        <v xml:space="preserve"> </v>
      </c>
      <c r="P226" t="str">
        <f t="shared" si="13"/>
        <v xml:space="preserve"> </v>
      </c>
      <c r="T226" s="26">
        <v>36846</v>
      </c>
      <c r="U226" s="27" t="s">
        <v>10</v>
      </c>
      <c r="V226" s="23">
        <v>-31053419.833285097</v>
      </c>
      <c r="W226" s="23">
        <v>-52030708.347000003</v>
      </c>
      <c r="Y226" s="72" t="str">
        <f t="shared" si="14"/>
        <v xml:space="preserve"> </v>
      </c>
      <c r="AG226" s="26">
        <v>36810</v>
      </c>
      <c r="AH226" s="27" t="s">
        <v>53</v>
      </c>
      <c r="AI226" s="28">
        <v>-46629910.9810711</v>
      </c>
      <c r="AJ226" s="28">
        <v>36131719.519596897</v>
      </c>
    </row>
    <row r="227" spans="1:36" ht="12" customHeight="1" x14ac:dyDescent="0.2">
      <c r="A227" s="10">
        <v>36825</v>
      </c>
      <c r="B227" s="11">
        <v>4412.1036659264928</v>
      </c>
      <c r="C227" s="11">
        <v>2534.9800637278777</v>
      </c>
      <c r="D227" s="11">
        <v>1877.1236021986151</v>
      </c>
      <c r="F227" s="197">
        <f t="shared" si="15"/>
        <v>1877.1236021986151</v>
      </c>
      <c r="H227" s="12"/>
      <c r="L227" s="26">
        <v>36825</v>
      </c>
      <c r="M227" s="27" t="s">
        <v>10</v>
      </c>
      <c r="N227" s="23">
        <v>-18618772.958127201</v>
      </c>
      <c r="O227" t="str">
        <f t="shared" si="12"/>
        <v xml:space="preserve"> </v>
      </c>
      <c r="P227" t="str">
        <f t="shared" si="13"/>
        <v xml:space="preserve"> </v>
      </c>
      <c r="T227" s="26">
        <v>36847</v>
      </c>
      <c r="U227" s="27" t="s">
        <v>10</v>
      </c>
      <c r="V227" s="23">
        <v>-29044839.461458299</v>
      </c>
      <c r="W227" s="23">
        <v>49586216.808200002</v>
      </c>
      <c r="Y227" s="72" t="str">
        <f t="shared" si="14"/>
        <v xml:space="preserve"> </v>
      </c>
      <c r="AG227" s="26">
        <v>36811</v>
      </c>
      <c r="AH227" s="27" t="s">
        <v>53</v>
      </c>
      <c r="AI227" s="28">
        <v>-43387265.767733805</v>
      </c>
      <c r="AJ227" s="28">
        <v>72286015.595632702</v>
      </c>
    </row>
    <row r="228" spans="1:36" ht="12" customHeight="1" x14ac:dyDescent="0.2">
      <c r="A228" s="10">
        <v>36826</v>
      </c>
      <c r="B228" s="11">
        <v>-5066.7499648324965</v>
      </c>
      <c r="C228" s="11">
        <v>5907.3956137319547</v>
      </c>
      <c r="D228" s="11">
        <v>-10974.14557856445</v>
      </c>
      <c r="F228" s="197">
        <f t="shared" si="15"/>
        <v>-10974.14557856445</v>
      </c>
      <c r="H228" s="12"/>
      <c r="L228" s="26">
        <v>36826</v>
      </c>
      <c r="M228" s="27" t="s">
        <v>10</v>
      </c>
      <c r="N228" s="23">
        <v>-28426144.8173314</v>
      </c>
      <c r="O228" t="str">
        <f t="shared" si="12"/>
        <v xml:space="preserve"> </v>
      </c>
      <c r="P228" t="str">
        <f t="shared" si="13"/>
        <v xml:space="preserve"> </v>
      </c>
      <c r="T228" s="26">
        <v>36850</v>
      </c>
      <c r="U228" s="27" t="s">
        <v>10</v>
      </c>
      <c r="V228" s="23">
        <v>-39956745.452839196</v>
      </c>
      <c r="W228" s="23">
        <v>64039003.498000003</v>
      </c>
      <c r="Y228" s="72" t="str">
        <f t="shared" si="14"/>
        <v xml:space="preserve"> </v>
      </c>
      <c r="AG228" s="26">
        <v>36812</v>
      </c>
      <c r="AH228" s="27" t="s">
        <v>53</v>
      </c>
      <c r="AI228" s="28">
        <v>-62411446.135776304</v>
      </c>
      <c r="AJ228" s="28">
        <v>-24120858.009122401</v>
      </c>
    </row>
    <row r="229" spans="1:36" ht="12" customHeight="1" x14ac:dyDescent="0.2">
      <c r="A229" s="10">
        <v>36829</v>
      </c>
      <c r="B229" s="11">
        <v>-10336.89209882365</v>
      </c>
      <c r="C229" s="11">
        <v>3122.2937473128122</v>
      </c>
      <c r="D229" s="11">
        <v>-13459.185846136461</v>
      </c>
      <c r="F229" s="197">
        <f t="shared" si="15"/>
        <v>-13459.185846136461</v>
      </c>
      <c r="H229" s="12"/>
      <c r="L229" s="26">
        <v>36829</v>
      </c>
      <c r="M229" s="27" t="s">
        <v>10</v>
      </c>
      <c r="N229" s="23">
        <v>-25135909.8091124</v>
      </c>
      <c r="O229" t="str">
        <f t="shared" si="12"/>
        <v xml:space="preserve"> </v>
      </c>
      <c r="P229" t="str">
        <f t="shared" si="13"/>
        <v xml:space="preserve"> </v>
      </c>
      <c r="T229" s="26">
        <v>36851</v>
      </c>
      <c r="U229" s="27" t="s">
        <v>10</v>
      </c>
      <c r="V229" s="23">
        <v>-43372964.311136901</v>
      </c>
      <c r="W229" s="23">
        <v>101192297.23649999</v>
      </c>
      <c r="Y229" s="72" t="str">
        <f t="shared" si="14"/>
        <v xml:space="preserve"> </v>
      </c>
      <c r="AG229" s="26">
        <v>36815</v>
      </c>
      <c r="AH229" s="27" t="s">
        <v>53</v>
      </c>
      <c r="AI229" s="28">
        <v>-53790996.758715399</v>
      </c>
      <c r="AJ229" s="28">
        <v>-47136772.096512899</v>
      </c>
    </row>
    <row r="230" spans="1:36" ht="12" customHeight="1" x14ac:dyDescent="0.2">
      <c r="A230" s="10">
        <v>36830</v>
      </c>
      <c r="B230" s="11">
        <v>-7254.1491342157778</v>
      </c>
      <c r="C230" s="11">
        <v>-6107.6716259135956</v>
      </c>
      <c r="D230" s="11">
        <v>-1146.4775083021823</v>
      </c>
      <c r="F230" s="197">
        <f t="shared" si="15"/>
        <v>-1146.4775083021823</v>
      </c>
      <c r="H230" s="12"/>
      <c r="L230" s="26">
        <v>36830</v>
      </c>
      <c r="M230" s="27" t="s">
        <v>10</v>
      </c>
      <c r="N230" s="23">
        <v>-18857365.859228399</v>
      </c>
      <c r="O230" t="str">
        <f t="shared" si="12"/>
        <v xml:space="preserve"> </v>
      </c>
      <c r="P230" t="str">
        <f t="shared" si="13"/>
        <v xml:space="preserve"> </v>
      </c>
      <c r="T230" s="26">
        <v>36852</v>
      </c>
      <c r="U230" s="27" t="s">
        <v>10</v>
      </c>
      <c r="V230" s="23">
        <v>-55703553.891384006</v>
      </c>
      <c r="W230" s="23">
        <v>-23548867.290000003</v>
      </c>
      <c r="Y230" s="72" t="str">
        <f t="shared" si="14"/>
        <v xml:space="preserve"> </v>
      </c>
      <c r="AG230" s="26">
        <v>36816</v>
      </c>
      <c r="AH230" s="27" t="s">
        <v>53</v>
      </c>
      <c r="AI230" s="28">
        <v>-45753486.8322649</v>
      </c>
      <c r="AJ230" s="28">
        <v>-3879590.3419256201</v>
      </c>
    </row>
    <row r="231" spans="1:36" ht="12" customHeight="1" x14ac:dyDescent="0.2">
      <c r="A231" s="10">
        <v>36831</v>
      </c>
      <c r="B231" s="11">
        <v>2502.3025441859113</v>
      </c>
      <c r="C231" s="11">
        <v>2690.3998520995569</v>
      </c>
      <c r="D231" s="11">
        <v>-188.09730791364564</v>
      </c>
      <c r="F231" s="197">
        <f t="shared" si="15"/>
        <v>-188.09730791364564</v>
      </c>
      <c r="H231" s="12"/>
      <c r="L231" s="26">
        <v>36831</v>
      </c>
      <c r="M231" s="27" t="s">
        <v>10</v>
      </c>
      <c r="N231" s="23">
        <v>-31396603.7861555</v>
      </c>
      <c r="O231" t="str">
        <f t="shared" si="12"/>
        <v xml:space="preserve"> </v>
      </c>
      <c r="P231" t="str">
        <f t="shared" si="13"/>
        <v xml:space="preserve"> </v>
      </c>
      <c r="T231" s="26">
        <v>36857</v>
      </c>
      <c r="U231" s="27" t="s">
        <v>10</v>
      </c>
      <c r="V231" s="23">
        <v>-34780340.421805605</v>
      </c>
      <c r="W231" s="23">
        <v>92704368.805800006</v>
      </c>
      <c r="Y231" s="72" t="str">
        <f t="shared" si="14"/>
        <v xml:space="preserve"> </v>
      </c>
      <c r="AG231" s="26">
        <v>36817</v>
      </c>
      <c r="AH231" s="27" t="s">
        <v>53</v>
      </c>
      <c r="AI231" s="28">
        <v>-44626848.697098799</v>
      </c>
      <c r="AJ231" s="28">
        <v>-16191259.666658899</v>
      </c>
    </row>
    <row r="232" spans="1:36" ht="12" customHeight="1" x14ac:dyDescent="0.2">
      <c r="A232" s="10">
        <v>36832</v>
      </c>
      <c r="B232" s="11">
        <v>-760.96831664222168</v>
      </c>
      <c r="C232" s="11">
        <v>1658.7151401290573</v>
      </c>
      <c r="D232" s="11">
        <v>-2419.683456771279</v>
      </c>
      <c r="F232" s="197">
        <f t="shared" si="15"/>
        <v>-2419.683456771279</v>
      </c>
      <c r="H232" s="12"/>
      <c r="L232" s="26">
        <v>36832</v>
      </c>
      <c r="M232" s="27" t="s">
        <v>10</v>
      </c>
      <c r="N232" s="23">
        <v>-34884476.4405104</v>
      </c>
      <c r="O232" t="str">
        <f t="shared" si="12"/>
        <v xml:space="preserve"> </v>
      </c>
      <c r="P232" t="str">
        <f t="shared" si="13"/>
        <v xml:space="preserve"> </v>
      </c>
      <c r="T232" s="26">
        <v>36858</v>
      </c>
      <c r="U232" s="27" t="s">
        <v>10</v>
      </c>
      <c r="V232" s="23">
        <v>-37818946.329014704</v>
      </c>
      <c r="W232" s="23">
        <v>84340579.163900003</v>
      </c>
      <c r="Y232" s="72" t="str">
        <f t="shared" si="14"/>
        <v xml:space="preserve"> </v>
      </c>
      <c r="AG232" s="26">
        <v>36818</v>
      </c>
      <c r="AH232" s="27" t="s">
        <v>53</v>
      </c>
      <c r="AI232" s="28">
        <v>-36218702.658759698</v>
      </c>
      <c r="AJ232" s="28">
        <v>-30917313.116497099</v>
      </c>
    </row>
    <row r="233" spans="1:36" ht="12" customHeight="1" x14ac:dyDescent="0.2">
      <c r="A233" s="10">
        <v>36833</v>
      </c>
      <c r="B233" s="11">
        <v>21089.877927054651</v>
      </c>
      <c r="C233" s="11">
        <v>3241.9894205678261</v>
      </c>
      <c r="D233" s="11">
        <v>17847.888506486826</v>
      </c>
      <c r="F233" s="197">
        <f t="shared" si="15"/>
        <v>17847.888506486826</v>
      </c>
      <c r="H233" s="12"/>
      <c r="L233" s="26">
        <v>36833</v>
      </c>
      <c r="M233" s="27" t="s">
        <v>10</v>
      </c>
      <c r="N233" s="23">
        <v>-27294748.189894598</v>
      </c>
      <c r="O233" t="str">
        <f t="shared" si="12"/>
        <v xml:space="preserve"> </v>
      </c>
      <c r="P233" t="str">
        <f t="shared" si="13"/>
        <v xml:space="preserve"> </v>
      </c>
      <c r="T233" s="26">
        <v>36859</v>
      </c>
      <c r="U233" s="27" t="s">
        <v>10</v>
      </c>
      <c r="V233" s="23">
        <v>-50407850.1997656</v>
      </c>
      <c r="W233" s="23">
        <v>37437218.350700006</v>
      </c>
      <c r="Y233" s="72" t="str">
        <f t="shared" si="14"/>
        <v xml:space="preserve"> </v>
      </c>
      <c r="AG233" s="26">
        <v>36819</v>
      </c>
      <c r="AH233" s="27" t="s">
        <v>53</v>
      </c>
      <c r="AI233" s="28">
        <v>-34968814.748455897</v>
      </c>
      <c r="AJ233" s="28">
        <v>331331.11711565201</v>
      </c>
    </row>
    <row r="234" spans="1:36" ht="12" customHeight="1" x14ac:dyDescent="0.2">
      <c r="A234" s="10">
        <v>36836</v>
      </c>
      <c r="B234" s="11">
        <v>-14903.423366670491</v>
      </c>
      <c r="C234" s="11">
        <v>-885.5281823693407</v>
      </c>
      <c r="D234" s="11">
        <v>-14017.895184301151</v>
      </c>
      <c r="F234" s="197">
        <f t="shared" si="15"/>
        <v>-14017.895184301151</v>
      </c>
      <c r="H234" s="12"/>
      <c r="L234" s="26">
        <v>36836</v>
      </c>
      <c r="M234" s="27" t="s">
        <v>10</v>
      </c>
      <c r="N234" s="23">
        <v>-30302276.194107</v>
      </c>
      <c r="O234" t="str">
        <f t="shared" si="12"/>
        <v xml:space="preserve"> </v>
      </c>
      <c r="P234" t="str">
        <f t="shared" si="13"/>
        <v xml:space="preserve"> </v>
      </c>
      <c r="T234" s="26">
        <v>36860</v>
      </c>
      <c r="U234" s="27" t="s">
        <v>10</v>
      </c>
      <c r="V234" s="23">
        <v>-51577856.078841895</v>
      </c>
      <c r="W234" s="23">
        <v>35261263.637699999</v>
      </c>
      <c r="Y234" s="72" t="str">
        <f t="shared" si="14"/>
        <v xml:space="preserve"> </v>
      </c>
      <c r="AG234" s="26">
        <v>36822</v>
      </c>
      <c r="AH234" s="27" t="s">
        <v>53</v>
      </c>
      <c r="AI234" s="28">
        <v>-36465620.884751901</v>
      </c>
      <c r="AJ234" s="28">
        <v>-1184409.77126033</v>
      </c>
    </row>
    <row r="235" spans="1:36" ht="12" customHeight="1" x14ac:dyDescent="0.2">
      <c r="A235" s="10">
        <v>36837</v>
      </c>
      <c r="B235" s="11">
        <v>14961.021285950277</v>
      </c>
      <c r="C235" s="11">
        <v>-833.19849682526535</v>
      </c>
      <c r="D235" s="11">
        <v>15794.219782775543</v>
      </c>
      <c r="F235" s="197">
        <f t="shared" si="15"/>
        <v>15794.219782775543</v>
      </c>
      <c r="H235" s="12"/>
      <c r="L235" s="26">
        <v>36837</v>
      </c>
      <c r="M235" s="27" t="s">
        <v>10</v>
      </c>
      <c r="N235" s="23">
        <v>-11852155.730644701</v>
      </c>
      <c r="O235" t="str">
        <f t="shared" si="12"/>
        <v xml:space="preserve"> </v>
      </c>
      <c r="P235" t="str">
        <f t="shared" si="13"/>
        <v xml:space="preserve"> </v>
      </c>
      <c r="T235" s="26">
        <v>36861</v>
      </c>
      <c r="U235" s="27" t="s">
        <v>10</v>
      </c>
      <c r="V235" s="23">
        <v>-41982823.553161599</v>
      </c>
      <c r="W235" s="23">
        <v>-18588039.240600001</v>
      </c>
      <c r="Y235" s="72" t="str">
        <f t="shared" si="14"/>
        <v xml:space="preserve"> </v>
      </c>
      <c r="AG235" s="26">
        <v>36823</v>
      </c>
      <c r="AH235" s="27" t="s">
        <v>53</v>
      </c>
      <c r="AI235" s="28">
        <v>-33813156.920400806</v>
      </c>
      <c r="AJ235" s="28">
        <v>-22223476.8414681</v>
      </c>
    </row>
    <row r="236" spans="1:36" ht="12" customHeight="1" x14ac:dyDescent="0.2">
      <c r="A236" s="10">
        <v>36838</v>
      </c>
      <c r="B236" s="11">
        <v>9634.9682694493004</v>
      </c>
      <c r="C236" s="11">
        <v>-610.92822238146209</v>
      </c>
      <c r="D236" s="11">
        <v>10245.896491830763</v>
      </c>
      <c r="F236" s="197">
        <f t="shared" si="15"/>
        <v>10245.896491830763</v>
      </c>
      <c r="H236" s="12"/>
      <c r="L236" s="26">
        <v>36838</v>
      </c>
      <c r="M236" s="27" t="s">
        <v>10</v>
      </c>
      <c r="N236" s="23">
        <v>-13286474.199102201</v>
      </c>
      <c r="O236" t="str">
        <f t="shared" si="12"/>
        <v xml:space="preserve"> </v>
      </c>
      <c r="P236" t="str">
        <f t="shared" si="13"/>
        <v xml:space="preserve"> </v>
      </c>
      <c r="T236" s="26">
        <v>36864</v>
      </c>
      <c r="U236" s="27" t="s">
        <v>10</v>
      </c>
      <c r="V236" s="23">
        <v>-72698898.620748401</v>
      </c>
      <c r="W236" s="23">
        <v>238542193.74000001</v>
      </c>
      <c r="Y236" s="72" t="str">
        <f t="shared" si="14"/>
        <v xml:space="preserve"> </v>
      </c>
      <c r="AG236" s="26">
        <v>36824</v>
      </c>
      <c r="AH236" s="27" t="s">
        <v>53</v>
      </c>
      <c r="AI236" s="28">
        <v>-30838015.501462501</v>
      </c>
      <c r="AJ236" s="28">
        <v>-18594657.3965092</v>
      </c>
    </row>
    <row r="237" spans="1:36" ht="12" customHeight="1" x14ac:dyDescent="0.2">
      <c r="A237" s="10">
        <v>36839</v>
      </c>
      <c r="B237" s="11">
        <v>24025.354068359276</v>
      </c>
      <c r="C237" s="11">
        <v>3528.128161023455</v>
      </c>
      <c r="D237" s="11">
        <v>20497.225907335822</v>
      </c>
      <c r="F237" s="197">
        <f t="shared" si="15"/>
        <v>20497.225907335822</v>
      </c>
      <c r="H237" s="12"/>
      <c r="L237" s="26">
        <v>36839</v>
      </c>
      <c r="M237" s="27" t="s">
        <v>10</v>
      </c>
      <c r="N237" s="23">
        <v>-25267335.227374699</v>
      </c>
      <c r="O237" t="str">
        <f t="shared" si="12"/>
        <v xml:space="preserve"> </v>
      </c>
      <c r="P237" t="str">
        <f t="shared" si="13"/>
        <v xml:space="preserve"> </v>
      </c>
      <c r="T237" s="26">
        <v>36865</v>
      </c>
      <c r="U237" s="27" t="s">
        <v>10</v>
      </c>
      <c r="V237" s="23">
        <v>-71130762.731719702</v>
      </c>
      <c r="W237" s="23">
        <v>107831454.1279</v>
      </c>
      <c r="Y237" s="72" t="str">
        <f t="shared" si="14"/>
        <v xml:space="preserve"> </v>
      </c>
      <c r="AG237" s="26">
        <v>36825</v>
      </c>
      <c r="AH237" s="27" t="s">
        <v>53</v>
      </c>
      <c r="AI237" s="28">
        <v>-29236596.396328602</v>
      </c>
      <c r="AJ237" s="28">
        <v>3280517.1647554799</v>
      </c>
    </row>
    <row r="238" spans="1:36" ht="12" customHeight="1" x14ac:dyDescent="0.2">
      <c r="A238" s="10">
        <v>36840</v>
      </c>
      <c r="B238" s="11">
        <v>13353.537018763172</v>
      </c>
      <c r="C238" s="11">
        <v>2902.0406860826547</v>
      </c>
      <c r="D238" s="11">
        <v>10451.496332680517</v>
      </c>
      <c r="F238" s="197">
        <f t="shared" si="15"/>
        <v>10451.496332680517</v>
      </c>
      <c r="H238" s="12"/>
      <c r="L238" s="26">
        <v>36840</v>
      </c>
      <c r="M238" s="27" t="s">
        <v>10</v>
      </c>
      <c r="N238" s="23">
        <v>-21940713.517934099</v>
      </c>
      <c r="O238" t="str">
        <f t="shared" si="12"/>
        <v xml:space="preserve"> </v>
      </c>
      <c r="P238" t="str">
        <f t="shared" si="13"/>
        <v xml:space="preserve"> </v>
      </c>
      <c r="T238" s="26">
        <v>36866</v>
      </c>
      <c r="U238" s="27" t="s">
        <v>10</v>
      </c>
      <c r="V238" s="23">
        <v>-87246826.753934607</v>
      </c>
      <c r="W238" s="23">
        <v>5358453.2111999802</v>
      </c>
      <c r="Y238" s="72" t="str">
        <f t="shared" si="14"/>
        <v xml:space="preserve"> </v>
      </c>
      <c r="AG238" s="26">
        <v>36826</v>
      </c>
      <c r="AH238" s="27" t="s">
        <v>53</v>
      </c>
      <c r="AI238" s="28">
        <v>-33557639.411860205</v>
      </c>
      <c r="AJ238" s="28">
        <v>-49810149.771924198</v>
      </c>
    </row>
    <row r="239" spans="1:36" ht="12" customHeight="1" x14ac:dyDescent="0.2">
      <c r="A239" s="10">
        <v>36843</v>
      </c>
      <c r="B239" s="11">
        <v>19773.468177650542</v>
      </c>
      <c r="C239" s="11">
        <v>1894.4935903714231</v>
      </c>
      <c r="D239" s="11">
        <v>17878.974587279117</v>
      </c>
      <c r="E239" s="6">
        <v>-20000</v>
      </c>
      <c r="F239" s="197">
        <f t="shared" si="15"/>
        <v>37878.974587279117</v>
      </c>
      <c r="H239" s="12"/>
      <c r="L239" s="26">
        <v>36843</v>
      </c>
      <c r="M239" s="27" t="s">
        <v>10</v>
      </c>
      <c r="N239" s="23">
        <v>-23969866.265482299</v>
      </c>
      <c r="O239" t="str">
        <f t="shared" si="12"/>
        <v xml:space="preserve"> </v>
      </c>
      <c r="P239" t="str">
        <f t="shared" si="13"/>
        <v xml:space="preserve"> </v>
      </c>
      <c r="T239" s="26">
        <v>36867</v>
      </c>
      <c r="U239" s="27" t="s">
        <v>10</v>
      </c>
      <c r="V239" s="23">
        <v>-101072671.12484699</v>
      </c>
      <c r="W239" s="23">
        <v>-27569970.456799999</v>
      </c>
      <c r="Y239" s="72" t="str">
        <f t="shared" si="14"/>
        <v xml:space="preserve"> </v>
      </c>
      <c r="AG239" s="26">
        <v>36829</v>
      </c>
      <c r="AH239" s="27" t="s">
        <v>53</v>
      </c>
      <c r="AI239" s="28">
        <v>-33968562.671173103</v>
      </c>
      <c r="AJ239" s="28">
        <v>-32757950.489147499</v>
      </c>
    </row>
    <row r="240" spans="1:36" ht="12" customHeight="1" x14ac:dyDescent="0.2">
      <c r="A240" s="10">
        <v>36844</v>
      </c>
      <c r="B240" s="11">
        <v>19772.348996175722</v>
      </c>
      <c r="C240" s="11">
        <v>1136.0676218621693</v>
      </c>
      <c r="D240" s="11">
        <v>18636.281374313552</v>
      </c>
      <c r="F240" s="197">
        <f t="shared" si="15"/>
        <v>18636.281374313552</v>
      </c>
      <c r="H240" s="12"/>
      <c r="L240" s="26">
        <v>36844</v>
      </c>
      <c r="M240" s="27" t="s">
        <v>10</v>
      </c>
      <c r="N240" s="23">
        <v>-20359476.874672398</v>
      </c>
      <c r="O240" t="str">
        <f t="shared" si="12"/>
        <v xml:space="preserve"> </v>
      </c>
      <c r="P240" t="str">
        <f t="shared" si="13"/>
        <v xml:space="preserve"> </v>
      </c>
      <c r="T240" s="26">
        <v>36868</v>
      </c>
      <c r="U240" s="27" t="s">
        <v>10</v>
      </c>
      <c r="V240" s="23">
        <v>-94734947.115666896</v>
      </c>
      <c r="W240" s="23">
        <v>34340668.557099998</v>
      </c>
      <c r="Y240" s="72" t="str">
        <f t="shared" si="14"/>
        <v xml:space="preserve"> </v>
      </c>
      <c r="AG240" s="26">
        <v>36830</v>
      </c>
      <c r="AH240" s="27" t="s">
        <v>53</v>
      </c>
      <c r="AI240" s="28">
        <v>-27755226.331254099</v>
      </c>
      <c r="AJ240" s="28">
        <v>-6227952.3650112506</v>
      </c>
    </row>
    <row r="241" spans="1:36" ht="12" customHeight="1" x14ac:dyDescent="0.2">
      <c r="A241" s="10">
        <v>36845</v>
      </c>
      <c r="B241" s="11">
        <v>27090.819476631568</v>
      </c>
      <c r="C241" s="11">
        <v>6226.3649005830757</v>
      </c>
      <c r="D241" s="11">
        <v>20864.454576048491</v>
      </c>
      <c r="F241" s="197">
        <f t="shared" si="15"/>
        <v>20864.454576048491</v>
      </c>
      <c r="H241" s="12"/>
      <c r="L241" s="26">
        <v>36845</v>
      </c>
      <c r="M241" s="27" t="s">
        <v>10</v>
      </c>
      <c r="N241" s="23">
        <v>-36903694.547128797</v>
      </c>
      <c r="O241" t="str">
        <f t="shared" si="12"/>
        <v>var exceeded</v>
      </c>
      <c r="P241" t="str">
        <f t="shared" si="13"/>
        <v>var exceeded</v>
      </c>
      <c r="T241" s="26">
        <v>36871</v>
      </c>
      <c r="U241" s="27" t="s">
        <v>10</v>
      </c>
      <c r="V241" s="23">
        <v>-149662045.789278</v>
      </c>
      <c r="W241" s="23">
        <v>-69905822.574900001</v>
      </c>
      <c r="Y241" s="72" t="str">
        <f t="shared" si="14"/>
        <v>var exceeded</v>
      </c>
      <c r="AG241" s="26">
        <v>36831</v>
      </c>
      <c r="AH241" s="27" t="s">
        <v>53</v>
      </c>
      <c r="AI241" s="28">
        <v>-33412024.055194002</v>
      </c>
      <c r="AJ241" s="28">
        <v>8517034.6288272906</v>
      </c>
    </row>
    <row r="242" spans="1:36" ht="12" customHeight="1" x14ac:dyDescent="0.2">
      <c r="A242" s="10">
        <v>36846</v>
      </c>
      <c r="B242" s="11">
        <v>-62946.786542817812</v>
      </c>
      <c r="C242" s="11">
        <v>3611.0745151353954</v>
      </c>
      <c r="D242" s="11">
        <v>-66557.861057953211</v>
      </c>
      <c r="F242" s="197">
        <f t="shared" si="15"/>
        <v>-66557.861057953211</v>
      </c>
      <c r="H242" s="12"/>
      <c r="L242" s="26">
        <v>36846</v>
      </c>
      <c r="M242" s="27" t="s">
        <v>10</v>
      </c>
      <c r="N242" s="23">
        <v>-31053419.833285097</v>
      </c>
      <c r="O242" t="str">
        <f t="shared" si="12"/>
        <v xml:space="preserve"> </v>
      </c>
      <c r="P242" t="str">
        <f t="shared" si="13"/>
        <v xml:space="preserve"> </v>
      </c>
      <c r="T242" s="26">
        <v>36872</v>
      </c>
      <c r="U242" s="27" t="s">
        <v>10</v>
      </c>
      <c r="V242" s="23">
        <v>-98290984.476432994</v>
      </c>
      <c r="W242" s="23">
        <v>-411608909.91420001</v>
      </c>
      <c r="Y242" s="72" t="str">
        <f t="shared" si="14"/>
        <v>var exceeded</v>
      </c>
      <c r="AG242" s="26">
        <v>36832</v>
      </c>
      <c r="AH242" s="27" t="s">
        <v>53</v>
      </c>
      <c r="AI242" s="28">
        <v>-35022919.384790599</v>
      </c>
      <c r="AJ242" s="28">
        <v>4246545.9193606107</v>
      </c>
    </row>
    <row r="243" spans="1:36" ht="12" customHeight="1" x14ac:dyDescent="0.2">
      <c r="A243" s="10">
        <v>36847</v>
      </c>
      <c r="B243" s="11">
        <v>50407.970337630664</v>
      </c>
      <c r="C243" s="11">
        <v>-1443.2296303372468</v>
      </c>
      <c r="D243" s="11">
        <v>51851.199967967914</v>
      </c>
      <c r="F243" s="197">
        <f t="shared" si="15"/>
        <v>51851.199967967914</v>
      </c>
      <c r="H243" s="12"/>
      <c r="L243" s="26">
        <v>36847</v>
      </c>
      <c r="M243" s="27" t="s">
        <v>10</v>
      </c>
      <c r="N243" s="23">
        <v>-29044839.461458299</v>
      </c>
      <c r="O243" t="str">
        <f t="shared" si="12"/>
        <v xml:space="preserve"> </v>
      </c>
      <c r="P243" t="str">
        <f t="shared" si="13"/>
        <v xml:space="preserve"> </v>
      </c>
      <c r="T243" s="26">
        <v>36873</v>
      </c>
      <c r="U243" s="27" t="s">
        <v>10</v>
      </c>
      <c r="V243" s="23">
        <v>-55197830.348238401</v>
      </c>
      <c r="W243" s="23">
        <v>-114756507.8814</v>
      </c>
      <c r="Y243" s="72" t="str">
        <f t="shared" si="14"/>
        <v xml:space="preserve"> </v>
      </c>
      <c r="AG243" s="26">
        <v>36833</v>
      </c>
      <c r="AH243" s="27" t="s">
        <v>53</v>
      </c>
      <c r="AI243" s="28">
        <v>-30309105.021556001</v>
      </c>
      <c r="AJ243" s="28">
        <v>30353203.105912998</v>
      </c>
    </row>
    <row r="244" spans="1:36" ht="12" customHeight="1" x14ac:dyDescent="0.2">
      <c r="A244" s="10">
        <v>36850</v>
      </c>
      <c r="B244" s="11">
        <v>17738.502655418575</v>
      </c>
      <c r="C244" s="11">
        <v>6888.0708358418506</v>
      </c>
      <c r="D244" s="11">
        <v>10850.431819576725</v>
      </c>
      <c r="E244" s="6">
        <v>-35000</v>
      </c>
      <c r="F244" s="197">
        <f t="shared" si="15"/>
        <v>45850.431819576726</v>
      </c>
      <c r="H244" s="12"/>
      <c r="L244" s="26">
        <v>36850</v>
      </c>
      <c r="M244" s="27" t="s">
        <v>10</v>
      </c>
      <c r="N244" s="23">
        <v>-39956745.452839196</v>
      </c>
      <c r="O244" t="str">
        <f t="shared" si="12"/>
        <v xml:space="preserve"> </v>
      </c>
      <c r="P244" t="str">
        <f t="shared" si="13"/>
        <v xml:space="preserve"> </v>
      </c>
      <c r="T244" s="26">
        <v>36874</v>
      </c>
      <c r="U244" s="27" t="s">
        <v>10</v>
      </c>
      <c r="V244" s="23">
        <v>-62656095.8752793</v>
      </c>
      <c r="W244" s="23">
        <v>16739315.464399999</v>
      </c>
      <c r="Y244" s="72" t="str">
        <f t="shared" si="14"/>
        <v xml:space="preserve"> </v>
      </c>
      <c r="AG244" s="26">
        <v>36836</v>
      </c>
      <c r="AH244" s="27" t="s">
        <v>53</v>
      </c>
      <c r="AI244" s="28">
        <v>-33097719.494083799</v>
      </c>
      <c r="AJ244" s="28">
        <v>2338477.6468365998</v>
      </c>
    </row>
    <row r="245" spans="1:36" ht="12" customHeight="1" x14ac:dyDescent="0.2">
      <c r="A245" s="10">
        <v>36851</v>
      </c>
      <c r="B245" s="11">
        <v>35082.520579944219</v>
      </c>
      <c r="C245" s="11">
        <v>9407.6375649232723</v>
      </c>
      <c r="D245" s="11">
        <v>25674.883015020947</v>
      </c>
      <c r="F245" s="197">
        <f t="shared" si="15"/>
        <v>25674.883015020947</v>
      </c>
      <c r="H245" s="12"/>
      <c r="L245" s="26">
        <v>36851</v>
      </c>
      <c r="M245" s="27" t="s">
        <v>10</v>
      </c>
      <c r="N245" s="23">
        <v>-43372964.311136901</v>
      </c>
      <c r="O245" t="str">
        <f t="shared" si="12"/>
        <v xml:space="preserve"> </v>
      </c>
      <c r="P245" t="str">
        <f t="shared" si="13"/>
        <v xml:space="preserve"> </v>
      </c>
      <c r="T245" s="26">
        <v>36875</v>
      </c>
      <c r="U245" s="27" t="s">
        <v>10</v>
      </c>
      <c r="V245" s="23">
        <v>-63931042.923263103</v>
      </c>
      <c r="W245" s="23">
        <v>80464409.218399897</v>
      </c>
      <c r="Y245" s="72" t="str">
        <f t="shared" si="14"/>
        <v xml:space="preserve"> </v>
      </c>
      <c r="AG245" s="26">
        <v>36837</v>
      </c>
      <c r="AH245" s="27" t="s">
        <v>53</v>
      </c>
      <c r="AI245" s="28">
        <v>-24293425.7714017</v>
      </c>
      <c r="AJ245" s="28">
        <v>15481962.591861699</v>
      </c>
    </row>
    <row r="246" spans="1:36" ht="12" customHeight="1" x14ac:dyDescent="0.2">
      <c r="A246" s="10">
        <v>36852</v>
      </c>
      <c r="B246" s="11">
        <v>-33247.822029774812</v>
      </c>
      <c r="C246" s="11">
        <v>4379.6510405083127</v>
      </c>
      <c r="D246" s="11">
        <v>-37627.473070283122</v>
      </c>
      <c r="F246" s="197">
        <f t="shared" si="15"/>
        <v>-37627.473070283122</v>
      </c>
      <c r="H246" s="12"/>
      <c r="L246" s="26">
        <v>36852</v>
      </c>
      <c r="M246" s="27" t="s">
        <v>10</v>
      </c>
      <c r="N246" s="23">
        <v>-55703553.891384006</v>
      </c>
      <c r="O246" t="str">
        <f t="shared" si="12"/>
        <v xml:space="preserve"> </v>
      </c>
      <c r="P246" t="str">
        <f t="shared" si="13"/>
        <v xml:space="preserve"> </v>
      </c>
      <c r="T246" s="26">
        <v>36878</v>
      </c>
      <c r="U246" s="27" t="s">
        <v>10</v>
      </c>
      <c r="V246" s="23">
        <v>-82867477.966292799</v>
      </c>
      <c r="W246" s="23">
        <v>69956059.874068499</v>
      </c>
      <c r="Y246" s="72" t="str">
        <f t="shared" si="14"/>
        <v xml:space="preserve"> </v>
      </c>
      <c r="AG246" s="26">
        <v>36838</v>
      </c>
      <c r="AH246" s="27" t="s">
        <v>53</v>
      </c>
      <c r="AI246" s="28">
        <v>-26359576.066701401</v>
      </c>
      <c r="AJ246" s="28">
        <v>18726500.266543098</v>
      </c>
    </row>
    <row r="247" spans="1:36" ht="12" customHeight="1" x14ac:dyDescent="0.2">
      <c r="A247" s="10">
        <v>36857</v>
      </c>
      <c r="B247" s="11">
        <v>50975.205910159624</v>
      </c>
      <c r="C247" s="11">
        <v>-4624.8323330628273</v>
      </c>
      <c r="D247" s="11">
        <v>55600.038243222451</v>
      </c>
      <c r="F247" s="197">
        <f t="shared" si="15"/>
        <v>55600.038243222451</v>
      </c>
      <c r="H247" s="12"/>
      <c r="L247" s="26">
        <v>36857</v>
      </c>
      <c r="M247" s="27" t="s">
        <v>10</v>
      </c>
      <c r="N247" s="23">
        <v>-34780340.421805605</v>
      </c>
      <c r="O247" t="str">
        <f t="shared" si="12"/>
        <v xml:space="preserve"> </v>
      </c>
      <c r="P247" t="str">
        <f t="shared" si="13"/>
        <v xml:space="preserve"> </v>
      </c>
      <c r="T247" s="26">
        <v>36879</v>
      </c>
      <c r="U247" s="27" t="s">
        <v>10</v>
      </c>
      <c r="V247" s="23">
        <v>-81539285.654982001</v>
      </c>
      <c r="W247" s="23">
        <v>68358800.300263405</v>
      </c>
      <c r="Y247" s="72" t="str">
        <f t="shared" si="14"/>
        <v xml:space="preserve"> </v>
      </c>
      <c r="AG247" s="26">
        <v>36839</v>
      </c>
      <c r="AH247" s="27" t="s">
        <v>53</v>
      </c>
      <c r="AI247" s="28">
        <v>-37522623.455895297</v>
      </c>
      <c r="AJ247" s="28">
        <v>28914220.617648698</v>
      </c>
    </row>
    <row r="248" spans="1:36" ht="12" customHeight="1" x14ac:dyDescent="0.2">
      <c r="A248" s="10">
        <v>36858</v>
      </c>
      <c r="B248" s="11">
        <v>55779.309012921862</v>
      </c>
      <c r="C248" s="11">
        <v>8644.9900894396869</v>
      </c>
      <c r="D248" s="11">
        <v>47134.318923482177</v>
      </c>
      <c r="E248" s="6">
        <v>-25000</v>
      </c>
      <c r="F248" s="197">
        <f t="shared" si="15"/>
        <v>72134.318923482177</v>
      </c>
      <c r="H248" s="12"/>
      <c r="L248" s="26">
        <v>36858</v>
      </c>
      <c r="M248" s="27" t="s">
        <v>10</v>
      </c>
      <c r="N248" s="23">
        <v>-37818946.329014704</v>
      </c>
      <c r="O248" t="str">
        <f t="shared" ref="O248:O269" si="16">IF((N248)&gt;(D249*1000),"var exceeded"," ")</f>
        <v xml:space="preserve"> </v>
      </c>
      <c r="P248" t="str">
        <f t="shared" si="13"/>
        <v xml:space="preserve"> </v>
      </c>
      <c r="T248" s="26">
        <v>36880</v>
      </c>
      <c r="U248" s="27" t="s">
        <v>10</v>
      </c>
      <c r="V248" s="23">
        <v>-97924333.448316008</v>
      </c>
      <c r="W248" s="23">
        <v>68947381.609357893</v>
      </c>
      <c r="Y248" s="72" t="str">
        <f t="shared" si="14"/>
        <v xml:space="preserve"> </v>
      </c>
      <c r="AG248" s="26">
        <v>36840</v>
      </c>
      <c r="AH248" s="27" t="s">
        <v>53</v>
      </c>
      <c r="AI248" s="28">
        <v>-34388088.313522704</v>
      </c>
      <c r="AJ248" s="28">
        <v>1360324.3544846</v>
      </c>
    </row>
    <row r="249" spans="1:36" ht="12" customHeight="1" x14ac:dyDescent="0.2">
      <c r="A249" s="10">
        <v>36859</v>
      </c>
      <c r="B249" s="11">
        <v>28690.553333361546</v>
      </c>
      <c r="C249" s="11">
        <v>5322.883963539537</v>
      </c>
      <c r="D249" s="11">
        <v>23367.669369822008</v>
      </c>
      <c r="E249" s="6">
        <v>-25000</v>
      </c>
      <c r="F249" s="197">
        <f t="shared" si="15"/>
        <v>48367.669369822004</v>
      </c>
      <c r="H249" s="12"/>
      <c r="L249" s="26">
        <v>36859</v>
      </c>
      <c r="M249" s="27" t="s">
        <v>10</v>
      </c>
      <c r="N249" s="23">
        <v>-50407850.1997656</v>
      </c>
      <c r="O249" t="str">
        <f t="shared" si="16"/>
        <v xml:space="preserve"> </v>
      </c>
      <c r="P249" t="str">
        <f t="shared" si="13"/>
        <v xml:space="preserve"> </v>
      </c>
      <c r="T249" s="26">
        <v>36881</v>
      </c>
      <c r="U249" s="27" t="s">
        <v>10</v>
      </c>
      <c r="V249" s="23">
        <v>-111198738.50769399</v>
      </c>
      <c r="W249" s="23">
        <v>97340585.173290402</v>
      </c>
      <c r="Y249" s="72" t="str">
        <f t="shared" si="14"/>
        <v xml:space="preserve"> </v>
      </c>
      <c r="AG249" s="26">
        <v>36843</v>
      </c>
      <c r="AH249" s="27" t="s">
        <v>53</v>
      </c>
      <c r="AI249" s="28">
        <v>-37544346.987767301</v>
      </c>
      <c r="AJ249" s="28">
        <v>32587616.374809101</v>
      </c>
    </row>
    <row r="250" spans="1:36" ht="12" customHeight="1" x14ac:dyDescent="0.2">
      <c r="A250" s="10">
        <v>36860</v>
      </c>
      <c r="B250" s="11">
        <v>-2311.683733132515</v>
      </c>
      <c r="C250" s="11">
        <v>1322.4340934173717</v>
      </c>
      <c r="D250" s="11">
        <v>-3634.1178265498866</v>
      </c>
      <c r="E250" s="6">
        <v>-25000</v>
      </c>
      <c r="F250" s="197">
        <f t="shared" si="15"/>
        <v>21365.882173450114</v>
      </c>
      <c r="H250" s="12"/>
      <c r="L250" s="26">
        <v>36860</v>
      </c>
      <c r="M250" s="27" t="s">
        <v>10</v>
      </c>
      <c r="N250" s="23">
        <v>-51577856.078841895</v>
      </c>
      <c r="O250" t="str">
        <f t="shared" si="16"/>
        <v xml:space="preserve"> </v>
      </c>
      <c r="P250" t="str">
        <f t="shared" si="13"/>
        <v xml:space="preserve"> </v>
      </c>
      <c r="T250" s="26">
        <v>36882</v>
      </c>
      <c r="U250" s="27" t="s">
        <v>10</v>
      </c>
      <c r="V250" s="23">
        <v>-95752288.428171307</v>
      </c>
      <c r="W250" s="23">
        <v>10095130.0549809</v>
      </c>
      <c r="Y250" s="72" t="str">
        <f t="shared" si="14"/>
        <v xml:space="preserve"> </v>
      </c>
      <c r="AG250" s="26">
        <v>36844</v>
      </c>
      <c r="AH250" s="27" t="s">
        <v>53</v>
      </c>
      <c r="AI250" s="28">
        <v>-35500445.4666695</v>
      </c>
      <c r="AJ250" s="28">
        <v>64361802.173591398</v>
      </c>
    </row>
    <row r="251" spans="1:36" ht="12" customHeight="1" x14ac:dyDescent="0.2">
      <c r="A251" s="10">
        <v>36861</v>
      </c>
      <c r="B251" s="11">
        <v>2273.5870074879608</v>
      </c>
      <c r="C251" s="11">
        <v>6077.1435926334534</v>
      </c>
      <c r="D251" s="11">
        <v>-3803.5565851454926</v>
      </c>
      <c r="F251" s="197">
        <f t="shared" si="15"/>
        <v>-3803.5565851454926</v>
      </c>
      <c r="H251" s="12"/>
      <c r="L251" s="26">
        <v>36861</v>
      </c>
      <c r="M251" s="27" t="s">
        <v>10</v>
      </c>
      <c r="N251" s="23">
        <v>-41982823.553161599</v>
      </c>
      <c r="O251" t="str">
        <f t="shared" si="16"/>
        <v xml:space="preserve"> </v>
      </c>
      <c r="P251" t="str">
        <f t="shared" si="13"/>
        <v xml:space="preserve"> </v>
      </c>
      <c r="T251" s="26">
        <v>36886</v>
      </c>
      <c r="U251" s="27" t="s">
        <v>10</v>
      </c>
      <c r="V251" s="23">
        <v>-81995792.788089097</v>
      </c>
      <c r="W251" s="23">
        <v>61091479.492920697</v>
      </c>
      <c r="Y251" s="72" t="str">
        <f t="shared" si="14"/>
        <v xml:space="preserve"> </v>
      </c>
      <c r="AG251" s="26">
        <v>36845</v>
      </c>
      <c r="AH251" s="27" t="s">
        <v>53</v>
      </c>
      <c r="AI251" s="28">
        <v>-37585724.589467704</v>
      </c>
      <c r="AJ251" s="28">
        <v>24182304.968734398</v>
      </c>
    </row>
    <row r="252" spans="1:36" ht="12" customHeight="1" x14ac:dyDescent="0.2">
      <c r="A252" s="10">
        <v>36864</v>
      </c>
      <c r="B252" s="11">
        <v>107062.35464389737</v>
      </c>
      <c r="C252" s="11">
        <v>-10224.841020918282</v>
      </c>
      <c r="D252" s="11">
        <v>117287.19566481565</v>
      </c>
      <c r="E252" s="6">
        <v>-120000</v>
      </c>
      <c r="F252" s="197">
        <f t="shared" si="15"/>
        <v>237287.19566481566</v>
      </c>
      <c r="H252" s="12"/>
      <c r="L252" s="26">
        <v>36864</v>
      </c>
      <c r="M252" s="27" t="s">
        <v>10</v>
      </c>
      <c r="N252" s="23">
        <v>-72698898.620748401</v>
      </c>
      <c r="O252" t="str">
        <f t="shared" si="16"/>
        <v xml:space="preserve"> </v>
      </c>
      <c r="P252" t="str">
        <f t="shared" si="13"/>
        <v xml:space="preserve"> </v>
      </c>
      <c r="T252" s="26">
        <v>36887</v>
      </c>
      <c r="U252" s="27" t="s">
        <v>10</v>
      </c>
      <c r="V252" s="23">
        <v>-35053379.220902301</v>
      </c>
      <c r="W252" s="23">
        <v>-29657497.6010039</v>
      </c>
      <c r="Y252" s="72" t="str">
        <f t="shared" si="14"/>
        <v xml:space="preserve"> </v>
      </c>
      <c r="AG252" s="26">
        <v>36846</v>
      </c>
      <c r="AH252" s="27" t="s">
        <v>53</v>
      </c>
      <c r="AI252" s="28">
        <v>-44781325.050604895</v>
      </c>
      <c r="AJ252" s="28">
        <v>-89923582.180858195</v>
      </c>
    </row>
    <row r="253" spans="1:36" ht="12" customHeight="1" x14ac:dyDescent="0.2">
      <c r="A253" s="10">
        <v>36865</v>
      </c>
      <c r="B253" s="11">
        <v>-30024.273125380838</v>
      </c>
      <c r="C253" s="11">
        <v>-21007.477415377904</v>
      </c>
      <c r="D253" s="11">
        <v>-9016.7957100029344</v>
      </c>
      <c r="E253" s="6">
        <v>-150000</v>
      </c>
      <c r="F253" s="197">
        <f t="shared" si="15"/>
        <v>140983.20428999705</v>
      </c>
      <c r="H253" s="12"/>
      <c r="L253" s="26">
        <v>36865</v>
      </c>
      <c r="M253" s="27" t="s">
        <v>10</v>
      </c>
      <c r="N253" s="23">
        <v>-71130762.731719702</v>
      </c>
      <c r="O253" t="str">
        <f t="shared" si="16"/>
        <v xml:space="preserve"> </v>
      </c>
      <c r="P253" t="str">
        <f t="shared" si="13"/>
        <v xml:space="preserve"> </v>
      </c>
      <c r="T253" s="26">
        <v>36888</v>
      </c>
      <c r="U253" s="27" t="s">
        <v>10</v>
      </c>
      <c r="V253" s="23">
        <v>-31008869.5470226</v>
      </c>
      <c r="W253" s="23">
        <v>-7227249.80745814</v>
      </c>
      <c r="Y253" s="72" t="str">
        <f t="shared" si="14"/>
        <v xml:space="preserve"> </v>
      </c>
      <c r="AG253" s="26">
        <v>36847</v>
      </c>
      <c r="AH253" s="27" t="s">
        <v>53</v>
      </c>
      <c r="AI253" s="28">
        <v>-40356710.0950462</v>
      </c>
      <c r="AJ253" s="28">
        <v>79062537.764913499</v>
      </c>
    </row>
    <row r="254" spans="1:36" ht="12" customHeight="1" x14ac:dyDescent="0.2">
      <c r="A254" s="10">
        <v>36866</v>
      </c>
      <c r="B254" s="11">
        <v>29565.285537692427</v>
      </c>
      <c r="C254" s="11">
        <v>10998.479840546523</v>
      </c>
      <c r="D254" s="11">
        <v>18566.805697145905</v>
      </c>
      <c r="E254" s="6">
        <v>-40000</v>
      </c>
      <c r="F254" s="197">
        <f t="shared" si="15"/>
        <v>58566.805697145901</v>
      </c>
      <c r="H254" s="12"/>
      <c r="L254" s="26">
        <v>36866</v>
      </c>
      <c r="M254" s="27" t="s">
        <v>10</v>
      </c>
      <c r="N254" s="23">
        <v>-87246826.753934607</v>
      </c>
      <c r="O254" t="str">
        <f t="shared" si="16"/>
        <v xml:space="preserve"> </v>
      </c>
      <c r="P254" t="str">
        <f t="shared" si="13"/>
        <v xml:space="preserve"> </v>
      </c>
      <c r="T254" s="26">
        <v>36889</v>
      </c>
      <c r="U254" s="27" t="s">
        <v>10</v>
      </c>
      <c r="V254" s="23">
        <v>-33496732.0845429</v>
      </c>
      <c r="W254" s="23">
        <v>-5785238.9988131803</v>
      </c>
      <c r="Y254" s="72" t="str">
        <f t="shared" si="14"/>
        <v xml:space="preserve"> </v>
      </c>
      <c r="AG254" s="26">
        <v>36850</v>
      </c>
      <c r="AH254" s="27" t="s">
        <v>53</v>
      </c>
      <c r="AI254" s="28">
        <v>-50115240.5176294</v>
      </c>
      <c r="AJ254" s="28">
        <v>114063239.76909199</v>
      </c>
    </row>
    <row r="255" spans="1:36" ht="12" customHeight="1" x14ac:dyDescent="0.2">
      <c r="A255" s="10">
        <v>36867</v>
      </c>
      <c r="B255" s="11">
        <v>-37115.372702080742</v>
      </c>
      <c r="C255" s="11">
        <v>-37313.138509617544</v>
      </c>
      <c r="D255" s="11">
        <v>197.76580753680173</v>
      </c>
      <c r="F255" s="197">
        <f t="shared" si="15"/>
        <v>197.76580753680173</v>
      </c>
      <c r="H255" s="12"/>
      <c r="L255" s="26">
        <v>36867</v>
      </c>
      <c r="M255" s="27" t="s">
        <v>10</v>
      </c>
      <c r="N255" s="23">
        <v>-101072671.12484699</v>
      </c>
      <c r="O255" t="str">
        <f t="shared" si="16"/>
        <v xml:space="preserve"> </v>
      </c>
      <c r="P255" t="str">
        <f t="shared" si="13"/>
        <v xml:space="preserve"> </v>
      </c>
      <c r="T255" s="26">
        <v>36893</v>
      </c>
      <c r="U255" s="27" t="s">
        <v>10</v>
      </c>
      <c r="V255" s="23">
        <v>-51097777.011640601</v>
      </c>
      <c r="W255" s="23">
        <v>4398450.8299787296</v>
      </c>
      <c r="Y255" s="72" t="str">
        <f t="shared" si="14"/>
        <v xml:space="preserve"> </v>
      </c>
      <c r="AG255" s="26">
        <v>36851</v>
      </c>
      <c r="AH255" s="27" t="s">
        <v>53</v>
      </c>
      <c r="AI255" s="28">
        <v>-54462325.091824301</v>
      </c>
      <c r="AJ255" s="28">
        <v>128453740.58939099</v>
      </c>
    </row>
    <row r="256" spans="1:36" ht="12" customHeight="1" x14ac:dyDescent="0.2">
      <c r="A256" s="10">
        <v>36868</v>
      </c>
      <c r="B256" s="11">
        <v>62243.370593586995</v>
      </c>
      <c r="C256" s="11">
        <v>15306.576186621212</v>
      </c>
      <c r="D256" s="11">
        <v>46936.794406965782</v>
      </c>
      <c r="F256" s="197">
        <f t="shared" si="15"/>
        <v>46936.794406965782</v>
      </c>
      <c r="H256" s="12"/>
      <c r="L256" s="26">
        <v>36868</v>
      </c>
      <c r="M256" s="27" t="s">
        <v>10</v>
      </c>
      <c r="N256" s="23">
        <v>-94734947.115666896</v>
      </c>
      <c r="O256" t="str">
        <f t="shared" si="16"/>
        <v xml:space="preserve"> </v>
      </c>
      <c r="P256" t="str">
        <f t="shared" si="13"/>
        <v xml:space="preserve"> </v>
      </c>
      <c r="T256" s="26">
        <v>36894</v>
      </c>
      <c r="U256" s="27" t="s">
        <v>10</v>
      </c>
      <c r="V256" s="23">
        <v>-43401616.481660202</v>
      </c>
      <c r="W256" s="23">
        <v>-28033641.052108299</v>
      </c>
      <c r="Y256" s="72" t="str">
        <f t="shared" si="14"/>
        <v xml:space="preserve"> </v>
      </c>
      <c r="AG256" s="26">
        <v>36852</v>
      </c>
      <c r="AH256" s="27" t="s">
        <v>53</v>
      </c>
      <c r="AI256" s="28">
        <v>-75651137.375687495</v>
      </c>
      <c r="AJ256" s="28">
        <v>-46355252.303253204</v>
      </c>
    </row>
    <row r="257" spans="1:36" ht="12" customHeight="1" x14ac:dyDescent="0.2">
      <c r="A257" s="10">
        <v>36871</v>
      </c>
      <c r="B257" s="11">
        <v>-34450.449384683212</v>
      </c>
      <c r="C257" s="11">
        <v>6642.7224556281999</v>
      </c>
      <c r="D257" s="11">
        <v>-41093.171840311414</v>
      </c>
      <c r="F257" s="197">
        <f t="shared" si="15"/>
        <v>-41093.171840311414</v>
      </c>
      <c r="H257" s="12"/>
      <c r="L257" s="26">
        <v>36871</v>
      </c>
      <c r="M257" s="27" t="s">
        <v>10</v>
      </c>
      <c r="N257" s="23">
        <v>-149662045.789278</v>
      </c>
      <c r="O257" t="str">
        <f t="shared" si="16"/>
        <v xml:space="preserve"> </v>
      </c>
      <c r="P257" t="str">
        <f t="shared" si="13"/>
        <v>var exceeded</v>
      </c>
      <c r="T257" s="26">
        <v>36895</v>
      </c>
      <c r="U257" s="27" t="s">
        <v>10</v>
      </c>
      <c r="V257" s="23">
        <v>-36469833.835407905</v>
      </c>
      <c r="W257" s="23">
        <v>4777050.7069724398</v>
      </c>
      <c r="Y257" s="72" t="str">
        <f t="shared" si="14"/>
        <v xml:space="preserve"> </v>
      </c>
      <c r="AG257" s="26">
        <v>36853</v>
      </c>
      <c r="AH257" s="27" t="s">
        <v>53</v>
      </c>
      <c r="AI257" s="28">
        <v>-2207174.5812770999</v>
      </c>
      <c r="AJ257" s="28">
        <v>727743.385200002</v>
      </c>
    </row>
    <row r="258" spans="1:36" ht="12" customHeight="1" x14ac:dyDescent="0.2">
      <c r="A258" s="10">
        <v>36872</v>
      </c>
      <c r="B258" s="11">
        <v>1671.1071214714752</v>
      </c>
      <c r="C258" s="11">
        <v>13827.913512008836</v>
      </c>
      <c r="D258" s="11">
        <v>-12156.80639053736</v>
      </c>
      <c r="E258" s="6">
        <v>425000</v>
      </c>
      <c r="F258" s="197">
        <f t="shared" si="15"/>
        <v>-437156.80639053736</v>
      </c>
      <c r="H258" s="12"/>
      <c r="L258" s="26">
        <v>36872</v>
      </c>
      <c r="M258" s="27" t="s">
        <v>10</v>
      </c>
      <c r="N258" s="23">
        <v>-98290984.476432994</v>
      </c>
      <c r="O258" t="str">
        <f t="shared" si="16"/>
        <v>var exceeded</v>
      </c>
      <c r="P258" t="str">
        <f t="shared" si="13"/>
        <v>var exceeded</v>
      </c>
      <c r="T258" s="26">
        <v>36896</v>
      </c>
      <c r="U258" s="27" t="s">
        <v>10</v>
      </c>
      <c r="V258" s="23">
        <v>-50970812.197896101</v>
      </c>
      <c r="W258" s="23">
        <v>36628902.936453305</v>
      </c>
      <c r="Y258" s="72" t="str">
        <f t="shared" si="14"/>
        <v>var exceeded</v>
      </c>
      <c r="AG258" s="26">
        <v>36854</v>
      </c>
      <c r="AH258" s="27" t="s">
        <v>53</v>
      </c>
      <c r="AI258" s="28">
        <v>-2256506.6018875199</v>
      </c>
      <c r="AJ258" s="28">
        <v>127055.06080000001</v>
      </c>
    </row>
    <row r="259" spans="1:36" ht="12" customHeight="1" x14ac:dyDescent="0.2">
      <c r="A259" s="10">
        <v>36873</v>
      </c>
      <c r="B259" s="11">
        <v>-81290.224705984641</v>
      </c>
      <c r="C259" s="11">
        <v>20282.24381897756</v>
      </c>
      <c r="D259" s="11">
        <v>-101572.4685249622</v>
      </c>
      <c r="F259" s="197">
        <f t="shared" si="15"/>
        <v>-101572.4685249622</v>
      </c>
      <c r="H259" s="12"/>
      <c r="L259" s="26">
        <v>36873</v>
      </c>
      <c r="M259" s="27" t="s">
        <v>10</v>
      </c>
      <c r="N259" s="23">
        <v>-55197830.348238401</v>
      </c>
      <c r="O259" t="str">
        <f t="shared" si="16"/>
        <v xml:space="preserve"> </v>
      </c>
      <c r="P259" t="str">
        <f t="shared" si="13"/>
        <v xml:space="preserve"> </v>
      </c>
      <c r="T259" s="26">
        <v>36899</v>
      </c>
      <c r="U259" s="27" t="s">
        <v>10</v>
      </c>
      <c r="V259" s="23">
        <v>-67053017.292416103</v>
      </c>
      <c r="W259" s="23">
        <v>-74158628.068256095</v>
      </c>
      <c r="Y259" s="72" t="str">
        <f t="shared" si="14"/>
        <v xml:space="preserve"> </v>
      </c>
      <c r="AG259" s="26">
        <v>36857</v>
      </c>
      <c r="AH259" s="27" t="s">
        <v>53</v>
      </c>
      <c r="AI259" s="28">
        <v>-48596665.091252901</v>
      </c>
      <c r="AJ259" s="28">
        <v>116275143.228892</v>
      </c>
    </row>
    <row r="260" spans="1:36" ht="12" customHeight="1" x14ac:dyDescent="0.2">
      <c r="A260" s="10">
        <v>36874</v>
      </c>
      <c r="B260" s="11">
        <v>23026.814800847886</v>
      </c>
      <c r="C260" s="11">
        <v>6157.8298916481035</v>
      </c>
      <c r="D260" s="11">
        <v>16868.984909199782</v>
      </c>
      <c r="F260" s="197">
        <f t="shared" si="15"/>
        <v>16868.984909199782</v>
      </c>
      <c r="H260" s="12"/>
      <c r="L260" s="26">
        <v>36874</v>
      </c>
      <c r="M260" s="27" t="s">
        <v>10</v>
      </c>
      <c r="N260" s="23">
        <v>-62656095.8752793</v>
      </c>
      <c r="O260" t="str">
        <f t="shared" si="16"/>
        <v xml:space="preserve"> </v>
      </c>
      <c r="P260" t="str">
        <f t="shared" si="13"/>
        <v xml:space="preserve"> </v>
      </c>
      <c r="T260" s="26">
        <v>36900</v>
      </c>
      <c r="U260" s="27" t="s">
        <v>10</v>
      </c>
      <c r="V260" s="23">
        <v>-64685893.803497002</v>
      </c>
      <c r="W260" s="23">
        <v>7967455.5871623</v>
      </c>
      <c r="Y260" s="72" t="str">
        <f t="shared" si="14"/>
        <v xml:space="preserve"> </v>
      </c>
      <c r="AG260" s="26">
        <v>36858</v>
      </c>
      <c r="AH260" s="27" t="s">
        <v>53</v>
      </c>
      <c r="AI260" s="28">
        <v>-51757444.8653588</v>
      </c>
      <c r="AJ260" s="28">
        <v>71283033.820983991</v>
      </c>
    </row>
    <row r="261" spans="1:36" ht="12" customHeight="1" x14ac:dyDescent="0.2">
      <c r="A261" s="10">
        <v>36875</v>
      </c>
      <c r="B261" s="11">
        <v>-15340.956492316149</v>
      </c>
      <c r="C261" s="11">
        <v>18936.628275004772</v>
      </c>
      <c r="D261" s="11">
        <v>-34277.584767320921</v>
      </c>
      <c r="E261" s="6">
        <v>-130000</v>
      </c>
      <c r="F261" s="197">
        <f t="shared" si="15"/>
        <v>95722.415232679079</v>
      </c>
      <c r="H261" s="12"/>
      <c r="L261" s="26">
        <v>36875</v>
      </c>
      <c r="M261" s="27" t="s">
        <v>10</v>
      </c>
      <c r="N261" s="23">
        <v>-63931042.923263103</v>
      </c>
      <c r="O261" t="str">
        <f t="shared" si="16"/>
        <v xml:space="preserve"> </v>
      </c>
      <c r="P261" t="str">
        <f t="shared" si="13"/>
        <v xml:space="preserve"> </v>
      </c>
      <c r="T261" s="26">
        <v>36901</v>
      </c>
      <c r="U261" s="27" t="s">
        <v>10</v>
      </c>
      <c r="V261" s="23">
        <v>-53693196.264851198</v>
      </c>
      <c r="W261" s="23">
        <v>-55873289.724646598</v>
      </c>
      <c r="Y261" s="72" t="str">
        <f t="shared" si="14"/>
        <v xml:space="preserve"> </v>
      </c>
      <c r="AG261" s="26">
        <v>36859</v>
      </c>
      <c r="AH261" s="27" t="s">
        <v>53</v>
      </c>
      <c r="AI261" s="28">
        <v>-67108290.731819101</v>
      </c>
      <c r="AJ261" s="28">
        <v>74972336.616370603</v>
      </c>
    </row>
    <row r="262" spans="1:36" ht="12" customHeight="1" x14ac:dyDescent="0.2">
      <c r="A262" s="10">
        <v>36878</v>
      </c>
      <c r="B262" s="11">
        <v>-5435.3136179125941</v>
      </c>
      <c r="C262" s="11">
        <v>-18370.042268885896</v>
      </c>
      <c r="D262" s="11">
        <v>12934.728650973302</v>
      </c>
      <c r="E262" s="6">
        <v>-70000</v>
      </c>
      <c r="F262" s="197">
        <f t="shared" si="15"/>
        <v>82934.728650973295</v>
      </c>
      <c r="H262" s="12"/>
      <c r="L262" s="26">
        <v>36878</v>
      </c>
      <c r="M262" s="27" t="s">
        <v>10</v>
      </c>
      <c r="N262" s="23">
        <v>-82867477.966292799</v>
      </c>
      <c r="O262" t="str">
        <f t="shared" si="16"/>
        <v xml:space="preserve"> </v>
      </c>
      <c r="P262" t="str">
        <f t="shared" si="13"/>
        <v xml:space="preserve"> </v>
      </c>
      <c r="T262" s="26">
        <v>36902</v>
      </c>
      <c r="U262" s="27" t="s">
        <v>10</v>
      </c>
      <c r="V262" s="23">
        <v>-42431316.576545201</v>
      </c>
      <c r="W262" s="23">
        <v>-6927840.6564589702</v>
      </c>
      <c r="Y262" s="72" t="str">
        <f t="shared" si="14"/>
        <v xml:space="preserve"> </v>
      </c>
      <c r="AG262" s="26">
        <v>36860</v>
      </c>
      <c r="AH262" s="27" t="s">
        <v>53</v>
      </c>
      <c r="AI262" s="28">
        <v>-71551459.746203199</v>
      </c>
      <c r="AJ262" s="28">
        <v>35700177.655766897</v>
      </c>
    </row>
    <row r="263" spans="1:36" ht="12" customHeight="1" x14ac:dyDescent="0.2">
      <c r="A263" s="10">
        <v>36879</v>
      </c>
      <c r="B263" s="11">
        <v>-9502.2954864468193</v>
      </c>
      <c r="C263" s="11">
        <v>-6019.3380700393946</v>
      </c>
      <c r="D263" s="11">
        <v>-3482.9574164074247</v>
      </c>
      <c r="E263" s="6">
        <v>-80000</v>
      </c>
      <c r="F263" s="197">
        <f t="shared" si="15"/>
        <v>76517.042583592571</v>
      </c>
      <c r="H263" s="12"/>
      <c r="L263" s="26">
        <v>36879</v>
      </c>
      <c r="M263" s="27" t="s">
        <v>10</v>
      </c>
      <c r="N263" s="23">
        <v>-81539285.654982001</v>
      </c>
      <c r="O263" t="str">
        <f t="shared" si="16"/>
        <v xml:space="preserve"> </v>
      </c>
      <c r="P263" t="str">
        <f t="shared" si="13"/>
        <v xml:space="preserve"> </v>
      </c>
      <c r="T263" s="26">
        <v>36903</v>
      </c>
      <c r="U263" s="27" t="s">
        <v>10</v>
      </c>
      <c r="V263" s="23">
        <v>-29769618.557557799</v>
      </c>
      <c r="W263" s="23">
        <v>-17503313.0474746</v>
      </c>
      <c r="Y263" s="72" t="str">
        <f t="shared" si="14"/>
        <v xml:space="preserve"> </v>
      </c>
      <c r="AG263" s="26">
        <v>36861</v>
      </c>
      <c r="AH263" s="27" t="s">
        <v>53</v>
      </c>
      <c r="AI263" s="28">
        <v>-65198196.665043406</v>
      </c>
      <c r="AJ263" s="28">
        <v>-12934075.943092899</v>
      </c>
    </row>
    <row r="264" spans="1:36" ht="12" customHeight="1" x14ac:dyDescent="0.2">
      <c r="A264" s="10">
        <v>36880</v>
      </c>
      <c r="B264" s="11">
        <v>-8739.1380946628196</v>
      </c>
      <c r="C264" s="11">
        <v>-898.47183195862158</v>
      </c>
      <c r="D264" s="11">
        <v>-7840.6662627041978</v>
      </c>
      <c r="E264" s="6">
        <v>-80000</v>
      </c>
      <c r="F264" s="197">
        <f t="shared" si="15"/>
        <v>72159.333737295805</v>
      </c>
      <c r="H264" s="12"/>
      <c r="L264" s="26">
        <v>36880</v>
      </c>
      <c r="M264" s="27" t="s">
        <v>10</v>
      </c>
      <c r="N264" s="23">
        <v>-97924333.448316008</v>
      </c>
      <c r="O264" t="str">
        <f t="shared" si="16"/>
        <v xml:space="preserve"> </v>
      </c>
      <c r="P264" t="str">
        <f t="shared" si="13"/>
        <v xml:space="preserve"> </v>
      </c>
      <c r="T264" s="26">
        <v>36907</v>
      </c>
      <c r="U264" s="27" t="s">
        <v>10</v>
      </c>
      <c r="V264" s="23">
        <v>-32042126.5813566</v>
      </c>
      <c r="W264" s="23">
        <v>7675733.8846762897</v>
      </c>
      <c r="Y264" s="72" t="str">
        <f t="shared" si="14"/>
        <v xml:space="preserve"> </v>
      </c>
      <c r="AG264" s="26">
        <v>36864</v>
      </c>
      <c r="AH264" s="27" t="s">
        <v>53</v>
      </c>
      <c r="AI264" s="28">
        <v>-102908939.996024</v>
      </c>
      <c r="AJ264" s="28">
        <v>476729355.83255303</v>
      </c>
    </row>
    <row r="265" spans="1:36" ht="12" customHeight="1" x14ac:dyDescent="0.2">
      <c r="A265" s="10">
        <v>36881</v>
      </c>
      <c r="B265" s="11">
        <v>3414.7732058232032</v>
      </c>
      <c r="C265" s="11">
        <v>2494.4076607863981</v>
      </c>
      <c r="D265" s="11">
        <v>920.36554503680509</v>
      </c>
      <c r="E265" s="6">
        <v>-125000</v>
      </c>
      <c r="F265" s="197">
        <f t="shared" si="15"/>
        <v>125920.36554503681</v>
      </c>
      <c r="H265" s="12"/>
      <c r="L265" s="26">
        <v>36881</v>
      </c>
      <c r="M265" s="27" t="s">
        <v>10</v>
      </c>
      <c r="N265" s="23">
        <v>-111198738.50769399</v>
      </c>
      <c r="O265" t="str">
        <f t="shared" si="16"/>
        <v xml:space="preserve"> </v>
      </c>
      <c r="P265" t="str">
        <f t="shared" si="13"/>
        <v xml:space="preserve"> </v>
      </c>
      <c r="T265" s="26">
        <v>36908</v>
      </c>
      <c r="U265" s="27" t="s">
        <v>10</v>
      </c>
      <c r="V265" s="23">
        <v>-14168997.126195898</v>
      </c>
      <c r="W265" s="23">
        <v>2411582.1130785798</v>
      </c>
      <c r="Y265" s="72" t="str">
        <f t="shared" si="14"/>
        <v xml:space="preserve"> </v>
      </c>
      <c r="AG265" s="26">
        <v>36865</v>
      </c>
      <c r="AH265" s="27" t="s">
        <v>53</v>
      </c>
      <c r="AI265" s="28">
        <v>-107494642.82788999</v>
      </c>
      <c r="AJ265" s="28">
        <v>-1.5587517637162601E+18</v>
      </c>
    </row>
    <row r="266" spans="1:36" ht="12" customHeight="1" x14ac:dyDescent="0.2">
      <c r="A266" s="10">
        <v>36882</v>
      </c>
      <c r="B266" s="11">
        <v>8331.8451823422492</v>
      </c>
      <c r="C266" s="11">
        <v>-57.553417545285754</v>
      </c>
      <c r="D266" s="11">
        <v>8389.3985998875341</v>
      </c>
      <c r="F266" s="197">
        <f t="shared" si="15"/>
        <v>8389.3985998875341</v>
      </c>
      <c r="L266" s="26">
        <v>36882</v>
      </c>
      <c r="M266" s="27" t="s">
        <v>10</v>
      </c>
      <c r="N266" s="23">
        <v>-95752288.428171307</v>
      </c>
      <c r="O266" t="str">
        <f t="shared" si="16"/>
        <v xml:space="preserve"> </v>
      </c>
      <c r="P266" t="str">
        <f t="shared" si="13"/>
        <v xml:space="preserve"> </v>
      </c>
      <c r="T266" s="26">
        <v>36909</v>
      </c>
      <c r="U266" s="27" t="s">
        <v>10</v>
      </c>
      <c r="V266" s="23">
        <v>-13131751.5545287</v>
      </c>
      <c r="W266" s="23">
        <v>50181165.463861704</v>
      </c>
      <c r="Y266" s="72" t="str">
        <f t="shared" si="14"/>
        <v xml:space="preserve"> </v>
      </c>
      <c r="AG266" s="26">
        <v>36866</v>
      </c>
      <c r="AH266" s="27" t="s">
        <v>53</v>
      </c>
      <c r="AI266" s="28">
        <v>-118687354.760484</v>
      </c>
      <c r="AJ266" s="28">
        <v>-10736727.382554799</v>
      </c>
    </row>
    <row r="267" spans="1:36" ht="12" customHeight="1" x14ac:dyDescent="0.2">
      <c r="A267" s="10">
        <v>36886</v>
      </c>
      <c r="B267" s="11">
        <v>922.45512124572565</v>
      </c>
      <c r="C267" s="11">
        <v>2502.2147419893267</v>
      </c>
      <c r="D267" s="11">
        <v>-1579.7596207436011</v>
      </c>
      <c r="E267" s="6">
        <v>-40000</v>
      </c>
      <c r="F267" s="197">
        <f t="shared" si="15"/>
        <v>38420.2403792564</v>
      </c>
      <c r="L267" s="26">
        <v>36886</v>
      </c>
      <c r="M267" s="27" t="s">
        <v>10</v>
      </c>
      <c r="N267" s="23">
        <v>-81995792.788089097</v>
      </c>
      <c r="O267" t="str">
        <f t="shared" si="16"/>
        <v xml:space="preserve"> </v>
      </c>
      <c r="P267" t="str">
        <f t="shared" si="13"/>
        <v xml:space="preserve"> </v>
      </c>
      <c r="T267" s="26">
        <v>36910</v>
      </c>
      <c r="U267" s="27" t="s">
        <v>10</v>
      </c>
      <c r="V267" s="23">
        <v>-16776269.512083299</v>
      </c>
      <c r="W267" s="23">
        <v>77050991.459488496</v>
      </c>
      <c r="Y267" s="72" t="str">
        <f t="shared" si="14"/>
        <v xml:space="preserve"> </v>
      </c>
      <c r="AG267" s="26">
        <v>36867</v>
      </c>
      <c r="AH267" s="27" t="s">
        <v>53</v>
      </c>
      <c r="AI267" s="28">
        <v>-133626589.987812</v>
      </c>
      <c r="AJ267" s="28">
        <v>-120725923.49750599</v>
      </c>
    </row>
    <row r="268" spans="1:36" ht="12" customHeight="1" x14ac:dyDescent="0.2">
      <c r="A268" s="10">
        <v>36887</v>
      </c>
      <c r="B268" s="11">
        <v>5670.2924587779717</v>
      </c>
      <c r="C268" s="11">
        <v>22032.452027055493</v>
      </c>
      <c r="D268" s="11">
        <v>-16362.159568277522</v>
      </c>
      <c r="F268" s="197">
        <f t="shared" si="15"/>
        <v>-16362.159568277522</v>
      </c>
      <c r="L268" s="26">
        <v>36887</v>
      </c>
      <c r="M268" s="27" t="s">
        <v>10</v>
      </c>
      <c r="N268" s="23">
        <v>-35053379.220902301</v>
      </c>
      <c r="O268" t="str">
        <f t="shared" si="16"/>
        <v>var exceeded</v>
      </c>
      <c r="P268" t="str">
        <f t="shared" si="13"/>
        <v xml:space="preserve"> </v>
      </c>
      <c r="T268" s="26">
        <v>36913</v>
      </c>
      <c r="U268" s="27" t="s">
        <v>10</v>
      </c>
      <c r="V268" s="23">
        <v>-26059257.7516113</v>
      </c>
      <c r="W268" s="23">
        <v>960790.09443495201</v>
      </c>
      <c r="Y268" s="72" t="str">
        <f t="shared" si="14"/>
        <v xml:space="preserve"> </v>
      </c>
      <c r="AG268" s="26">
        <v>36868</v>
      </c>
      <c r="AH268" s="27" t="s">
        <v>53</v>
      </c>
      <c r="AI268" s="28">
        <v>-121277676.86212499</v>
      </c>
      <c r="AJ268" s="28">
        <v>-2055767.6702556701</v>
      </c>
    </row>
    <row r="269" spans="1:36" ht="12" customHeight="1" x14ac:dyDescent="0.2">
      <c r="A269" s="10">
        <v>36888</v>
      </c>
      <c r="B269" s="11">
        <v>-52040.387838264593</v>
      </c>
      <c r="C269" s="11">
        <v>4925.0921974712946</v>
      </c>
      <c r="D269" s="11">
        <v>-56965.480035735891</v>
      </c>
      <c r="E269" s="6">
        <v>-40000</v>
      </c>
      <c r="F269" s="197">
        <f t="shared" si="15"/>
        <v>-16965.480035735891</v>
      </c>
      <c r="H269" s="50"/>
      <c r="L269" s="26">
        <v>36888</v>
      </c>
      <c r="M269" s="27" t="s">
        <v>10</v>
      </c>
      <c r="N269" s="23">
        <v>-31008869.5470226</v>
      </c>
      <c r="O269" t="str">
        <f t="shared" si="16"/>
        <v xml:space="preserve"> </v>
      </c>
      <c r="P269" t="str">
        <f t="shared" si="13"/>
        <v>var exceeded</v>
      </c>
      <c r="T269" s="26">
        <v>36914</v>
      </c>
      <c r="U269" s="27" t="s">
        <v>10</v>
      </c>
      <c r="V269" s="23">
        <v>-33551650.546337299</v>
      </c>
      <c r="W269" s="23">
        <v>-23556574.516790401</v>
      </c>
      <c r="Y269" s="72" t="str">
        <f t="shared" si="14"/>
        <v xml:space="preserve"> </v>
      </c>
      <c r="AG269" s="26">
        <v>36871</v>
      </c>
      <c r="AH269" s="27" t="s">
        <v>53</v>
      </c>
      <c r="AI269" s="28">
        <v>-168621302.69464201</v>
      </c>
      <c r="AJ269" s="28">
        <v>-77182354.759134203</v>
      </c>
    </row>
    <row r="270" spans="1:36" ht="12" customHeight="1" x14ac:dyDescent="0.2">
      <c r="A270" s="10">
        <v>36889</v>
      </c>
      <c r="B270" s="11">
        <v>145162.53782858414</v>
      </c>
      <c r="C270" s="11">
        <v>11221.326554140476</v>
      </c>
      <c r="D270" s="11">
        <v>133941.21127444366</v>
      </c>
      <c r="E270" s="6">
        <v>176000</v>
      </c>
      <c r="F270" s="197">
        <f t="shared" si="15"/>
        <v>-42058.78872555634</v>
      </c>
      <c r="H270" s="51"/>
      <c r="L270" s="26">
        <v>36889</v>
      </c>
      <c r="M270" s="27" t="s">
        <v>10</v>
      </c>
      <c r="N270" s="23">
        <v>-33496732.0845429</v>
      </c>
      <c r="O270" t="str">
        <f t="shared" ref="O270:O333" si="17">IF((N270)&gt;(D272*1000),"var exceeded"," ")</f>
        <v>var exceeded</v>
      </c>
      <c r="P270" t="str">
        <f t="shared" si="13"/>
        <v xml:space="preserve"> </v>
      </c>
      <c r="T270" s="26">
        <v>36915</v>
      </c>
      <c r="U270" s="27" t="s">
        <v>10</v>
      </c>
      <c r="V270" s="23">
        <v>-38938020.276515096</v>
      </c>
      <c r="W270" s="23">
        <v>16087840.810598899</v>
      </c>
      <c r="Y270" s="72" t="str">
        <f t="shared" si="14"/>
        <v xml:space="preserve"> </v>
      </c>
      <c r="AG270" s="26">
        <v>36872</v>
      </c>
      <c r="AH270" s="27" t="s">
        <v>53</v>
      </c>
      <c r="AI270" s="28">
        <v>-115919759.18080001</v>
      </c>
      <c r="AJ270" s="28">
        <v>-546507777.5579319</v>
      </c>
    </row>
    <row r="271" spans="1:36" ht="12" customHeight="1" x14ac:dyDescent="0.2">
      <c r="A271" s="21">
        <v>36893</v>
      </c>
      <c r="B271" s="22">
        <v>14568.647868071408</v>
      </c>
      <c r="C271" s="11">
        <v>5091.6789951070705</v>
      </c>
      <c r="D271" s="11">
        <v>9477</v>
      </c>
      <c r="F271" s="197">
        <f t="shared" si="15"/>
        <v>9477</v>
      </c>
      <c r="H271" s="53"/>
      <c r="L271" s="26">
        <v>36893</v>
      </c>
      <c r="M271" s="27" t="s">
        <v>10</v>
      </c>
      <c r="N271" s="23">
        <v>-51097777.011640601</v>
      </c>
      <c r="O271" t="str">
        <f t="shared" si="17"/>
        <v xml:space="preserve"> </v>
      </c>
      <c r="P271" t="str">
        <f t="shared" si="13"/>
        <v xml:space="preserve"> </v>
      </c>
      <c r="T271" s="26">
        <v>36916</v>
      </c>
      <c r="U271" s="27" t="s">
        <v>10</v>
      </c>
      <c r="V271" s="23">
        <v>-40253565.3558897</v>
      </c>
      <c r="W271" s="23">
        <v>-13106602.1856628</v>
      </c>
      <c r="Y271" s="72" t="str">
        <f t="shared" si="14"/>
        <v xml:space="preserve"> </v>
      </c>
      <c r="AG271" s="26">
        <v>36873</v>
      </c>
      <c r="AH271" s="27" t="s">
        <v>53</v>
      </c>
      <c r="AI271" s="28">
        <v>-85710280.210045204</v>
      </c>
      <c r="AJ271" s="28">
        <v>-202169430.98868603</v>
      </c>
    </row>
    <row r="272" spans="1:36" ht="12" customHeight="1" x14ac:dyDescent="0.2">
      <c r="A272" s="21">
        <v>36894</v>
      </c>
      <c r="B272" s="22">
        <v>-25968.27685569293</v>
      </c>
      <c r="C272" s="11">
        <v>8253.8348581761984</v>
      </c>
      <c r="D272" s="11">
        <v>-34222.111713869126</v>
      </c>
      <c r="F272" s="197">
        <f t="shared" si="15"/>
        <v>-34222.111713869126</v>
      </c>
      <c r="H272" s="53"/>
      <c r="L272" s="26">
        <v>36894</v>
      </c>
      <c r="M272" s="27" t="s">
        <v>10</v>
      </c>
      <c r="N272" s="23">
        <v>-43401616.481660202</v>
      </c>
      <c r="O272" t="str">
        <f t="shared" si="17"/>
        <v xml:space="preserve"> </v>
      </c>
      <c r="P272" t="str">
        <f t="shared" si="13"/>
        <v xml:space="preserve"> </v>
      </c>
      <c r="T272" s="26">
        <v>36917</v>
      </c>
      <c r="U272" s="27" t="s">
        <v>10</v>
      </c>
      <c r="V272" s="23">
        <v>-29313548.1678553</v>
      </c>
      <c r="W272" s="23">
        <v>-19825106.389555302</v>
      </c>
      <c r="Y272" s="72" t="str">
        <f t="shared" si="14"/>
        <v>var exceeded</v>
      </c>
      <c r="AG272" s="26">
        <v>36874</v>
      </c>
      <c r="AH272" s="27" t="s">
        <v>53</v>
      </c>
      <c r="AI272" s="28">
        <v>-90699811.921854407</v>
      </c>
      <c r="AJ272" s="28">
        <v>2432739.3322932199</v>
      </c>
    </row>
    <row r="273" spans="1:36" ht="12" customHeight="1" x14ac:dyDescent="0.2">
      <c r="A273" s="21">
        <v>36895</v>
      </c>
      <c r="B273" s="22">
        <v>37419.917713159266</v>
      </c>
      <c r="C273" s="11">
        <v>-2696.62185023855</v>
      </c>
      <c r="D273" s="11">
        <v>40116.539563397819</v>
      </c>
      <c r="F273" s="197">
        <f t="shared" si="15"/>
        <v>40116.539563397819</v>
      </c>
      <c r="H273" s="53"/>
      <c r="L273" s="26">
        <v>36895</v>
      </c>
      <c r="M273" s="27" t="s">
        <v>10</v>
      </c>
      <c r="N273" s="23">
        <v>-36469833.835407905</v>
      </c>
      <c r="O273" t="str">
        <f t="shared" si="17"/>
        <v>var exceeded</v>
      </c>
      <c r="P273" t="str">
        <f t="shared" si="13"/>
        <v xml:space="preserve"> </v>
      </c>
      <c r="T273" s="26">
        <v>36920</v>
      </c>
      <c r="U273" s="27" t="s">
        <v>10</v>
      </c>
      <c r="V273" s="23">
        <v>-32497107.082225598</v>
      </c>
      <c r="W273" s="23">
        <v>-78802544.5248795</v>
      </c>
      <c r="Y273" s="72" t="str">
        <f t="shared" si="14"/>
        <v xml:space="preserve"> </v>
      </c>
      <c r="AG273" s="26">
        <v>36875</v>
      </c>
      <c r="AH273" s="27" t="s">
        <v>53</v>
      </c>
      <c r="AI273" s="28">
        <v>-86935453.889062792</v>
      </c>
      <c r="AJ273" s="28">
        <v>112829914.261694</v>
      </c>
    </row>
    <row r="274" spans="1:36" ht="12" customHeight="1" x14ac:dyDescent="0.2">
      <c r="A274" s="21">
        <v>36896</v>
      </c>
      <c r="B274" s="22">
        <v>43983.982174746678</v>
      </c>
      <c r="C274" s="11">
        <v>723.44935158437374</v>
      </c>
      <c r="D274" s="11">
        <v>43260.532823162306</v>
      </c>
      <c r="F274" s="197">
        <f t="shared" si="15"/>
        <v>43260.532823162306</v>
      </c>
      <c r="H274" s="53"/>
      <c r="L274" s="26">
        <v>36896</v>
      </c>
      <c r="M274" s="27" t="s">
        <v>10</v>
      </c>
      <c r="N274" s="23">
        <v>-50970812.197896101</v>
      </c>
      <c r="O274" t="str">
        <f t="shared" si="17"/>
        <v xml:space="preserve"> </v>
      </c>
      <c r="P274" t="str">
        <f t="shared" si="13"/>
        <v>var exceeded</v>
      </c>
      <c r="T274" s="26">
        <v>36921</v>
      </c>
      <c r="U274" s="27" t="s">
        <v>10</v>
      </c>
      <c r="V274" s="23">
        <v>-39991462.083371498</v>
      </c>
      <c r="W274" s="23">
        <v>18817658.421620499</v>
      </c>
      <c r="Y274" s="72" t="str">
        <f t="shared" si="14"/>
        <v xml:space="preserve"> </v>
      </c>
      <c r="AG274" s="26">
        <v>36878</v>
      </c>
      <c r="AH274" s="27" t="s">
        <v>53</v>
      </c>
      <c r="AI274" s="28">
        <v>-105555625.69901501</v>
      </c>
      <c r="AJ274" s="28">
        <v>146184515.85255501</v>
      </c>
    </row>
    <row r="275" spans="1:36" ht="12" customHeight="1" x14ac:dyDescent="0.2">
      <c r="A275" s="21">
        <v>36899</v>
      </c>
      <c r="B275" s="22">
        <v>-77521.109858306474</v>
      </c>
      <c r="C275" s="11">
        <v>7997.1388570664321</v>
      </c>
      <c r="D275" s="11">
        <v>-85518.248715372902</v>
      </c>
      <c r="F275" s="197">
        <f t="shared" si="15"/>
        <v>-85518.248715372902</v>
      </c>
      <c r="H275" s="53"/>
      <c r="L275" s="26">
        <v>36899</v>
      </c>
      <c r="M275" s="27" t="s">
        <v>10</v>
      </c>
      <c r="N275" s="23">
        <v>-67053017.292416103</v>
      </c>
      <c r="O275" t="str">
        <f t="shared" si="17"/>
        <v xml:space="preserve"> </v>
      </c>
      <c r="P275" t="str">
        <f t="shared" si="13"/>
        <v xml:space="preserve"> </v>
      </c>
      <c r="T275" s="26">
        <v>36922</v>
      </c>
      <c r="U275" s="27" t="s">
        <v>10</v>
      </c>
      <c r="V275" s="23">
        <v>-39704970.408001602</v>
      </c>
      <c r="W275" s="23">
        <v>86704249.377401099</v>
      </c>
      <c r="Y275" s="72" t="str">
        <f t="shared" si="14"/>
        <v xml:space="preserve"> </v>
      </c>
      <c r="AG275" s="26">
        <v>36879</v>
      </c>
      <c r="AH275" s="27" t="s">
        <v>53</v>
      </c>
      <c r="AI275" s="28">
        <v>-103938051.457966</v>
      </c>
      <c r="AJ275" s="28">
        <v>80398283.189210802</v>
      </c>
    </row>
    <row r="276" spans="1:36" ht="12" customHeight="1" x14ac:dyDescent="0.2">
      <c r="A276" s="21">
        <v>36900</v>
      </c>
      <c r="B276" s="22">
        <v>5221.3683557805034</v>
      </c>
      <c r="C276" s="11">
        <v>-1532.9909941544609</v>
      </c>
      <c r="D276" s="11">
        <v>6754.3593499349645</v>
      </c>
      <c r="F276" s="197">
        <f t="shared" si="15"/>
        <v>6754.3593499349645</v>
      </c>
      <c r="H276" s="53"/>
      <c r="L276" s="26">
        <v>36900</v>
      </c>
      <c r="M276" s="27" t="s">
        <v>10</v>
      </c>
      <c r="N276" s="23">
        <v>-64685893.803497002</v>
      </c>
      <c r="O276" t="str">
        <f t="shared" si="17"/>
        <v xml:space="preserve"> </v>
      </c>
      <c r="P276" t="str">
        <f t="shared" si="13"/>
        <v xml:space="preserve"> </v>
      </c>
      <c r="T276" s="26">
        <v>36923</v>
      </c>
      <c r="U276" s="27" t="s">
        <v>10</v>
      </c>
      <c r="V276" s="23">
        <v>-46957881.702423096</v>
      </c>
      <c r="W276" s="23">
        <v>799326.56976002804</v>
      </c>
      <c r="Y276" s="72" t="str">
        <f t="shared" si="14"/>
        <v xml:space="preserve"> </v>
      </c>
      <c r="AG276" s="26">
        <v>36880</v>
      </c>
      <c r="AH276" s="27" t="s">
        <v>53</v>
      </c>
      <c r="AI276" s="28">
        <v>-117282552.19053</v>
      </c>
      <c r="AJ276" s="28">
        <v>99086180.438384995</v>
      </c>
    </row>
    <row r="277" spans="1:36" ht="12" customHeight="1" x14ac:dyDescent="0.2">
      <c r="A277" s="21">
        <v>36901</v>
      </c>
      <c r="B277" s="22">
        <v>-51989.871009430855</v>
      </c>
      <c r="C277" s="11">
        <v>8691.5408732391988</v>
      </c>
      <c r="D277" s="11">
        <v>-60681.411882670058</v>
      </c>
      <c r="F277" s="197">
        <f t="shared" si="15"/>
        <v>-60681.411882670058</v>
      </c>
      <c r="H277" s="53"/>
      <c r="L277" s="26">
        <v>36901</v>
      </c>
      <c r="M277" s="27" t="s">
        <v>10</v>
      </c>
      <c r="N277" s="23">
        <v>-53693196.264851198</v>
      </c>
      <c r="O277" t="str">
        <f t="shared" si="17"/>
        <v xml:space="preserve"> </v>
      </c>
      <c r="P277" t="str">
        <f t="shared" si="13"/>
        <v xml:space="preserve"> </v>
      </c>
      <c r="T277" s="26">
        <v>36924</v>
      </c>
      <c r="U277" s="27" t="s">
        <v>10</v>
      </c>
      <c r="V277" s="23">
        <v>-64322726.850330599</v>
      </c>
      <c r="W277" s="23">
        <v>-10274251.0727436</v>
      </c>
      <c r="Y277" s="72" t="str">
        <f t="shared" si="14"/>
        <v xml:space="preserve"> </v>
      </c>
      <c r="AG277" s="26">
        <v>36881</v>
      </c>
      <c r="AH277" s="27" t="s">
        <v>53</v>
      </c>
      <c r="AI277" s="28">
        <v>-126522352.47519501</v>
      </c>
      <c r="AJ277" s="28">
        <v>131595720.82969999</v>
      </c>
    </row>
    <row r="278" spans="1:36" ht="12" customHeight="1" x14ac:dyDescent="0.2">
      <c r="A278" s="21">
        <v>36902</v>
      </c>
      <c r="B278" s="22">
        <v>-11443.399177103463</v>
      </c>
      <c r="C278" s="11">
        <v>6891.7932227928741</v>
      </c>
      <c r="D278" s="11">
        <v>-18335.192399896339</v>
      </c>
      <c r="F278" s="197">
        <f t="shared" si="15"/>
        <v>-18335.192399896339</v>
      </c>
      <c r="H278" s="53"/>
      <c r="L278" s="26">
        <v>36902</v>
      </c>
      <c r="M278" s="27" t="s">
        <v>10</v>
      </c>
      <c r="N278" s="23">
        <v>-42431316.576545201</v>
      </c>
      <c r="O278" t="str">
        <f t="shared" si="17"/>
        <v xml:space="preserve"> </v>
      </c>
      <c r="P278" t="str">
        <f t="shared" ref="P278:P341" si="18">IF(($N278)&gt;(F279*1000),"var exceeded"," ")</f>
        <v xml:space="preserve"> </v>
      </c>
      <c r="T278" s="26">
        <v>36927</v>
      </c>
      <c r="U278" s="27" t="s">
        <v>10</v>
      </c>
      <c r="V278" s="23">
        <v>-45957824.505217902</v>
      </c>
      <c r="W278" s="23">
        <v>-33423166.685071301</v>
      </c>
      <c r="Y278" s="72" t="str">
        <f t="shared" ref="Y278:Y341" si="19">IF((V278)&gt;(W279),"var exceeded"," ")</f>
        <v xml:space="preserve"> </v>
      </c>
      <c r="AG278" s="26">
        <v>36882</v>
      </c>
      <c r="AH278" s="27" t="s">
        <v>53</v>
      </c>
      <c r="AI278" s="28">
        <v>-107030411.120988</v>
      </c>
      <c r="AJ278" s="28">
        <v>18279521.536391102</v>
      </c>
    </row>
    <row r="279" spans="1:36" ht="12" customHeight="1" x14ac:dyDescent="0.2">
      <c r="A279" s="21">
        <v>36903</v>
      </c>
      <c r="B279" s="22">
        <v>-9667.3315426684439</v>
      </c>
      <c r="C279" s="11">
        <v>10685.1238501875</v>
      </c>
      <c r="D279" s="11">
        <v>-20352.455392855944</v>
      </c>
      <c r="F279" s="197">
        <f t="shared" ref="F279:F342" si="20">D279-E279</f>
        <v>-20352.455392855944</v>
      </c>
      <c r="H279" s="53"/>
      <c r="L279" s="26">
        <v>36903</v>
      </c>
      <c r="M279" s="27" t="s">
        <v>10</v>
      </c>
      <c r="N279" s="23">
        <v>-29769618.557557799</v>
      </c>
      <c r="O279" t="str">
        <f t="shared" si="17"/>
        <v xml:space="preserve"> </v>
      </c>
      <c r="P279" t="str">
        <f t="shared" si="18"/>
        <v xml:space="preserve"> </v>
      </c>
      <c r="T279" s="26">
        <v>36928</v>
      </c>
      <c r="U279" s="27" t="s">
        <v>10</v>
      </c>
      <c r="V279" s="23">
        <v>-42993745.201409295</v>
      </c>
      <c r="W279" s="23">
        <v>-3350447.0881365901</v>
      </c>
      <c r="Y279" s="72" t="str">
        <f t="shared" si="19"/>
        <v xml:space="preserve"> </v>
      </c>
      <c r="AG279" s="26">
        <v>36885</v>
      </c>
      <c r="AH279" s="27" t="s">
        <v>53</v>
      </c>
      <c r="AI279" s="28">
        <v>0</v>
      </c>
      <c r="AJ279" s="28">
        <v>0</v>
      </c>
    </row>
    <row r="280" spans="1:36" ht="12" customHeight="1" x14ac:dyDescent="0.2">
      <c r="A280" s="21">
        <v>36907</v>
      </c>
      <c r="B280" s="22">
        <v>68081.409603786175</v>
      </c>
      <c r="C280" s="11">
        <v>14464.080751943025</v>
      </c>
      <c r="D280" s="11">
        <v>53617.328851843151</v>
      </c>
      <c r="F280" s="197">
        <f t="shared" si="20"/>
        <v>53617.328851843151</v>
      </c>
      <c r="H280" s="53"/>
      <c r="L280" s="26">
        <v>36907</v>
      </c>
      <c r="M280" s="27" t="s">
        <v>10</v>
      </c>
      <c r="N280" s="23">
        <v>-32042126.5813566</v>
      </c>
      <c r="O280" t="str">
        <f t="shared" si="17"/>
        <v xml:space="preserve"> </v>
      </c>
      <c r="P280" t="str">
        <f t="shared" si="18"/>
        <v xml:space="preserve"> </v>
      </c>
      <c r="T280" s="26">
        <v>36929</v>
      </c>
      <c r="U280" s="27" t="s">
        <v>10</v>
      </c>
      <c r="V280" s="23">
        <v>-60589009.938619398</v>
      </c>
      <c r="W280" s="23">
        <v>19400394.773265399</v>
      </c>
      <c r="Y280" s="72" t="str">
        <f t="shared" si="19"/>
        <v xml:space="preserve"> </v>
      </c>
      <c r="AG280" s="26">
        <v>36886</v>
      </c>
      <c r="AH280" s="27" t="s">
        <v>53</v>
      </c>
      <c r="AI280" s="28">
        <v>-89615993.299873009</v>
      </c>
      <c r="AJ280" s="28">
        <v>62574401.074327797</v>
      </c>
    </row>
    <row r="281" spans="1:36" ht="12" customHeight="1" x14ac:dyDescent="0.2">
      <c r="A281" s="21">
        <v>36908</v>
      </c>
      <c r="B281" s="22">
        <v>8704.725502528443</v>
      </c>
      <c r="C281" s="11">
        <v>4275.1738579523972</v>
      </c>
      <c r="D281" s="11">
        <v>4429.5516445760459</v>
      </c>
      <c r="F281" s="197">
        <f t="shared" si="20"/>
        <v>4429.5516445760459</v>
      </c>
      <c r="H281" s="53"/>
      <c r="L281" s="26">
        <v>36908</v>
      </c>
      <c r="M281" s="27" t="s">
        <v>10</v>
      </c>
      <c r="N281" s="23">
        <v>-14168997.126195898</v>
      </c>
      <c r="O281" t="str">
        <f t="shared" si="17"/>
        <v xml:space="preserve"> </v>
      </c>
      <c r="P281" t="str">
        <f t="shared" si="18"/>
        <v xml:space="preserve"> </v>
      </c>
      <c r="T281" s="26">
        <v>36930</v>
      </c>
      <c r="U281" s="27" t="s">
        <v>10</v>
      </c>
      <c r="V281" s="23">
        <v>-75772612.034165099</v>
      </c>
      <c r="W281" s="23">
        <v>-29817795.111741498</v>
      </c>
      <c r="Y281" s="72" t="str">
        <f t="shared" si="19"/>
        <v xml:space="preserve"> </v>
      </c>
      <c r="AG281" s="26">
        <v>36887</v>
      </c>
      <c r="AH281" s="27" t="s">
        <v>53</v>
      </c>
      <c r="AI281" s="28">
        <v>-59217101.460473806</v>
      </c>
      <c r="AJ281" s="28">
        <v>-37294747.4520666</v>
      </c>
    </row>
    <row r="282" spans="1:36" ht="12" customHeight="1" x14ac:dyDescent="0.2">
      <c r="A282" s="21">
        <v>36909</v>
      </c>
      <c r="B282" s="22">
        <v>51776.408838392541</v>
      </c>
      <c r="C282" s="11">
        <v>-857.13067113250975</v>
      </c>
      <c r="D282" s="11">
        <v>52633.53950952505</v>
      </c>
      <c r="F282" s="197">
        <f t="shared" si="20"/>
        <v>52633.53950952505</v>
      </c>
      <c r="H282" s="53"/>
      <c r="L282" s="26">
        <v>36909</v>
      </c>
      <c r="M282" s="27" t="s">
        <v>10</v>
      </c>
      <c r="N282" s="23">
        <v>-13131751.5545287</v>
      </c>
      <c r="O282" t="str">
        <f t="shared" si="17"/>
        <v>var exceeded</v>
      </c>
      <c r="P282" t="str">
        <f t="shared" si="18"/>
        <v xml:space="preserve"> </v>
      </c>
      <c r="T282" s="26">
        <v>36931</v>
      </c>
      <c r="U282" s="27" t="s">
        <v>10</v>
      </c>
      <c r="V282" s="23">
        <v>-73330639.195080101</v>
      </c>
      <c r="W282" s="23">
        <v>3044962.6742904298</v>
      </c>
      <c r="Y282" s="72" t="str">
        <f t="shared" si="19"/>
        <v xml:space="preserve"> </v>
      </c>
      <c r="AG282" s="26">
        <v>36888</v>
      </c>
      <c r="AH282" s="27" t="s">
        <v>53</v>
      </c>
      <c r="AI282" s="28">
        <v>-65840229.0293331</v>
      </c>
      <c r="AJ282" s="28">
        <v>-136599705.28616101</v>
      </c>
    </row>
    <row r="283" spans="1:36" ht="12" customHeight="1" x14ac:dyDescent="0.2">
      <c r="A283" s="21">
        <v>36910</v>
      </c>
      <c r="B283" s="22">
        <v>90429.322997564639</v>
      </c>
      <c r="C283" s="11">
        <v>2559.5624234483726</v>
      </c>
      <c r="D283" s="11">
        <v>87869.76057411627</v>
      </c>
      <c r="F283" s="197">
        <f t="shared" si="20"/>
        <v>87869.76057411627</v>
      </c>
      <c r="H283" s="53"/>
      <c r="L283" s="26">
        <v>36910</v>
      </c>
      <c r="M283" s="27" t="s">
        <v>10</v>
      </c>
      <c r="N283" s="23">
        <v>-16776269.512083299</v>
      </c>
      <c r="O283" t="str">
        <f t="shared" si="17"/>
        <v>var exceeded</v>
      </c>
      <c r="P283" t="str">
        <f t="shared" si="18"/>
        <v xml:space="preserve"> </v>
      </c>
      <c r="T283" s="26">
        <v>36934</v>
      </c>
      <c r="U283" s="27" t="s">
        <v>10</v>
      </c>
      <c r="V283" s="23">
        <v>-70527795.140394002</v>
      </c>
      <c r="W283" s="23">
        <v>7205021.3711395701</v>
      </c>
      <c r="Y283" s="72" t="str">
        <f t="shared" si="19"/>
        <v xml:space="preserve"> </v>
      </c>
      <c r="AG283" s="26">
        <v>36889</v>
      </c>
      <c r="AH283" s="27" t="s">
        <v>53</v>
      </c>
      <c r="AI283" s="28">
        <v>-58748587.761360802</v>
      </c>
      <c r="AJ283" s="28">
        <v>24456103.225671299</v>
      </c>
    </row>
    <row r="284" spans="1:36" ht="12" customHeight="1" x14ac:dyDescent="0.2">
      <c r="A284" s="21">
        <v>36913</v>
      </c>
      <c r="B284" s="22">
        <v>-16350.811299468607</v>
      </c>
      <c r="C284" s="11">
        <v>127.65116529313455</v>
      </c>
      <c r="D284" s="11">
        <v>-16478.462464761742</v>
      </c>
      <c r="F284" s="197">
        <f t="shared" si="20"/>
        <v>-16478.462464761742</v>
      </c>
      <c r="H284" s="53"/>
      <c r="L284" s="26">
        <v>36913</v>
      </c>
      <c r="M284" s="27" t="s">
        <v>10</v>
      </c>
      <c r="N284" s="23">
        <v>-26059257.7516113</v>
      </c>
      <c r="O284" t="str">
        <f t="shared" si="17"/>
        <v xml:space="preserve"> </v>
      </c>
      <c r="P284" t="str">
        <f t="shared" si="18"/>
        <v>var exceeded</v>
      </c>
      <c r="T284" s="26">
        <v>36935</v>
      </c>
      <c r="U284" s="27" t="s">
        <v>10</v>
      </c>
      <c r="V284" s="23">
        <v>-68460496.845262706</v>
      </c>
      <c r="W284" s="23">
        <v>65550458.063130602</v>
      </c>
      <c r="Y284" s="72" t="str">
        <f t="shared" si="19"/>
        <v xml:space="preserve"> </v>
      </c>
      <c r="AG284" s="26">
        <v>36891</v>
      </c>
      <c r="AH284" s="27" t="s">
        <v>53</v>
      </c>
      <c r="AI284" s="28">
        <v>0</v>
      </c>
      <c r="AJ284" s="28">
        <v>0</v>
      </c>
    </row>
    <row r="285" spans="1:36" ht="12" customHeight="1" x14ac:dyDescent="0.2">
      <c r="A285" s="21">
        <v>36914</v>
      </c>
      <c r="B285" s="22">
        <v>-26485.929145108246</v>
      </c>
      <c r="C285" s="11">
        <v>1025.9199033299087</v>
      </c>
      <c r="D285" s="11">
        <v>-27511.849048438155</v>
      </c>
      <c r="F285" s="197">
        <f t="shared" si="20"/>
        <v>-27511.849048438155</v>
      </c>
      <c r="H285" s="53"/>
      <c r="L285" s="26">
        <v>36914</v>
      </c>
      <c r="M285" s="27" t="s">
        <v>10</v>
      </c>
      <c r="N285" s="23">
        <v>-33551650.546337299</v>
      </c>
      <c r="O285" t="str">
        <f t="shared" si="17"/>
        <v xml:space="preserve"> </v>
      </c>
      <c r="P285" t="str">
        <f t="shared" si="18"/>
        <v xml:space="preserve"> </v>
      </c>
      <c r="T285" s="26">
        <v>36936</v>
      </c>
      <c r="U285" s="27" t="s">
        <v>10</v>
      </c>
      <c r="V285" s="23">
        <v>-59869169.358649202</v>
      </c>
      <c r="W285" s="23">
        <v>-27584604.412934799</v>
      </c>
      <c r="Y285" s="72" t="str">
        <f t="shared" si="19"/>
        <v xml:space="preserve"> </v>
      </c>
      <c r="AG285" s="26">
        <v>36893</v>
      </c>
      <c r="AH285" s="27" t="s">
        <v>53</v>
      </c>
      <c r="AI285" s="28">
        <v>-71620781.523287609</v>
      </c>
      <c r="AJ285" s="28">
        <v>-124220573.16887601</v>
      </c>
    </row>
    <row r="286" spans="1:36" ht="12" customHeight="1" x14ac:dyDescent="0.2">
      <c r="A286" s="21">
        <v>36915</v>
      </c>
      <c r="B286" s="22">
        <v>25355.551435100373</v>
      </c>
      <c r="C286" s="11">
        <v>6139.6019784230539</v>
      </c>
      <c r="D286" s="11">
        <v>19215.949456677321</v>
      </c>
      <c r="F286" s="197">
        <f t="shared" si="20"/>
        <v>19215.949456677321</v>
      </c>
      <c r="H286" s="53"/>
      <c r="L286" s="26">
        <v>36915</v>
      </c>
      <c r="M286" s="27" t="s">
        <v>10</v>
      </c>
      <c r="N286" s="23">
        <v>-38938020.276515096</v>
      </c>
      <c r="O286" t="str">
        <f t="shared" si="17"/>
        <v xml:space="preserve"> </v>
      </c>
      <c r="P286" t="str">
        <f t="shared" si="18"/>
        <v xml:space="preserve"> </v>
      </c>
      <c r="T286" s="26">
        <v>36937</v>
      </c>
      <c r="U286" s="27" t="s">
        <v>10</v>
      </c>
      <c r="V286" s="23">
        <v>-54793640.742570005</v>
      </c>
      <c r="W286" s="23">
        <v>13188743.040000901</v>
      </c>
      <c r="Y286" s="72" t="str">
        <f t="shared" si="19"/>
        <v xml:space="preserve"> </v>
      </c>
      <c r="AG286" s="26">
        <v>36894</v>
      </c>
      <c r="AH286" s="27" t="s">
        <v>53</v>
      </c>
      <c r="AI286" s="28">
        <v>-62113257.8792013</v>
      </c>
      <c r="AJ286" s="28">
        <v>-58730213.995283797</v>
      </c>
    </row>
    <row r="287" spans="1:36" ht="12" customHeight="1" x14ac:dyDescent="0.2">
      <c r="A287" s="21">
        <v>36916</v>
      </c>
      <c r="B287" s="22">
        <v>-7454.0159604809915</v>
      </c>
      <c r="C287" s="11">
        <v>3219.9118046829653</v>
      </c>
      <c r="D287" s="11">
        <v>-10673.927765163957</v>
      </c>
      <c r="F287" s="197">
        <f t="shared" si="20"/>
        <v>-10673.927765163957</v>
      </c>
      <c r="H287" s="53"/>
      <c r="L287" s="26">
        <v>36916</v>
      </c>
      <c r="M287" s="27" t="s">
        <v>10</v>
      </c>
      <c r="N287" s="23">
        <v>-40253565.3558897</v>
      </c>
      <c r="O287" t="str">
        <f t="shared" si="17"/>
        <v xml:space="preserve"> </v>
      </c>
      <c r="P287" t="str">
        <f t="shared" si="18"/>
        <v xml:space="preserve"> </v>
      </c>
      <c r="T287" s="26">
        <v>36938</v>
      </c>
      <c r="U287" s="27" t="s">
        <v>10</v>
      </c>
      <c r="V287" s="23">
        <v>-51120571.762465306</v>
      </c>
      <c r="W287" s="23">
        <v>19314458.951766599</v>
      </c>
      <c r="Y287" s="72" t="str">
        <f t="shared" si="19"/>
        <v xml:space="preserve"> </v>
      </c>
      <c r="AG287" s="26">
        <v>36895</v>
      </c>
      <c r="AH287" s="27" t="s">
        <v>53</v>
      </c>
      <c r="AI287" s="28">
        <v>-58774544.996616997</v>
      </c>
      <c r="AJ287" s="28">
        <v>28344306.9756032</v>
      </c>
    </row>
    <row r="288" spans="1:36" ht="12" customHeight="1" x14ac:dyDescent="0.2">
      <c r="A288" s="21">
        <v>36917</v>
      </c>
      <c r="B288" s="22">
        <v>-15412.336040978236</v>
      </c>
      <c r="C288" s="11">
        <v>3983.7986197933401</v>
      </c>
      <c r="D288" s="11">
        <v>-19396.134660771575</v>
      </c>
      <c r="F288" s="197">
        <f t="shared" si="20"/>
        <v>-19396.134660771575</v>
      </c>
      <c r="H288" s="53"/>
      <c r="L288" s="26">
        <v>36917</v>
      </c>
      <c r="M288" s="27" t="s">
        <v>10</v>
      </c>
      <c r="N288" s="23">
        <v>-29313548.1678553</v>
      </c>
      <c r="O288" t="str">
        <f t="shared" si="17"/>
        <v xml:space="preserve"> </v>
      </c>
      <c r="P288" t="str">
        <f t="shared" si="18"/>
        <v>var exceeded</v>
      </c>
      <c r="T288" s="26">
        <v>36942</v>
      </c>
      <c r="U288" s="27" t="s">
        <v>10</v>
      </c>
      <c r="V288" s="23">
        <v>-40033959.959350497</v>
      </c>
      <c r="W288" s="23">
        <v>-4943893.2891700696</v>
      </c>
      <c r="Y288" s="72" t="str">
        <f t="shared" si="19"/>
        <v xml:space="preserve"> </v>
      </c>
      <c r="AG288" s="26">
        <v>36896</v>
      </c>
      <c r="AH288" s="27" t="s">
        <v>53</v>
      </c>
      <c r="AI288" s="28">
        <v>-74471150.009403795</v>
      </c>
      <c r="AJ288" s="28">
        <v>63625900.121899098</v>
      </c>
    </row>
    <row r="289" spans="1:36" ht="12" customHeight="1" x14ac:dyDescent="0.2">
      <c r="A289" s="21">
        <v>36920</v>
      </c>
      <c r="B289" s="22">
        <v>-26365.640598106911</v>
      </c>
      <c r="C289" s="11">
        <v>9826.8474437907753</v>
      </c>
      <c r="D289" s="11">
        <v>-36192.488041897683</v>
      </c>
      <c r="F289" s="197">
        <f t="shared" si="20"/>
        <v>-36192.488041897683</v>
      </c>
      <c r="H289" s="53"/>
      <c r="L289" s="26">
        <v>36920</v>
      </c>
      <c r="M289" s="27" t="s">
        <v>10</v>
      </c>
      <c r="N289" s="23">
        <v>-32497107.082225598</v>
      </c>
      <c r="O289" t="str">
        <f t="shared" si="17"/>
        <v xml:space="preserve"> </v>
      </c>
      <c r="P289" t="str">
        <f t="shared" si="18"/>
        <v xml:space="preserve"> </v>
      </c>
      <c r="T289" s="26">
        <v>36943</v>
      </c>
      <c r="U289" s="27" t="s">
        <v>10</v>
      </c>
      <c r="V289" s="23">
        <v>-25721169.996673897</v>
      </c>
      <c r="W289" s="23">
        <v>12588314.920088699</v>
      </c>
      <c r="Y289" s="72" t="str">
        <f t="shared" si="19"/>
        <v>var exceeded</v>
      </c>
      <c r="AG289" s="26">
        <v>36899</v>
      </c>
      <c r="AH289" s="27" t="s">
        <v>53</v>
      </c>
      <c r="AI289" s="28">
        <v>-96586868.804582402</v>
      </c>
      <c r="AJ289" s="28">
        <v>-70635011.626107097</v>
      </c>
    </row>
    <row r="290" spans="1:36" ht="12" customHeight="1" x14ac:dyDescent="0.2">
      <c r="A290" s="21">
        <v>36921</v>
      </c>
      <c r="B290" s="22">
        <v>13930.141404671525</v>
      </c>
      <c r="C290" s="11">
        <v>3963.9152024917562</v>
      </c>
      <c r="D290" s="11">
        <v>9966.2262021797687</v>
      </c>
      <c r="F290" s="197">
        <f t="shared" si="20"/>
        <v>9966.2262021797687</v>
      </c>
      <c r="H290" s="53"/>
      <c r="L290" s="26">
        <v>36921</v>
      </c>
      <c r="M290" s="27" t="s">
        <v>10</v>
      </c>
      <c r="N290" s="23">
        <v>-39991462.083371498</v>
      </c>
      <c r="O290" t="str">
        <f t="shared" si="17"/>
        <v xml:space="preserve"> </v>
      </c>
      <c r="P290" t="str">
        <f t="shared" si="18"/>
        <v xml:space="preserve"> </v>
      </c>
      <c r="T290" s="26">
        <v>36944</v>
      </c>
      <c r="U290" s="27" t="s">
        <v>10</v>
      </c>
      <c r="V290" s="23">
        <v>-21008466.329914</v>
      </c>
      <c r="W290" s="23">
        <v>-41594835.692468598</v>
      </c>
      <c r="Y290" s="72" t="str">
        <f t="shared" si="19"/>
        <v xml:space="preserve"> </v>
      </c>
      <c r="AG290" s="26">
        <v>36900</v>
      </c>
      <c r="AH290" s="27" t="s">
        <v>53</v>
      </c>
      <c r="AI290" s="28">
        <v>-90588087.271049604</v>
      </c>
      <c r="AJ290" s="28">
        <v>26959662.494345102</v>
      </c>
    </row>
    <row r="291" spans="1:36" ht="12" customHeight="1" x14ac:dyDescent="0.2">
      <c r="A291" s="21">
        <v>36922</v>
      </c>
      <c r="B291" s="22">
        <v>71984.668762367175</v>
      </c>
      <c r="C291" s="11">
        <v>-5510.5271825396139</v>
      </c>
      <c r="D291" s="11">
        <v>77495.195944906794</v>
      </c>
      <c r="F291" s="197">
        <f t="shared" si="20"/>
        <v>77495.195944906794</v>
      </c>
      <c r="H291" s="53"/>
      <c r="L291" s="26">
        <v>36922</v>
      </c>
      <c r="M291" s="27" t="s">
        <v>10</v>
      </c>
      <c r="N291" s="23">
        <v>-39704970.408001602</v>
      </c>
      <c r="O291" t="str">
        <f t="shared" si="17"/>
        <v xml:space="preserve"> </v>
      </c>
      <c r="P291" t="str">
        <f t="shared" si="18"/>
        <v xml:space="preserve"> </v>
      </c>
      <c r="T291" s="26">
        <v>36945</v>
      </c>
      <c r="U291" s="27" t="s">
        <v>10</v>
      </c>
      <c r="V291" s="23">
        <v>-22041985.706099097</v>
      </c>
      <c r="W291" s="23">
        <v>-10246267.782258701</v>
      </c>
      <c r="Y291" s="72" t="str">
        <f t="shared" si="19"/>
        <v xml:space="preserve"> </v>
      </c>
      <c r="AG291" s="26">
        <v>36901</v>
      </c>
      <c r="AH291" s="27" t="s">
        <v>53</v>
      </c>
      <c r="AI291" s="28">
        <v>-81711781.319407895</v>
      </c>
      <c r="AJ291" s="28">
        <v>357341454.91546702</v>
      </c>
    </row>
    <row r="292" spans="1:36" ht="12" customHeight="1" x14ac:dyDescent="0.2">
      <c r="A292" s="21">
        <v>36923</v>
      </c>
      <c r="B292" s="22">
        <v>26121.072656182976</v>
      </c>
      <c r="C292" s="11">
        <v>883.6995470160017</v>
      </c>
      <c r="D292" s="11">
        <v>25237.373109166976</v>
      </c>
      <c r="F292" s="197">
        <f t="shared" si="20"/>
        <v>25237.373109166976</v>
      </c>
      <c r="H292" s="53"/>
      <c r="L292" s="26">
        <v>36923</v>
      </c>
      <c r="M292" s="27" t="s">
        <v>10</v>
      </c>
      <c r="N292" s="23">
        <v>-46957881.702423096</v>
      </c>
      <c r="O292" t="str">
        <f t="shared" si="17"/>
        <v>var exceeded</v>
      </c>
      <c r="P292" t="str">
        <f t="shared" si="18"/>
        <v xml:space="preserve"> </v>
      </c>
      <c r="T292" s="26">
        <v>36948</v>
      </c>
      <c r="U292" s="27" t="s">
        <v>10</v>
      </c>
      <c r="V292" s="23">
        <v>-21997329.066702597</v>
      </c>
      <c r="W292" s="23">
        <v>-8505792.5990791991</v>
      </c>
      <c r="Y292" s="72" t="str">
        <f t="shared" si="19"/>
        <v xml:space="preserve"> </v>
      </c>
      <c r="AG292" s="26">
        <v>36902</v>
      </c>
      <c r="AH292" s="27" t="s">
        <v>53</v>
      </c>
      <c r="AI292" s="28">
        <v>-75171091.759068593</v>
      </c>
      <c r="AJ292" s="28">
        <v>243199669.57334799</v>
      </c>
    </row>
    <row r="293" spans="1:36" ht="12" customHeight="1" x14ac:dyDescent="0.2">
      <c r="A293" s="21">
        <v>36924</v>
      </c>
      <c r="B293" s="22">
        <v>3393.0585357889581</v>
      </c>
      <c r="C293" s="11">
        <v>1552.3815289917923</v>
      </c>
      <c r="D293" s="11">
        <v>1840.6770067971659</v>
      </c>
      <c r="F293" s="197">
        <f t="shared" si="20"/>
        <v>1840.6770067971659</v>
      </c>
      <c r="H293" s="53"/>
      <c r="L293" s="26">
        <v>36924</v>
      </c>
      <c r="M293" s="27" t="s">
        <v>10</v>
      </c>
      <c r="N293" s="23">
        <v>-64322726.850330599</v>
      </c>
      <c r="O293" t="str">
        <f t="shared" si="17"/>
        <v xml:space="preserve"> </v>
      </c>
      <c r="P293" t="str">
        <f t="shared" si="18"/>
        <v xml:space="preserve"> </v>
      </c>
      <c r="T293" s="26">
        <v>36949</v>
      </c>
      <c r="U293" s="27" t="s">
        <v>10</v>
      </c>
      <c r="V293" s="23">
        <v>-29851959.117281798</v>
      </c>
      <c r="W293" s="23">
        <v>1882118.0310583501</v>
      </c>
      <c r="Y293" s="72" t="str">
        <f t="shared" si="19"/>
        <v xml:space="preserve"> </v>
      </c>
      <c r="AG293" s="26">
        <v>36903</v>
      </c>
      <c r="AH293" s="27" t="s">
        <v>53</v>
      </c>
      <c r="AI293" s="28">
        <v>-57424883.090319403</v>
      </c>
      <c r="AJ293" s="28">
        <v>-34885575.210460298</v>
      </c>
    </row>
    <row r="294" spans="1:36" ht="12" customHeight="1" x14ac:dyDescent="0.2">
      <c r="A294" s="21">
        <v>36927</v>
      </c>
      <c r="B294" s="22">
        <v>-35838.038178137394</v>
      </c>
      <c r="C294" s="11">
        <v>12453.212870107482</v>
      </c>
      <c r="D294" s="11">
        <v>-48291.251048244878</v>
      </c>
      <c r="F294" s="197">
        <f t="shared" si="20"/>
        <v>-48291.251048244878</v>
      </c>
      <c r="H294" s="53"/>
      <c r="L294" s="26">
        <v>36927</v>
      </c>
      <c r="M294" s="27" t="s">
        <v>10</v>
      </c>
      <c r="N294" s="23">
        <v>-45957824.505217902</v>
      </c>
      <c r="O294" t="str">
        <f t="shared" si="17"/>
        <v xml:space="preserve"> </v>
      </c>
      <c r="P294" t="str">
        <f t="shared" si="18"/>
        <v xml:space="preserve"> </v>
      </c>
      <c r="T294" s="26">
        <v>36950</v>
      </c>
      <c r="U294" s="27" t="s">
        <v>10</v>
      </c>
      <c r="V294" s="23">
        <v>-44707559.947184294</v>
      </c>
      <c r="W294" s="23">
        <v>-29598321.147438798</v>
      </c>
      <c r="Y294" s="72" t="str">
        <f t="shared" si="19"/>
        <v xml:space="preserve"> </v>
      </c>
      <c r="AG294" s="26">
        <v>36906</v>
      </c>
      <c r="AH294" s="27" t="s">
        <v>53</v>
      </c>
      <c r="AI294" s="28">
        <v>-2707332.3235406596</v>
      </c>
      <c r="AJ294" s="28">
        <v>162909.66209999999</v>
      </c>
    </row>
    <row r="295" spans="1:36" ht="12" customHeight="1" x14ac:dyDescent="0.2">
      <c r="A295" s="21">
        <v>36928</v>
      </c>
      <c r="B295" s="22">
        <v>-15441.018445429516</v>
      </c>
      <c r="C295" s="11">
        <v>1249.1853483858038</v>
      </c>
      <c r="D295" s="11">
        <v>-16690.203793815319</v>
      </c>
      <c r="F295" s="197">
        <f t="shared" si="20"/>
        <v>-16690.203793815319</v>
      </c>
      <c r="H295" s="53"/>
      <c r="L295" s="26">
        <v>36928</v>
      </c>
      <c r="M295" s="27" t="s">
        <v>10</v>
      </c>
      <c r="N295" s="23">
        <v>-42993745.201409295</v>
      </c>
      <c r="O295" t="str">
        <f t="shared" si="17"/>
        <v>var exceeded</v>
      </c>
      <c r="P295" t="str">
        <f t="shared" si="18"/>
        <v xml:space="preserve"> </v>
      </c>
      <c r="T295" s="26">
        <v>36951</v>
      </c>
      <c r="U295" s="27" t="s">
        <v>10</v>
      </c>
      <c r="V295" s="23">
        <v>-44082403.677623294</v>
      </c>
      <c r="W295" s="23">
        <v>-16981012.5256336</v>
      </c>
      <c r="Y295" s="72" t="str">
        <f t="shared" si="19"/>
        <v xml:space="preserve"> </v>
      </c>
      <c r="AG295" s="26">
        <v>36907</v>
      </c>
      <c r="AH295" s="27" t="s">
        <v>53</v>
      </c>
      <c r="AI295" s="28">
        <v>-58409371.585407101</v>
      </c>
      <c r="AJ295" s="28">
        <v>-2446923.6993055702</v>
      </c>
    </row>
    <row r="296" spans="1:36" ht="12" customHeight="1" x14ac:dyDescent="0.2">
      <c r="A296" s="21">
        <v>36929</v>
      </c>
      <c r="B296" s="22">
        <v>28830.931415594932</v>
      </c>
      <c r="C296" s="11">
        <v>5880.8906901881928</v>
      </c>
      <c r="D296" s="11">
        <v>22950.04072540674</v>
      </c>
      <c r="F296" s="197">
        <f t="shared" si="20"/>
        <v>22950.04072540674</v>
      </c>
      <c r="H296" s="53"/>
      <c r="L296" s="26">
        <v>36929</v>
      </c>
      <c r="M296" s="27" t="s">
        <v>10</v>
      </c>
      <c r="N296" s="23">
        <v>-60589009.938619398</v>
      </c>
      <c r="O296" t="str">
        <f t="shared" si="17"/>
        <v xml:space="preserve"> </v>
      </c>
      <c r="P296" t="str">
        <f t="shared" si="18"/>
        <v xml:space="preserve"> </v>
      </c>
      <c r="T296" s="26">
        <v>36952</v>
      </c>
      <c r="U296" s="27" t="s">
        <v>10</v>
      </c>
      <c r="V296" s="23">
        <v>-41597005.168288499</v>
      </c>
      <c r="W296" s="23">
        <v>8063938.0485876398</v>
      </c>
      <c r="Y296" s="72" t="str">
        <f t="shared" si="19"/>
        <v xml:space="preserve"> </v>
      </c>
      <c r="AG296" s="26">
        <v>36908</v>
      </c>
      <c r="AH296" s="27" t="s">
        <v>53</v>
      </c>
      <c r="AI296" s="28">
        <v>-45547134.659476198</v>
      </c>
      <c r="AJ296" s="28">
        <v>-27522221.722899001</v>
      </c>
    </row>
    <row r="297" spans="1:36" ht="12" customHeight="1" x14ac:dyDescent="0.2">
      <c r="A297" s="21">
        <v>36930</v>
      </c>
      <c r="B297" s="22">
        <v>-53375.524800593099</v>
      </c>
      <c r="C297" s="11">
        <v>-9167.0714202706622</v>
      </c>
      <c r="D297" s="11">
        <v>-44208.453380322433</v>
      </c>
      <c r="F297" s="197">
        <f t="shared" si="20"/>
        <v>-44208.453380322433</v>
      </c>
      <c r="H297" s="53"/>
      <c r="L297" s="26">
        <v>36930</v>
      </c>
      <c r="M297" s="27" t="s">
        <v>10</v>
      </c>
      <c r="N297" s="23">
        <v>-75772612.034165099</v>
      </c>
      <c r="O297" t="str">
        <f t="shared" si="17"/>
        <v xml:space="preserve"> </v>
      </c>
      <c r="P297" t="str">
        <f t="shared" si="18"/>
        <v xml:space="preserve"> </v>
      </c>
      <c r="T297" s="26">
        <v>36955</v>
      </c>
      <c r="U297" s="27" t="s">
        <v>10</v>
      </c>
      <c r="V297" s="23">
        <v>-45206138.106366299</v>
      </c>
      <c r="W297" s="23">
        <v>17080299.576035701</v>
      </c>
      <c r="Y297" s="72" t="str">
        <f t="shared" si="19"/>
        <v xml:space="preserve"> </v>
      </c>
      <c r="AG297" s="26">
        <v>36909</v>
      </c>
      <c r="AH297" s="27" t="s">
        <v>53</v>
      </c>
      <c r="AI297" s="28">
        <v>-38630901.1648506</v>
      </c>
      <c r="AJ297" s="28">
        <v>103947064.876789</v>
      </c>
    </row>
    <row r="298" spans="1:36" ht="12" customHeight="1" x14ac:dyDescent="0.2">
      <c r="A298" s="21">
        <v>36931</v>
      </c>
      <c r="B298" s="22">
        <v>12627.612334994881</v>
      </c>
      <c r="C298" s="11">
        <v>3348.6654680816673</v>
      </c>
      <c r="D298" s="11">
        <v>9278.9468669132148</v>
      </c>
      <c r="F298" s="197">
        <f t="shared" si="20"/>
        <v>9278.9468669132148</v>
      </c>
      <c r="H298" s="53"/>
      <c r="L298" s="26">
        <v>36931</v>
      </c>
      <c r="M298" s="27" t="s">
        <v>10</v>
      </c>
      <c r="N298" s="23">
        <v>-73330639.195080101</v>
      </c>
      <c r="O298" t="str">
        <f t="shared" si="17"/>
        <v xml:space="preserve"> </v>
      </c>
      <c r="P298" t="str">
        <f t="shared" si="18"/>
        <v xml:space="preserve"> </v>
      </c>
      <c r="T298" s="26">
        <v>36956</v>
      </c>
      <c r="U298" s="27" t="s">
        <v>10</v>
      </c>
      <c r="V298" s="23">
        <v>-40433470.769998305</v>
      </c>
      <c r="W298" s="23">
        <v>-1097425.64778854</v>
      </c>
      <c r="Y298" s="72" t="str">
        <f t="shared" si="19"/>
        <v xml:space="preserve"> </v>
      </c>
      <c r="AG298" s="26">
        <v>36910</v>
      </c>
      <c r="AH298" s="27" t="s">
        <v>53</v>
      </c>
      <c r="AI298" s="28">
        <v>-45687499.553966396</v>
      </c>
      <c r="AJ298" s="28">
        <v>82209646.126926094</v>
      </c>
    </row>
    <row r="299" spans="1:36" ht="12" customHeight="1" x14ac:dyDescent="0.2">
      <c r="A299" s="21">
        <v>36934</v>
      </c>
      <c r="B299" s="22">
        <v>9688.3628815097964</v>
      </c>
      <c r="C299" s="11">
        <v>4535.2871397676627</v>
      </c>
      <c r="D299" s="11">
        <v>5153.0757417421337</v>
      </c>
      <c r="F299" s="197">
        <f t="shared" si="20"/>
        <v>5153.0757417421337</v>
      </c>
      <c r="H299" s="53"/>
      <c r="L299" s="26">
        <v>36934</v>
      </c>
      <c r="M299" s="27" t="s">
        <v>10</v>
      </c>
      <c r="N299" s="23">
        <v>-70527795.140394002</v>
      </c>
      <c r="O299" t="str">
        <f t="shared" si="17"/>
        <v xml:space="preserve"> </v>
      </c>
      <c r="P299" t="str">
        <f t="shared" si="18"/>
        <v xml:space="preserve"> </v>
      </c>
      <c r="T299" s="26">
        <v>36957</v>
      </c>
      <c r="U299" s="27" t="s">
        <v>10</v>
      </c>
      <c r="V299" s="23">
        <v>-38277562.819947399</v>
      </c>
      <c r="W299" s="23">
        <v>3008797.07697532</v>
      </c>
      <c r="Y299" s="72" t="str">
        <f t="shared" si="19"/>
        <v xml:space="preserve"> </v>
      </c>
      <c r="AG299" s="26">
        <v>36913</v>
      </c>
      <c r="AH299" s="27" t="s">
        <v>53</v>
      </c>
      <c r="AI299" s="28">
        <v>-54613079.019980602</v>
      </c>
      <c r="AJ299" s="28">
        <v>70656655.157104298</v>
      </c>
    </row>
    <row r="300" spans="1:36" ht="12" customHeight="1" x14ac:dyDescent="0.2">
      <c r="A300" s="21">
        <v>36935</v>
      </c>
      <c r="B300" s="22">
        <v>68175.473657217692</v>
      </c>
      <c r="C300" s="11">
        <v>4665.891199477609</v>
      </c>
      <c r="D300" s="11">
        <v>63509.582457740085</v>
      </c>
      <c r="F300" s="197">
        <f t="shared" si="20"/>
        <v>63509.582457740085</v>
      </c>
      <c r="H300" s="53"/>
      <c r="L300" s="26">
        <v>36935</v>
      </c>
      <c r="M300" s="27" t="s">
        <v>10</v>
      </c>
      <c r="N300" s="23">
        <v>-68460496.845262706</v>
      </c>
      <c r="O300" t="str">
        <f t="shared" si="17"/>
        <v xml:space="preserve"> </v>
      </c>
      <c r="P300" t="str">
        <f t="shared" si="18"/>
        <v xml:space="preserve"> </v>
      </c>
      <c r="T300" s="26">
        <v>36958</v>
      </c>
      <c r="U300" s="27" t="s">
        <v>10</v>
      </c>
      <c r="V300" s="23">
        <v>-26853074.911140099</v>
      </c>
      <c r="W300" s="23">
        <v>-13090209.431407802</v>
      </c>
      <c r="Y300" s="72" t="str">
        <f t="shared" si="19"/>
        <v xml:space="preserve"> </v>
      </c>
      <c r="AG300" s="26">
        <v>36914</v>
      </c>
      <c r="AH300" s="27" t="s">
        <v>53</v>
      </c>
      <c r="AI300" s="28">
        <v>-59404896.531598099</v>
      </c>
      <c r="AJ300" s="28">
        <v>-3295746.3385187802</v>
      </c>
    </row>
    <row r="301" spans="1:36" ht="12" customHeight="1" x14ac:dyDescent="0.2">
      <c r="A301" s="21">
        <v>36936</v>
      </c>
      <c r="B301" s="22">
        <v>-17282.138437949572</v>
      </c>
      <c r="C301" s="11">
        <v>8633.1571673684084</v>
      </c>
      <c r="D301" s="11">
        <v>-25915.295605317981</v>
      </c>
      <c r="F301" s="197">
        <f t="shared" si="20"/>
        <v>-25915.295605317981</v>
      </c>
      <c r="H301" s="53"/>
      <c r="L301" s="26">
        <v>36936</v>
      </c>
      <c r="M301" s="27" t="s">
        <v>10</v>
      </c>
      <c r="N301" s="23">
        <v>-59869169.358649202</v>
      </c>
      <c r="O301" t="str">
        <f t="shared" si="17"/>
        <v xml:space="preserve"> </v>
      </c>
      <c r="P301" t="str">
        <f t="shared" si="18"/>
        <v xml:space="preserve"> </v>
      </c>
      <c r="T301" s="26">
        <v>36959</v>
      </c>
      <c r="U301" s="27" t="s">
        <v>10</v>
      </c>
      <c r="V301" s="23">
        <v>-35731519.1298296</v>
      </c>
      <c r="W301" s="23">
        <v>26827021.226787902</v>
      </c>
      <c r="Y301" s="72" t="str">
        <f t="shared" si="19"/>
        <v xml:space="preserve"> </v>
      </c>
      <c r="AG301" s="26">
        <v>36915</v>
      </c>
      <c r="AH301" s="27" t="s">
        <v>53</v>
      </c>
      <c r="AI301" s="28">
        <v>-64875703.545648903</v>
      </c>
      <c r="AJ301" s="28">
        <v>21388952.035290603</v>
      </c>
    </row>
    <row r="302" spans="1:36" ht="12" customHeight="1" x14ac:dyDescent="0.2">
      <c r="A302" s="21">
        <v>36937</v>
      </c>
      <c r="B302" s="22">
        <v>7898.470872975875</v>
      </c>
      <c r="C302" s="11">
        <v>3659.4718280227457</v>
      </c>
      <c r="D302" s="11">
        <v>4238.9990449531288</v>
      </c>
      <c r="F302" s="197">
        <f t="shared" si="20"/>
        <v>4238.9990449531288</v>
      </c>
      <c r="H302" s="53"/>
      <c r="L302" s="26">
        <v>36937</v>
      </c>
      <c r="M302" s="27" t="s">
        <v>10</v>
      </c>
      <c r="N302" s="23">
        <v>-54793640.742570005</v>
      </c>
      <c r="O302" t="str">
        <f t="shared" si="17"/>
        <v xml:space="preserve"> </v>
      </c>
      <c r="P302" t="str">
        <f t="shared" si="18"/>
        <v xml:space="preserve"> </v>
      </c>
      <c r="T302" s="26">
        <v>36962</v>
      </c>
      <c r="U302" s="27" t="s">
        <v>10</v>
      </c>
      <c r="V302" s="23">
        <v>-36580754.995358698</v>
      </c>
      <c r="W302" s="23">
        <v>32005841.792796399</v>
      </c>
      <c r="Y302" s="72" t="str">
        <f t="shared" si="19"/>
        <v xml:space="preserve"> </v>
      </c>
      <c r="AG302" s="26">
        <v>36916</v>
      </c>
      <c r="AH302" s="27" t="s">
        <v>53</v>
      </c>
      <c r="AI302" s="28">
        <v>-68146319.712685108</v>
      </c>
      <c r="AJ302" s="28">
        <v>-12560224.3252309</v>
      </c>
    </row>
    <row r="303" spans="1:36" ht="12" customHeight="1" x14ac:dyDescent="0.2">
      <c r="A303" s="21">
        <v>36938</v>
      </c>
      <c r="B303" s="22">
        <v>12526.595352544655</v>
      </c>
      <c r="C303" s="11">
        <v>3626.1190432819221</v>
      </c>
      <c r="D303" s="11">
        <v>8900.4763092627327</v>
      </c>
      <c r="F303" s="197">
        <f t="shared" si="20"/>
        <v>8900.4763092627327</v>
      </c>
      <c r="H303" s="53"/>
      <c r="L303" s="26">
        <v>36938</v>
      </c>
      <c r="M303" s="27" t="s">
        <v>10</v>
      </c>
      <c r="N303" s="23">
        <v>-51120571.762465306</v>
      </c>
      <c r="O303" t="str">
        <f t="shared" si="17"/>
        <v xml:space="preserve"> </v>
      </c>
      <c r="P303" t="str">
        <f t="shared" si="18"/>
        <v xml:space="preserve"> </v>
      </c>
      <c r="T303" s="26">
        <v>36963</v>
      </c>
      <c r="U303" s="27" t="s">
        <v>10</v>
      </c>
      <c r="V303" s="23">
        <v>-37160030.909413494</v>
      </c>
      <c r="W303" s="23">
        <v>-6818618.5743373297</v>
      </c>
      <c r="Y303" s="72" t="str">
        <f t="shared" si="19"/>
        <v xml:space="preserve"> </v>
      </c>
      <c r="AG303" s="26">
        <v>36917</v>
      </c>
      <c r="AH303" s="27" t="s">
        <v>53</v>
      </c>
      <c r="AI303" s="28">
        <v>-55074643.398951799</v>
      </c>
      <c r="AJ303" s="28">
        <v>-8009461.4897157596</v>
      </c>
    </row>
    <row r="304" spans="1:36" ht="12" customHeight="1" x14ac:dyDescent="0.2">
      <c r="A304" s="21">
        <v>36942</v>
      </c>
      <c r="B304" s="22">
        <v>2139.7454473741814</v>
      </c>
      <c r="C304" s="11">
        <v>6384.5096562089884</v>
      </c>
      <c r="D304" s="11">
        <v>-4244.7642088348075</v>
      </c>
      <c r="F304" s="197">
        <f t="shared" si="20"/>
        <v>-4244.7642088348075</v>
      </c>
      <c r="H304" s="53"/>
      <c r="L304" s="26">
        <v>36942</v>
      </c>
      <c r="M304" s="27" t="s">
        <v>10</v>
      </c>
      <c r="N304" s="23">
        <v>-40033959.959350497</v>
      </c>
      <c r="O304" t="str">
        <f t="shared" si="17"/>
        <v>var exceeded</v>
      </c>
      <c r="P304" t="str">
        <f t="shared" si="18"/>
        <v xml:space="preserve"> </v>
      </c>
      <c r="T304" s="26">
        <v>36964</v>
      </c>
      <c r="U304" s="27" t="s">
        <v>10</v>
      </c>
      <c r="V304" s="23">
        <v>-37968367.342070602</v>
      </c>
      <c r="W304" s="23">
        <v>-7075337.1356694503</v>
      </c>
      <c r="Y304" s="72" t="str">
        <f t="shared" si="19"/>
        <v xml:space="preserve"> </v>
      </c>
      <c r="AG304" s="26">
        <v>36920</v>
      </c>
      <c r="AH304" s="27" t="s">
        <v>53</v>
      </c>
      <c r="AI304" s="28">
        <v>-48026791.362698004</v>
      </c>
      <c r="AJ304" s="28">
        <v>-87156055.859461904</v>
      </c>
    </row>
    <row r="305" spans="1:36" ht="12" customHeight="1" x14ac:dyDescent="0.2">
      <c r="A305" s="21">
        <v>36943</v>
      </c>
      <c r="B305" s="22">
        <v>3327.0755036500727</v>
      </c>
      <c r="C305" s="11">
        <v>4284.8906883416903</v>
      </c>
      <c r="D305" s="11">
        <v>-957.81518469161756</v>
      </c>
      <c r="F305" s="197">
        <f t="shared" si="20"/>
        <v>-957.81518469161756</v>
      </c>
      <c r="H305" s="53"/>
      <c r="L305" s="26">
        <v>36943</v>
      </c>
      <c r="M305" s="27" t="s">
        <v>10</v>
      </c>
      <c r="N305" s="23">
        <v>-25721169.996673897</v>
      </c>
      <c r="O305" t="str">
        <f t="shared" si="17"/>
        <v xml:space="preserve"> </v>
      </c>
      <c r="P305" t="str">
        <f t="shared" si="18"/>
        <v>var exceeded</v>
      </c>
      <c r="T305" s="26">
        <v>36965</v>
      </c>
      <c r="U305" s="27" t="s">
        <v>10</v>
      </c>
      <c r="V305" s="23">
        <v>-33910985.879653595</v>
      </c>
      <c r="W305" s="23">
        <v>-9795460.6633599699</v>
      </c>
      <c r="Y305" s="72" t="str">
        <f t="shared" si="19"/>
        <v xml:space="preserve"> </v>
      </c>
      <c r="AG305" s="26">
        <v>36921</v>
      </c>
      <c r="AH305" s="27" t="s">
        <v>53</v>
      </c>
      <c r="AI305" s="28">
        <v>-64369014.348197997</v>
      </c>
      <c r="AJ305" s="28">
        <v>26227433.614508297</v>
      </c>
    </row>
    <row r="306" spans="1:36" ht="12" customHeight="1" x14ac:dyDescent="0.2">
      <c r="A306" s="21">
        <v>36944</v>
      </c>
      <c r="B306" s="22">
        <v>-45562.529127144306</v>
      </c>
      <c r="C306" s="11">
        <v>8855.0641049197784</v>
      </c>
      <c r="D306" s="11">
        <v>-54417.593232064086</v>
      </c>
      <c r="F306" s="197">
        <f t="shared" si="20"/>
        <v>-54417.593232064086</v>
      </c>
      <c r="H306" s="53"/>
      <c r="L306" s="26">
        <v>36944</v>
      </c>
      <c r="M306" s="27" t="s">
        <v>10</v>
      </c>
      <c r="N306" s="23">
        <v>-21008466.329914</v>
      </c>
      <c r="O306" t="str">
        <f t="shared" si="17"/>
        <v xml:space="preserve"> </v>
      </c>
      <c r="P306" t="str">
        <f t="shared" si="18"/>
        <v xml:space="preserve"> </v>
      </c>
      <c r="T306" s="26">
        <v>36966</v>
      </c>
      <c r="U306" s="27" t="s">
        <v>10</v>
      </c>
      <c r="V306" s="23">
        <v>-29028635.644545101</v>
      </c>
      <c r="W306" s="23">
        <v>5885154.2292027799</v>
      </c>
      <c r="Y306" s="72" t="str">
        <f t="shared" si="19"/>
        <v xml:space="preserve"> </v>
      </c>
      <c r="AG306" s="26">
        <v>36922</v>
      </c>
      <c r="AH306" s="27" t="s">
        <v>53</v>
      </c>
      <c r="AI306" s="28">
        <v>-63103127.648877598</v>
      </c>
      <c r="AJ306" s="28">
        <v>94342517.557444096</v>
      </c>
    </row>
    <row r="307" spans="1:36" ht="12" customHeight="1" x14ac:dyDescent="0.2">
      <c r="A307" s="21">
        <v>36945</v>
      </c>
      <c r="B307" s="22">
        <v>13218.461746012528</v>
      </c>
      <c r="C307" s="11">
        <v>4100.9153692126638</v>
      </c>
      <c r="D307" s="11">
        <v>9117.5463767998644</v>
      </c>
      <c r="F307" s="197">
        <f t="shared" si="20"/>
        <v>9117.5463767998644</v>
      </c>
      <c r="H307" s="53"/>
      <c r="L307" s="26">
        <v>36945</v>
      </c>
      <c r="M307" s="27" t="s">
        <v>10</v>
      </c>
      <c r="N307" s="23">
        <v>-22041985.706099097</v>
      </c>
      <c r="O307" t="str">
        <f t="shared" si="17"/>
        <v xml:space="preserve"> </v>
      </c>
      <c r="P307" t="str">
        <f t="shared" si="18"/>
        <v xml:space="preserve"> </v>
      </c>
      <c r="T307" s="26">
        <v>36969</v>
      </c>
      <c r="U307" s="27" t="s">
        <v>10</v>
      </c>
      <c r="V307" s="23">
        <v>-25425736.382376898</v>
      </c>
      <c r="W307" s="23">
        <v>24042455.1659921</v>
      </c>
      <c r="Y307" s="72" t="str">
        <f t="shared" si="19"/>
        <v xml:space="preserve"> </v>
      </c>
      <c r="AG307" s="26">
        <v>36923</v>
      </c>
      <c r="AH307" s="27" t="s">
        <v>53</v>
      </c>
      <c r="AI307" s="28">
        <v>-73754780.609590799</v>
      </c>
      <c r="AJ307" s="28">
        <v>36420015.097820096</v>
      </c>
    </row>
    <row r="308" spans="1:36" ht="12" customHeight="1" x14ac:dyDescent="0.2">
      <c r="A308" s="21">
        <v>36948</v>
      </c>
      <c r="B308" s="22">
        <v>13087.52578308121</v>
      </c>
      <c r="C308" s="11">
        <v>2336.0703348636516</v>
      </c>
      <c r="D308" s="11">
        <v>10751.455448217559</v>
      </c>
      <c r="F308" s="197">
        <f t="shared" si="20"/>
        <v>10751.455448217559</v>
      </c>
      <c r="H308" s="53"/>
      <c r="L308" s="26">
        <v>36948</v>
      </c>
      <c r="M308" s="27" t="s">
        <v>10</v>
      </c>
      <c r="N308" s="23">
        <v>-21997329.066702597</v>
      </c>
      <c r="O308" t="str">
        <f t="shared" si="17"/>
        <v xml:space="preserve"> </v>
      </c>
      <c r="P308" t="str">
        <f t="shared" si="18"/>
        <v xml:space="preserve"> </v>
      </c>
      <c r="T308" s="26">
        <v>36970</v>
      </c>
      <c r="U308" s="27" t="s">
        <v>10</v>
      </c>
      <c r="V308" s="23">
        <v>-14345833.051005701</v>
      </c>
      <c r="W308" s="23">
        <v>53196425.901375301</v>
      </c>
      <c r="Y308" s="72" t="str">
        <f t="shared" si="19"/>
        <v xml:space="preserve"> </v>
      </c>
      <c r="AG308" s="26">
        <v>36924</v>
      </c>
      <c r="AH308" s="27" t="s">
        <v>53</v>
      </c>
      <c r="AI308" s="28">
        <v>-88100666.169437706</v>
      </c>
      <c r="AJ308" s="28">
        <v>-47065412.774752498</v>
      </c>
    </row>
    <row r="309" spans="1:36" ht="12" customHeight="1" x14ac:dyDescent="0.2">
      <c r="A309" s="21">
        <v>36949</v>
      </c>
      <c r="B309" s="22">
        <v>13184.472291723252</v>
      </c>
      <c r="C309" s="11">
        <v>8778.4528316375781</v>
      </c>
      <c r="D309" s="11">
        <v>4406.0194600856739</v>
      </c>
      <c r="F309" s="197">
        <f t="shared" si="20"/>
        <v>4406.0194600856739</v>
      </c>
      <c r="H309" s="53"/>
      <c r="L309" s="26">
        <v>36949</v>
      </c>
      <c r="M309" s="27" t="s">
        <v>10</v>
      </c>
      <c r="N309" s="23">
        <v>-29851959.117281798</v>
      </c>
      <c r="O309" t="str">
        <f t="shared" si="17"/>
        <v xml:space="preserve"> </v>
      </c>
      <c r="P309" t="str">
        <f t="shared" si="18"/>
        <v xml:space="preserve"> </v>
      </c>
      <c r="T309" s="26">
        <v>36971</v>
      </c>
      <c r="U309" s="27" t="s">
        <v>10</v>
      </c>
      <c r="V309" s="23">
        <v>-21302018.281357799</v>
      </c>
      <c r="W309" s="23">
        <v>42381875.077649198</v>
      </c>
      <c r="Y309" s="72" t="str">
        <f t="shared" si="19"/>
        <v xml:space="preserve"> </v>
      </c>
      <c r="AG309" s="26">
        <v>36927</v>
      </c>
      <c r="AH309" s="27" t="s">
        <v>53</v>
      </c>
      <c r="AI309" s="28">
        <v>-72551183.340213299</v>
      </c>
      <c r="AJ309" s="28">
        <v>-69703305.860148296</v>
      </c>
    </row>
    <row r="310" spans="1:36" ht="12" customHeight="1" x14ac:dyDescent="0.2">
      <c r="A310" s="21">
        <v>36950</v>
      </c>
      <c r="B310" s="22">
        <v>-11275.230186076677</v>
      </c>
      <c r="C310" s="11">
        <v>2169.9331572901383</v>
      </c>
      <c r="D310" s="11">
        <v>-13445.163343366814</v>
      </c>
      <c r="F310" s="197">
        <f t="shared" si="20"/>
        <v>-13445.163343366814</v>
      </c>
      <c r="H310" s="53"/>
      <c r="L310" s="26">
        <v>36950</v>
      </c>
      <c r="M310" s="27" t="s">
        <v>10</v>
      </c>
      <c r="N310" s="23">
        <v>-44707559.947184294</v>
      </c>
      <c r="O310" t="str">
        <f t="shared" si="17"/>
        <v xml:space="preserve"> </v>
      </c>
      <c r="P310" t="str">
        <f t="shared" si="18"/>
        <v xml:space="preserve"> </v>
      </c>
      <c r="T310" s="26">
        <v>36972</v>
      </c>
      <c r="U310" s="27" t="s">
        <v>10</v>
      </c>
      <c r="V310" s="23">
        <v>-25268857.791634098</v>
      </c>
      <c r="W310" s="23">
        <v>-7952203.4733832907</v>
      </c>
      <c r="Y310" s="72" t="str">
        <f t="shared" si="19"/>
        <v xml:space="preserve"> </v>
      </c>
      <c r="AG310" s="26">
        <v>36928</v>
      </c>
      <c r="AH310" s="27" t="s">
        <v>53</v>
      </c>
      <c r="AI310" s="28">
        <v>-70063333.600047797</v>
      </c>
      <c r="AJ310" s="28">
        <v>-15578584.382301301</v>
      </c>
    </row>
    <row r="311" spans="1:36" ht="12" customHeight="1" x14ac:dyDescent="0.2">
      <c r="A311" s="21">
        <v>36951</v>
      </c>
      <c r="B311" s="22">
        <v>-13602.003514119475</v>
      </c>
      <c r="C311" s="11">
        <v>2718.2104587020704</v>
      </c>
      <c r="D311" s="11">
        <v>-16320.213972821544</v>
      </c>
      <c r="F311" s="197">
        <f t="shared" si="20"/>
        <v>-16320.213972821544</v>
      </c>
      <c r="H311" s="53"/>
      <c r="L311" s="26">
        <v>36951</v>
      </c>
      <c r="M311" s="27" t="s">
        <v>10</v>
      </c>
      <c r="N311" s="23">
        <v>-44082403.677623294</v>
      </c>
      <c r="O311" t="str">
        <f t="shared" si="17"/>
        <v xml:space="preserve"> </v>
      </c>
      <c r="P311" t="str">
        <f t="shared" si="18"/>
        <v xml:space="preserve"> </v>
      </c>
      <c r="T311" s="26">
        <v>36973</v>
      </c>
      <c r="U311" s="27" t="s">
        <v>10</v>
      </c>
      <c r="V311" s="23">
        <v>-24982929.629952401</v>
      </c>
      <c r="W311" s="23">
        <v>8798167.7924496103</v>
      </c>
      <c r="Y311" s="72" t="str">
        <f t="shared" si="19"/>
        <v xml:space="preserve"> </v>
      </c>
      <c r="AG311" s="26">
        <v>36929</v>
      </c>
      <c r="AH311" s="27" t="s">
        <v>53</v>
      </c>
      <c r="AI311" s="28">
        <v>-82052388.237965494</v>
      </c>
      <c r="AJ311" s="28">
        <v>-80231326.327225</v>
      </c>
    </row>
    <row r="312" spans="1:36" ht="12" customHeight="1" x14ac:dyDescent="0.2">
      <c r="A312" s="21">
        <v>36952</v>
      </c>
      <c r="B312" s="22">
        <v>7719.2214733110113</v>
      </c>
      <c r="C312" s="11">
        <v>3021.1883808399884</v>
      </c>
      <c r="D312" s="11">
        <v>4698.0330924710233</v>
      </c>
      <c r="F312" s="197">
        <f t="shared" si="20"/>
        <v>4698.0330924710233</v>
      </c>
      <c r="H312" s="53"/>
      <c r="L312" s="26">
        <v>36952</v>
      </c>
      <c r="M312" s="27" t="s">
        <v>10</v>
      </c>
      <c r="N312" s="23">
        <v>-41597005.168288499</v>
      </c>
      <c r="O312" t="str">
        <f t="shared" si="17"/>
        <v xml:space="preserve"> </v>
      </c>
      <c r="P312" t="str">
        <f t="shared" si="18"/>
        <v xml:space="preserve"> </v>
      </c>
      <c r="T312" s="26">
        <v>36976</v>
      </c>
      <c r="U312" s="27" t="s">
        <v>10</v>
      </c>
      <c r="V312" s="23">
        <v>-33865915.943518795</v>
      </c>
      <c r="W312" s="23">
        <v>28773006.576117702</v>
      </c>
      <c r="Y312" s="72" t="str">
        <f t="shared" si="19"/>
        <v>var exceeded</v>
      </c>
      <c r="AG312" s="26">
        <v>36930</v>
      </c>
      <c r="AH312" s="27" t="s">
        <v>53</v>
      </c>
      <c r="AI312" s="28">
        <v>-96445774.582220197</v>
      </c>
      <c r="AJ312" s="28">
        <v>-25275754.590694502</v>
      </c>
    </row>
    <row r="313" spans="1:36" ht="12" customHeight="1" x14ac:dyDescent="0.2">
      <c r="A313" s="21">
        <v>36955</v>
      </c>
      <c r="B313" s="22">
        <v>39622.707984721259</v>
      </c>
      <c r="C313" s="11">
        <v>8574.4342923009754</v>
      </c>
      <c r="D313" s="11">
        <v>31048.273692420284</v>
      </c>
      <c r="F313" s="197">
        <f t="shared" si="20"/>
        <v>31048.273692420284</v>
      </c>
      <c r="H313" s="53"/>
      <c r="L313" s="26">
        <v>36955</v>
      </c>
      <c r="M313" s="27" t="s">
        <v>10</v>
      </c>
      <c r="N313" s="23">
        <v>-45206138.106366299</v>
      </c>
      <c r="O313" t="str">
        <f t="shared" si="17"/>
        <v xml:space="preserve"> </v>
      </c>
      <c r="P313" t="str">
        <f t="shared" si="18"/>
        <v xml:space="preserve"> </v>
      </c>
      <c r="T313" s="26">
        <v>36977</v>
      </c>
      <c r="U313" s="27" t="s">
        <v>10</v>
      </c>
      <c r="V313" s="23">
        <v>-33265810.737756699</v>
      </c>
      <c r="W313" s="23">
        <v>-85193497.306942895</v>
      </c>
      <c r="Y313" s="72" t="str">
        <f t="shared" si="19"/>
        <v xml:space="preserve"> </v>
      </c>
      <c r="AG313" s="26">
        <v>36931</v>
      </c>
      <c r="AH313" s="27" t="s">
        <v>53</v>
      </c>
      <c r="AI313" s="28">
        <v>-93273875.464702398</v>
      </c>
      <c r="AJ313" s="28">
        <v>10781160.9301189</v>
      </c>
    </row>
    <row r="314" spans="1:36" ht="12" customHeight="1" x14ac:dyDescent="0.2">
      <c r="A314" s="21">
        <v>36956</v>
      </c>
      <c r="B314" s="22">
        <v>-22437.008023137281</v>
      </c>
      <c r="C314" s="11">
        <v>7784.491279335336</v>
      </c>
      <c r="D314" s="11">
        <v>-30221.499302472617</v>
      </c>
      <c r="F314" s="197">
        <f t="shared" si="20"/>
        <v>-30221.499302472617</v>
      </c>
      <c r="H314" s="53"/>
      <c r="L314" s="26">
        <v>36956</v>
      </c>
      <c r="M314" s="27" t="s">
        <v>10</v>
      </c>
      <c r="N314" s="23">
        <v>-40433470.769998305</v>
      </c>
      <c r="O314" t="str">
        <f t="shared" si="17"/>
        <v xml:space="preserve"> </v>
      </c>
      <c r="P314" t="str">
        <f t="shared" si="18"/>
        <v xml:space="preserve"> </v>
      </c>
      <c r="T314" s="26">
        <v>36978</v>
      </c>
      <c r="U314" s="27" t="s">
        <v>10</v>
      </c>
      <c r="V314" s="23">
        <v>-24076564.5577977</v>
      </c>
      <c r="W314" s="23">
        <v>145864485.37510502</v>
      </c>
      <c r="Y314" s="72" t="str">
        <f t="shared" si="19"/>
        <v xml:space="preserve"> </v>
      </c>
      <c r="AG314" s="26">
        <v>36934</v>
      </c>
      <c r="AH314" s="27" t="s">
        <v>53</v>
      </c>
      <c r="AI314" s="28">
        <v>-92359335.653379396</v>
      </c>
      <c r="AJ314" s="28">
        <v>-3130924.4421030199</v>
      </c>
    </row>
    <row r="315" spans="1:36" ht="12" customHeight="1" x14ac:dyDescent="0.2">
      <c r="A315" s="21">
        <v>36957</v>
      </c>
      <c r="B315" s="22">
        <v>23795.577246476976</v>
      </c>
      <c r="C315" s="11">
        <v>6237.559785600939</v>
      </c>
      <c r="D315" s="11">
        <v>17558.017460876035</v>
      </c>
      <c r="F315" s="197">
        <f t="shared" si="20"/>
        <v>17558.017460876035</v>
      </c>
      <c r="H315" s="53"/>
      <c r="L315" s="26">
        <v>36957</v>
      </c>
      <c r="M315" s="27" t="s">
        <v>10</v>
      </c>
      <c r="N315" s="23">
        <v>-38277562.819947399</v>
      </c>
      <c r="O315" t="str">
        <f t="shared" si="17"/>
        <v xml:space="preserve"> </v>
      </c>
      <c r="P315" t="str">
        <f t="shared" si="18"/>
        <v xml:space="preserve"> </v>
      </c>
      <c r="T315" s="26">
        <v>36979</v>
      </c>
      <c r="U315" s="27" t="s">
        <v>10</v>
      </c>
      <c r="V315" s="23">
        <v>-31731762.936268002</v>
      </c>
      <c r="W315" s="23">
        <v>21087394.705055702</v>
      </c>
      <c r="Y315" s="72" t="str">
        <f t="shared" si="19"/>
        <v xml:space="preserve"> </v>
      </c>
      <c r="AG315" s="26">
        <v>36935</v>
      </c>
      <c r="AH315" s="27" t="s">
        <v>53</v>
      </c>
      <c r="AI315" s="28">
        <v>-91719935.507503703</v>
      </c>
      <c r="AJ315" s="28">
        <v>65121520.1990484</v>
      </c>
    </row>
    <row r="316" spans="1:36" ht="12" customHeight="1" x14ac:dyDescent="0.2">
      <c r="A316" s="21">
        <v>36958</v>
      </c>
      <c r="B316" s="22">
        <v>7031.8478003901455</v>
      </c>
      <c r="C316" s="11">
        <v>5287.8336237924796</v>
      </c>
      <c r="D316" s="11">
        <v>1744.0141765976659</v>
      </c>
      <c r="F316" s="197">
        <f t="shared" si="20"/>
        <v>1744.0141765976659</v>
      </c>
      <c r="H316" s="53"/>
      <c r="L316" s="26">
        <v>36958</v>
      </c>
      <c r="M316" s="27" t="s">
        <v>10</v>
      </c>
      <c r="N316" s="23">
        <v>-26853074.911140099</v>
      </c>
      <c r="O316" t="str">
        <f t="shared" si="17"/>
        <v xml:space="preserve"> </v>
      </c>
      <c r="P316" t="str">
        <f t="shared" si="18"/>
        <v xml:space="preserve"> </v>
      </c>
      <c r="T316" s="26">
        <v>36980</v>
      </c>
      <c r="U316" s="27" t="s">
        <v>10</v>
      </c>
      <c r="V316" s="23">
        <v>-39869450.379645295</v>
      </c>
      <c r="W316" s="23">
        <v>109618103.161347</v>
      </c>
      <c r="Y316" s="72" t="str">
        <f t="shared" si="19"/>
        <v xml:space="preserve"> </v>
      </c>
      <c r="AG316" s="26">
        <v>36936</v>
      </c>
      <c r="AH316" s="27" t="s">
        <v>53</v>
      </c>
      <c r="AI316" s="28">
        <v>-86135328.274380401</v>
      </c>
      <c r="AJ316" s="28">
        <v>-22195020.295857999</v>
      </c>
    </row>
    <row r="317" spans="1:36" ht="12" customHeight="1" x14ac:dyDescent="0.2">
      <c r="A317" s="21">
        <v>36959</v>
      </c>
      <c r="B317" s="22">
        <v>41121.397117111643</v>
      </c>
      <c r="C317" s="11">
        <v>1567.9485721100375</v>
      </c>
      <c r="D317" s="11">
        <v>39553.448545001607</v>
      </c>
      <c r="F317" s="197">
        <f t="shared" si="20"/>
        <v>39553.448545001607</v>
      </c>
      <c r="H317" s="53"/>
      <c r="L317" s="26">
        <v>36959</v>
      </c>
      <c r="M317" s="27" t="s">
        <v>10</v>
      </c>
      <c r="N317" s="23">
        <v>-35731519.1298296</v>
      </c>
      <c r="O317" t="str">
        <f t="shared" si="17"/>
        <v xml:space="preserve"> </v>
      </c>
      <c r="P317" t="str">
        <f t="shared" si="18"/>
        <v xml:space="preserve"> </v>
      </c>
      <c r="T317" s="26">
        <v>36983</v>
      </c>
      <c r="U317" s="27" t="s">
        <v>10</v>
      </c>
      <c r="V317" s="23">
        <v>-46538045.239180401</v>
      </c>
      <c r="W317" s="23">
        <v>60939940.301435806</v>
      </c>
      <c r="Y317" s="72" t="str">
        <f t="shared" si="19"/>
        <v xml:space="preserve"> </v>
      </c>
      <c r="AG317" s="26">
        <v>36937</v>
      </c>
      <c r="AH317" s="27" t="s">
        <v>53</v>
      </c>
      <c r="AI317" s="28">
        <v>-70926188.7985861</v>
      </c>
      <c r="AJ317" s="28">
        <v>725051.60947418504</v>
      </c>
    </row>
    <row r="318" spans="1:36" ht="12" customHeight="1" x14ac:dyDescent="0.2">
      <c r="A318" s="21">
        <v>36962</v>
      </c>
      <c r="B318" s="22">
        <v>22841.464768542333</v>
      </c>
      <c r="C318" s="11">
        <v>-473.01470015996927</v>
      </c>
      <c r="D318" s="11">
        <v>23314.479468702302</v>
      </c>
      <c r="F318" s="197">
        <f t="shared" si="20"/>
        <v>23314.479468702302</v>
      </c>
      <c r="H318" s="53"/>
      <c r="L318" s="26">
        <v>36962</v>
      </c>
      <c r="M318" s="27" t="s">
        <v>10</v>
      </c>
      <c r="N318" s="23">
        <v>-36580754.995358698</v>
      </c>
      <c r="O318" t="str">
        <f t="shared" si="17"/>
        <v xml:space="preserve"> </v>
      </c>
      <c r="P318" t="str">
        <f t="shared" si="18"/>
        <v xml:space="preserve"> </v>
      </c>
      <c r="T318" s="26">
        <v>36984</v>
      </c>
      <c r="U318" s="27" t="s">
        <v>10</v>
      </c>
      <c r="V318" s="23">
        <v>-48254264.071016796</v>
      </c>
      <c r="W318" s="23">
        <v>20417974.529772498</v>
      </c>
      <c r="Y318" s="72" t="str">
        <f t="shared" si="19"/>
        <v xml:space="preserve"> </v>
      </c>
      <c r="AG318" s="26">
        <v>36938</v>
      </c>
      <c r="AH318" s="27" t="s">
        <v>53</v>
      </c>
      <c r="AI318" s="28">
        <v>-70146994.3793533</v>
      </c>
      <c r="AJ318" s="28">
        <v>26351383.141021699</v>
      </c>
    </row>
    <row r="319" spans="1:36" ht="12" customHeight="1" x14ac:dyDescent="0.2">
      <c r="A319" s="21">
        <v>36963</v>
      </c>
      <c r="B319" s="22">
        <v>-16342.928446393715</v>
      </c>
      <c r="C319" s="11">
        <v>3373.9431504242825</v>
      </c>
      <c r="D319" s="11">
        <v>-19716.871596817997</v>
      </c>
      <c r="F319" s="197">
        <f t="shared" si="20"/>
        <v>-19716.871596817997</v>
      </c>
      <c r="H319" s="53"/>
      <c r="L319" s="26">
        <v>36963</v>
      </c>
      <c r="M319" s="27" t="s">
        <v>10</v>
      </c>
      <c r="N319" s="23">
        <v>-37160030.909413494</v>
      </c>
      <c r="O319" t="str">
        <f t="shared" si="17"/>
        <v xml:space="preserve"> </v>
      </c>
      <c r="P319" t="str">
        <f t="shared" si="18"/>
        <v xml:space="preserve"> </v>
      </c>
      <c r="T319" s="26">
        <v>36985</v>
      </c>
      <c r="U319" s="27" t="s">
        <v>10</v>
      </c>
      <c r="V319" s="23">
        <v>-51766003.518732995</v>
      </c>
      <c r="W319" s="23">
        <v>97036424.464467093</v>
      </c>
      <c r="Y319" s="72" t="str">
        <f t="shared" si="19"/>
        <v>var exceeded</v>
      </c>
      <c r="AG319" s="26">
        <v>36941</v>
      </c>
      <c r="AH319" s="27" t="s">
        <v>53</v>
      </c>
      <c r="AI319" s="28">
        <v>0</v>
      </c>
      <c r="AJ319" s="28">
        <v>719541.24670000107</v>
      </c>
    </row>
    <row r="320" spans="1:36" ht="12" customHeight="1" x14ac:dyDescent="0.2">
      <c r="A320" s="21">
        <v>36964</v>
      </c>
      <c r="B320" s="22">
        <v>-9608.2565415174722</v>
      </c>
      <c r="C320" s="11">
        <v>3699.5193663905457</v>
      </c>
      <c r="D320" s="11">
        <v>-13307.775907908017</v>
      </c>
      <c r="F320" s="197">
        <f t="shared" si="20"/>
        <v>-13307.775907908017</v>
      </c>
      <c r="H320" s="53"/>
      <c r="L320" s="26">
        <v>36964</v>
      </c>
      <c r="M320" s="27" t="s">
        <v>10</v>
      </c>
      <c r="N320" s="23">
        <v>-37968367.342070602</v>
      </c>
      <c r="O320" t="str">
        <f t="shared" si="17"/>
        <v xml:space="preserve"> </v>
      </c>
      <c r="P320" t="str">
        <f t="shared" si="18"/>
        <v xml:space="preserve"> </v>
      </c>
      <c r="T320" s="26">
        <v>36986</v>
      </c>
      <c r="U320" s="27" t="s">
        <v>10</v>
      </c>
      <c r="V320" s="23">
        <v>-48137603.435364395</v>
      </c>
      <c r="W320" s="23">
        <v>-64507550.044922896</v>
      </c>
      <c r="Y320" s="72" t="str">
        <f t="shared" si="19"/>
        <v xml:space="preserve"> </v>
      </c>
      <c r="AG320" s="26">
        <v>36942</v>
      </c>
      <c r="AH320" s="27" t="s">
        <v>53</v>
      </c>
      <c r="AI320" s="28">
        <v>-60360814.0980113</v>
      </c>
      <c r="AJ320" s="28">
        <v>-34800260.551687896</v>
      </c>
    </row>
    <row r="321" spans="1:36" ht="12" customHeight="1" x14ac:dyDescent="0.2">
      <c r="A321" s="21">
        <v>36965</v>
      </c>
      <c r="B321" s="22">
        <v>9466.2974855062603</v>
      </c>
      <c r="C321" s="11">
        <v>4381.9991535761592</v>
      </c>
      <c r="D321" s="11">
        <v>5084.2983319301011</v>
      </c>
      <c r="F321" s="197">
        <f t="shared" si="20"/>
        <v>5084.2983319301011</v>
      </c>
      <c r="H321" s="53"/>
      <c r="L321" s="26">
        <v>36965</v>
      </c>
      <c r="M321" s="27" t="s">
        <v>10</v>
      </c>
      <c r="N321" s="23">
        <v>-33910985.879653595</v>
      </c>
      <c r="O321" t="str">
        <f t="shared" si="17"/>
        <v xml:space="preserve"> </v>
      </c>
      <c r="P321" t="str">
        <f t="shared" si="18"/>
        <v xml:space="preserve"> </v>
      </c>
      <c r="T321" s="26">
        <v>36987</v>
      </c>
      <c r="U321" s="27" t="s">
        <v>10</v>
      </c>
      <c r="V321" s="23">
        <v>-47101219.590414599</v>
      </c>
      <c r="W321" s="23">
        <v>-46180901.5007779</v>
      </c>
      <c r="Y321" s="72" t="str">
        <f t="shared" si="19"/>
        <v>var exceeded</v>
      </c>
      <c r="AG321" s="26">
        <v>36943</v>
      </c>
      <c r="AH321" s="27" t="s">
        <v>53</v>
      </c>
      <c r="AI321" s="28">
        <v>-40684830.379036695</v>
      </c>
      <c r="AJ321" s="28">
        <v>4295534.4968334306</v>
      </c>
    </row>
    <row r="322" spans="1:36" ht="12" customHeight="1" x14ac:dyDescent="0.2">
      <c r="A322" s="21">
        <v>36966</v>
      </c>
      <c r="B322" s="22">
        <v>10838.704823042423</v>
      </c>
      <c r="C322" s="11">
        <v>2076.0830650862299</v>
      </c>
      <c r="D322" s="11">
        <v>8762.6217579561926</v>
      </c>
      <c r="F322" s="197">
        <f t="shared" si="20"/>
        <v>8762.6217579561926</v>
      </c>
      <c r="H322" s="53"/>
      <c r="L322" s="26">
        <v>36966</v>
      </c>
      <c r="M322" s="27" t="s">
        <v>10</v>
      </c>
      <c r="N322" s="23">
        <v>-29028635.644545101</v>
      </c>
      <c r="O322" t="str">
        <f t="shared" si="17"/>
        <v xml:space="preserve"> </v>
      </c>
      <c r="P322" t="str">
        <f t="shared" si="18"/>
        <v xml:space="preserve"> </v>
      </c>
      <c r="T322" s="26">
        <v>36990</v>
      </c>
      <c r="U322" s="27" t="s">
        <v>10</v>
      </c>
      <c r="V322" s="23">
        <v>-37561237.064653702</v>
      </c>
      <c r="W322" s="23">
        <v>-199707131.141404</v>
      </c>
      <c r="Y322" s="72" t="str">
        <f t="shared" si="19"/>
        <v xml:space="preserve"> </v>
      </c>
      <c r="AG322" s="26">
        <v>36944</v>
      </c>
      <c r="AH322" s="27" t="s">
        <v>53</v>
      </c>
      <c r="AI322" s="28">
        <v>-38933310.298944302</v>
      </c>
      <c r="AJ322" s="28">
        <v>-58356715.0881707</v>
      </c>
    </row>
    <row r="323" spans="1:36" ht="12" customHeight="1" x14ac:dyDescent="0.2">
      <c r="A323" s="21">
        <v>36969</v>
      </c>
      <c r="B323" s="22">
        <v>38453.776213453173</v>
      </c>
      <c r="C323" s="11">
        <v>4927.3339631765784</v>
      </c>
      <c r="D323" s="11">
        <v>33526.442250276596</v>
      </c>
      <c r="F323" s="197">
        <f t="shared" si="20"/>
        <v>33526.442250276596</v>
      </c>
      <c r="H323" s="53"/>
      <c r="L323" s="26">
        <v>36969</v>
      </c>
      <c r="M323" s="27" t="s">
        <v>10</v>
      </c>
      <c r="N323" s="23">
        <v>-25425736.382376898</v>
      </c>
      <c r="O323" t="str">
        <f t="shared" si="17"/>
        <v xml:space="preserve"> </v>
      </c>
      <c r="P323" t="str">
        <f t="shared" si="18"/>
        <v xml:space="preserve"> </v>
      </c>
      <c r="T323" s="26">
        <v>36991</v>
      </c>
      <c r="U323" s="27" t="s">
        <v>10</v>
      </c>
      <c r="V323" s="23">
        <v>-33511548.350508001</v>
      </c>
      <c r="W323" s="23">
        <v>81676182.225163102</v>
      </c>
      <c r="Y323" s="72" t="str">
        <f t="shared" si="19"/>
        <v>var exceeded</v>
      </c>
      <c r="AG323" s="26">
        <v>36945</v>
      </c>
      <c r="AH323" s="27" t="s">
        <v>53</v>
      </c>
      <c r="AI323" s="28">
        <v>-37124600.380685896</v>
      </c>
      <c r="AJ323" s="28">
        <v>-12372469.4723316</v>
      </c>
    </row>
    <row r="324" spans="1:36" ht="12" customHeight="1" x14ac:dyDescent="0.2">
      <c r="A324" s="21">
        <v>36970</v>
      </c>
      <c r="B324" s="22">
        <v>44502.648233749227</v>
      </c>
      <c r="C324" s="11">
        <v>-3874.8109617030377</v>
      </c>
      <c r="D324" s="11">
        <v>48377.459195452262</v>
      </c>
      <c r="F324" s="197">
        <f t="shared" si="20"/>
        <v>48377.459195452262</v>
      </c>
      <c r="H324" s="53"/>
      <c r="L324" s="26">
        <v>36970</v>
      </c>
      <c r="M324" s="27" t="s">
        <v>10</v>
      </c>
      <c r="N324" s="23">
        <v>-14345833.051005701</v>
      </c>
      <c r="O324" t="str">
        <f t="shared" si="17"/>
        <v>var exceeded</v>
      </c>
      <c r="P324" t="str">
        <f t="shared" si="18"/>
        <v xml:space="preserve"> </v>
      </c>
      <c r="T324" s="26">
        <v>36992</v>
      </c>
      <c r="U324" s="27" t="s">
        <v>10</v>
      </c>
      <c r="V324" s="23">
        <v>-30205155.630470399</v>
      </c>
      <c r="W324" s="23">
        <v>-67957108.721954107</v>
      </c>
      <c r="Y324" s="72" t="str">
        <f t="shared" si="19"/>
        <v>var exceeded</v>
      </c>
      <c r="AG324" s="26">
        <v>36948</v>
      </c>
      <c r="AH324" s="27" t="s">
        <v>53</v>
      </c>
      <c r="AI324" s="28">
        <v>-41310678.482044697</v>
      </c>
      <c r="AJ324" s="28">
        <v>-31886925.886821102</v>
      </c>
    </row>
    <row r="325" spans="1:36" ht="12" customHeight="1" x14ac:dyDescent="0.2">
      <c r="A325" s="21">
        <v>36971</v>
      </c>
      <c r="B325" s="22">
        <v>12843.71805657</v>
      </c>
      <c r="C325" s="11">
        <v>9806.4183139824963</v>
      </c>
      <c r="D325" s="11">
        <v>3037.2997425875037</v>
      </c>
      <c r="E325" s="6">
        <v>-40000</v>
      </c>
      <c r="F325" s="197">
        <f t="shared" si="20"/>
        <v>43037.299742587507</v>
      </c>
      <c r="H325" s="53"/>
      <c r="L325" s="26">
        <v>36971</v>
      </c>
      <c r="M325" s="27" t="s">
        <v>10</v>
      </c>
      <c r="N325" s="23">
        <v>-21302018.281357799</v>
      </c>
      <c r="O325" t="str">
        <f t="shared" si="17"/>
        <v xml:space="preserve"> </v>
      </c>
      <c r="P325" t="str">
        <f t="shared" si="18"/>
        <v xml:space="preserve"> </v>
      </c>
      <c r="T325" s="26">
        <v>36993</v>
      </c>
      <c r="U325" s="27" t="s">
        <v>10</v>
      </c>
      <c r="V325" s="23">
        <v>-28031421.7917169</v>
      </c>
      <c r="W325" s="23">
        <v>-49195859.594425999</v>
      </c>
      <c r="Y325" s="72" t="str">
        <f t="shared" si="19"/>
        <v xml:space="preserve"> </v>
      </c>
      <c r="AG325" s="26">
        <v>36949</v>
      </c>
      <c r="AH325" s="27" t="s">
        <v>53</v>
      </c>
      <c r="AI325" s="28">
        <v>-48398790.852564901</v>
      </c>
      <c r="AJ325" s="28">
        <v>4380694.6462024301</v>
      </c>
    </row>
    <row r="326" spans="1:36" ht="12" customHeight="1" x14ac:dyDescent="0.2">
      <c r="A326" s="21">
        <v>36972</v>
      </c>
      <c r="B326" s="22">
        <v>-9809.0217029321102</v>
      </c>
      <c r="C326" s="11">
        <v>4547.9056951450702</v>
      </c>
      <c r="D326" s="11">
        <v>-14356.92739807718</v>
      </c>
      <c r="F326" s="197">
        <f t="shared" si="20"/>
        <v>-14356.92739807718</v>
      </c>
      <c r="H326" s="53"/>
      <c r="L326" s="26">
        <v>36972</v>
      </c>
      <c r="M326" s="27" t="s">
        <v>10</v>
      </c>
      <c r="N326" s="23">
        <v>-25268857.791634098</v>
      </c>
      <c r="O326" t="str">
        <f t="shared" si="17"/>
        <v xml:space="preserve"> </v>
      </c>
      <c r="P326" t="str">
        <f t="shared" si="18"/>
        <v xml:space="preserve"> </v>
      </c>
      <c r="T326" s="26">
        <v>36997</v>
      </c>
      <c r="U326" s="27" t="s">
        <v>10</v>
      </c>
      <c r="V326" s="23">
        <v>-34792013.9869029</v>
      </c>
      <c r="W326" s="23">
        <v>-8442551.0861786995</v>
      </c>
      <c r="Y326" s="72" t="str">
        <f t="shared" si="19"/>
        <v xml:space="preserve"> </v>
      </c>
      <c r="AG326" s="26">
        <v>36950</v>
      </c>
      <c r="AH326" s="27" t="s">
        <v>53</v>
      </c>
      <c r="AI326" s="28">
        <v>-62618749.477974601</v>
      </c>
      <c r="AJ326" s="28">
        <v>-41922309.376996405</v>
      </c>
    </row>
    <row r="327" spans="1:36" ht="12" customHeight="1" x14ac:dyDescent="0.2">
      <c r="A327" s="21">
        <v>36973</v>
      </c>
      <c r="B327" s="22">
        <v>15122.240375382487</v>
      </c>
      <c r="C327" s="11">
        <v>3380.7643966821661</v>
      </c>
      <c r="D327" s="11">
        <v>11741.47597870032</v>
      </c>
      <c r="F327" s="197">
        <f t="shared" si="20"/>
        <v>11741.47597870032</v>
      </c>
      <c r="H327" s="53"/>
      <c r="L327" s="26">
        <v>36973</v>
      </c>
      <c r="M327" s="27" t="s">
        <v>10</v>
      </c>
      <c r="N327" s="23">
        <v>-24982929.629952401</v>
      </c>
      <c r="O327" t="str">
        <f t="shared" si="17"/>
        <v>var exceeded</v>
      </c>
      <c r="P327" t="str">
        <f t="shared" si="18"/>
        <v xml:space="preserve"> </v>
      </c>
      <c r="T327" s="26">
        <v>36998</v>
      </c>
      <c r="U327" s="27" t="s">
        <v>10</v>
      </c>
      <c r="V327" s="23">
        <v>-38104283.045078196</v>
      </c>
      <c r="W327" s="23">
        <v>3401422.9059870699</v>
      </c>
      <c r="Y327" s="72" t="str">
        <f t="shared" si="19"/>
        <v xml:space="preserve"> </v>
      </c>
      <c r="AG327" s="26">
        <v>36951</v>
      </c>
      <c r="AH327" s="27" t="s">
        <v>53</v>
      </c>
      <c r="AI327" s="28">
        <v>-57671916.721720695</v>
      </c>
      <c r="AJ327" s="28">
        <v>5751694.0768824602</v>
      </c>
    </row>
    <row r="328" spans="1:36" ht="12" customHeight="1" x14ac:dyDescent="0.2">
      <c r="A328" s="21">
        <v>36976</v>
      </c>
      <c r="B328" s="22">
        <v>20334.595187524825</v>
      </c>
      <c r="C328" s="11">
        <v>5222.2860431442095</v>
      </c>
      <c r="D328" s="11">
        <v>15112.309144380615</v>
      </c>
      <c r="F328" s="197">
        <f t="shared" si="20"/>
        <v>15112.309144380615</v>
      </c>
      <c r="H328" s="53"/>
      <c r="L328" s="26">
        <v>36976</v>
      </c>
      <c r="M328" s="27" t="s">
        <v>10</v>
      </c>
      <c r="N328" s="23">
        <v>-33865915.943518795</v>
      </c>
      <c r="O328" t="str">
        <f t="shared" si="17"/>
        <v xml:space="preserve"> </v>
      </c>
      <c r="P328" t="str">
        <f t="shared" si="18"/>
        <v>var exceeded</v>
      </c>
      <c r="T328" s="26">
        <v>36999</v>
      </c>
      <c r="U328" s="27" t="s">
        <v>10</v>
      </c>
      <c r="V328" s="23">
        <v>-48271897.750456095</v>
      </c>
      <c r="W328" s="23">
        <v>488537.69416419195</v>
      </c>
      <c r="Y328" s="72" t="str">
        <f t="shared" si="19"/>
        <v xml:space="preserve"> </v>
      </c>
      <c r="AG328" s="26">
        <v>36952</v>
      </c>
      <c r="AH328" s="27" t="s">
        <v>53</v>
      </c>
      <c r="AI328" s="28">
        <v>-56030783.9055226</v>
      </c>
      <c r="AJ328" s="28">
        <v>14836452.9406731</v>
      </c>
    </row>
    <row r="329" spans="1:36" ht="12" customHeight="1" x14ac:dyDescent="0.2">
      <c r="A329" s="21">
        <v>36977</v>
      </c>
      <c r="B329" s="22">
        <v>-26999.500409627351</v>
      </c>
      <c r="C329" s="11">
        <v>11499.682721780675</v>
      </c>
      <c r="D329" s="11">
        <v>-38499.183131408026</v>
      </c>
      <c r="F329" s="197">
        <f t="shared" si="20"/>
        <v>-38499.183131408026</v>
      </c>
      <c r="H329" s="53"/>
      <c r="L329" s="26">
        <v>36977</v>
      </c>
      <c r="M329" s="27" t="s">
        <v>10</v>
      </c>
      <c r="N329" s="23">
        <v>-33265810.737756699</v>
      </c>
      <c r="O329" t="str">
        <f t="shared" si="17"/>
        <v xml:space="preserve"> </v>
      </c>
      <c r="P329" t="str">
        <f t="shared" si="18"/>
        <v xml:space="preserve"> </v>
      </c>
      <c r="T329" s="26">
        <v>37000</v>
      </c>
      <c r="U329" s="27" t="s">
        <v>10</v>
      </c>
      <c r="V329" s="23">
        <v>-53145867.173818395</v>
      </c>
      <c r="W329" s="23">
        <v>-5085823.7063795896</v>
      </c>
      <c r="Y329" s="72" t="str">
        <f t="shared" si="19"/>
        <v xml:space="preserve"> </v>
      </c>
      <c r="AG329" s="26">
        <v>36955</v>
      </c>
      <c r="AH329" s="27" t="s">
        <v>53</v>
      </c>
      <c r="AI329" s="28">
        <v>-57126287.621763803</v>
      </c>
      <c r="AJ329" s="28">
        <v>60608649.882675901</v>
      </c>
    </row>
    <row r="330" spans="1:36" ht="12" customHeight="1" x14ac:dyDescent="0.2">
      <c r="A330" s="21">
        <v>36978</v>
      </c>
      <c r="B330" s="22">
        <v>66975.598195752682</v>
      </c>
      <c r="C330" s="11">
        <v>-5436.1392108105238</v>
      </c>
      <c r="D330" s="11">
        <v>72411.737406563203</v>
      </c>
      <c r="F330" s="197">
        <f t="shared" si="20"/>
        <v>72411.737406563203</v>
      </c>
      <c r="H330" s="53"/>
      <c r="L330" s="26">
        <v>36978</v>
      </c>
      <c r="M330" s="27" t="s">
        <v>10</v>
      </c>
      <c r="N330" s="23">
        <v>-24076564.5577977</v>
      </c>
      <c r="O330" t="str">
        <f t="shared" si="17"/>
        <v xml:space="preserve"> </v>
      </c>
      <c r="P330" t="str">
        <f t="shared" si="18"/>
        <v xml:space="preserve"> </v>
      </c>
      <c r="T330" s="26">
        <v>37001</v>
      </c>
      <c r="U330" s="27" t="s">
        <v>10</v>
      </c>
      <c r="V330" s="23">
        <v>-102653558.631427</v>
      </c>
      <c r="W330" s="23">
        <v>-49449985.289819904</v>
      </c>
      <c r="Y330" s="72" t="str">
        <f t="shared" si="19"/>
        <v xml:space="preserve"> </v>
      </c>
      <c r="AG330" s="26">
        <v>36956</v>
      </c>
      <c r="AH330" s="27" t="s">
        <v>53</v>
      </c>
      <c r="AI330" s="28">
        <v>-54711825.813708201</v>
      </c>
      <c r="AJ330" s="28">
        <v>-14301902.318505399</v>
      </c>
    </row>
    <row r="331" spans="1:36" ht="12" customHeight="1" x14ac:dyDescent="0.2">
      <c r="A331" s="21">
        <v>36979</v>
      </c>
      <c r="B331" s="22">
        <v>33227.248755090324</v>
      </c>
      <c r="C331" s="11">
        <v>2106.1839857723171</v>
      </c>
      <c r="D331" s="11">
        <v>31121.064769318007</v>
      </c>
      <c r="F331" s="197">
        <f t="shared" si="20"/>
        <v>31121.064769318007</v>
      </c>
      <c r="H331" s="53"/>
      <c r="L331" s="26">
        <v>36979</v>
      </c>
      <c r="M331" s="27" t="s">
        <v>10</v>
      </c>
      <c r="N331" s="23">
        <v>-31731762.936268002</v>
      </c>
      <c r="O331" t="str">
        <f t="shared" si="17"/>
        <v xml:space="preserve"> </v>
      </c>
      <c r="P331" t="str">
        <f t="shared" si="18"/>
        <v xml:space="preserve"> </v>
      </c>
      <c r="T331" s="26">
        <v>37004</v>
      </c>
      <c r="U331" s="27" t="s">
        <v>10</v>
      </c>
      <c r="V331" s="23">
        <v>-100793121.938088</v>
      </c>
      <c r="W331" s="23">
        <v>3878033.5805537798</v>
      </c>
      <c r="Y331" s="72" t="str">
        <f t="shared" si="19"/>
        <v xml:space="preserve"> </v>
      </c>
      <c r="AG331" s="26">
        <v>36957</v>
      </c>
      <c r="AH331" s="27" t="s">
        <v>53</v>
      </c>
      <c r="AI331" s="28">
        <v>-55048008.226126902</v>
      </c>
      <c r="AJ331" s="28">
        <v>-4839820.7114361301</v>
      </c>
    </row>
    <row r="332" spans="1:36" ht="12" customHeight="1" x14ac:dyDescent="0.2">
      <c r="A332" s="21">
        <v>36980</v>
      </c>
      <c r="B332" s="22">
        <v>40564.230380202927</v>
      </c>
      <c r="C332" s="11">
        <v>6287.6777594076984</v>
      </c>
      <c r="D332" s="11">
        <v>34276.552620795228</v>
      </c>
      <c r="E332" s="6">
        <v>1900</v>
      </c>
      <c r="F332" s="197">
        <f t="shared" si="20"/>
        <v>32376.552620795228</v>
      </c>
      <c r="H332" s="53"/>
      <c r="L332" s="26">
        <v>36980</v>
      </c>
      <c r="M332" s="27" t="s">
        <v>10</v>
      </c>
      <c r="N332" s="23">
        <v>-39869450.379645295</v>
      </c>
      <c r="O332" t="str">
        <f t="shared" si="17"/>
        <v xml:space="preserve"> </v>
      </c>
      <c r="P332" t="str">
        <f t="shared" si="18"/>
        <v xml:space="preserve"> </v>
      </c>
      <c r="T332" s="26">
        <v>37005</v>
      </c>
      <c r="U332" s="27" t="s">
        <v>10</v>
      </c>
      <c r="V332" s="23">
        <v>-101383017.679969</v>
      </c>
      <c r="W332" s="23">
        <v>-8694858.3226769194</v>
      </c>
      <c r="Y332" s="72" t="str">
        <f t="shared" si="19"/>
        <v>var exceeded</v>
      </c>
      <c r="AG332" s="26">
        <v>36958</v>
      </c>
      <c r="AH332" s="27" t="s">
        <v>53</v>
      </c>
      <c r="AI332" s="28">
        <v>-44174393.117298</v>
      </c>
      <c r="AJ332" s="28">
        <v>-25471292.599692099</v>
      </c>
    </row>
    <row r="333" spans="1:36" ht="12" customHeight="1" x14ac:dyDescent="0.2">
      <c r="A333" s="21">
        <v>36983</v>
      </c>
      <c r="B333" s="22">
        <v>68138.360409521905</v>
      </c>
      <c r="C333" s="11">
        <v>4423.1837302180957</v>
      </c>
      <c r="D333" s="11">
        <v>63715.176679303811</v>
      </c>
      <c r="F333" s="197">
        <f t="shared" si="20"/>
        <v>63715.176679303811</v>
      </c>
      <c r="H333" s="53"/>
      <c r="L333" s="26">
        <v>36983</v>
      </c>
      <c r="M333" s="27" t="s">
        <v>10</v>
      </c>
      <c r="N333" s="23">
        <v>-46538045.239180401</v>
      </c>
      <c r="O333" t="str">
        <f t="shared" si="17"/>
        <v xml:space="preserve"> </v>
      </c>
      <c r="P333" t="str">
        <f t="shared" si="18"/>
        <v xml:space="preserve"> </v>
      </c>
      <c r="T333" s="26">
        <v>37006</v>
      </c>
      <c r="U333" s="27" t="s">
        <v>10</v>
      </c>
      <c r="V333" s="23">
        <v>-90534176.536755696</v>
      </c>
      <c r="W333" s="23">
        <v>-143783395.368595</v>
      </c>
      <c r="Y333" s="72" t="str">
        <f t="shared" si="19"/>
        <v xml:space="preserve"> </v>
      </c>
      <c r="AG333" s="26">
        <v>36959</v>
      </c>
      <c r="AH333" s="27" t="s">
        <v>53</v>
      </c>
      <c r="AI333" s="28">
        <v>-46175321.182046495</v>
      </c>
      <c r="AJ333" s="28">
        <v>26337669.588439099</v>
      </c>
    </row>
    <row r="334" spans="1:36" ht="12" customHeight="1" x14ac:dyDescent="0.2">
      <c r="A334" s="21">
        <v>36984</v>
      </c>
      <c r="B334" s="22">
        <v>59472.155227535382</v>
      </c>
      <c r="C334" s="11">
        <v>7709.1015758065578</v>
      </c>
      <c r="D334" s="11">
        <v>51763.053651728827</v>
      </c>
      <c r="F334" s="197">
        <f t="shared" si="20"/>
        <v>51763.053651728827</v>
      </c>
      <c r="H334" s="53"/>
      <c r="L334" s="26">
        <v>36984</v>
      </c>
      <c r="M334" s="27" t="s">
        <v>10</v>
      </c>
      <c r="N334" s="23">
        <v>-48254264.071016796</v>
      </c>
      <c r="O334" t="str">
        <f t="shared" ref="O334:O397" si="21">IF((N334)&gt;(D336*1000),"var exceeded"," ")</f>
        <v>var exceeded</v>
      </c>
      <c r="P334" t="str">
        <f t="shared" si="18"/>
        <v xml:space="preserve"> </v>
      </c>
      <c r="T334" s="26">
        <v>37007</v>
      </c>
      <c r="U334" s="27" t="s">
        <v>10</v>
      </c>
      <c r="V334" s="23">
        <v>-77009614.361893907</v>
      </c>
      <c r="W334" s="23">
        <v>32444821.6739248</v>
      </c>
      <c r="Y334" s="72" t="str">
        <f t="shared" si="19"/>
        <v xml:space="preserve"> </v>
      </c>
      <c r="AG334" s="26">
        <v>36962</v>
      </c>
      <c r="AH334" s="27" t="s">
        <v>53</v>
      </c>
      <c r="AI334" s="28">
        <v>-44756791.982529297</v>
      </c>
      <c r="AJ334" s="28">
        <v>3561563.82142918</v>
      </c>
    </row>
    <row r="335" spans="1:36" ht="12" customHeight="1" x14ac:dyDescent="0.2">
      <c r="A335" s="21">
        <v>36985</v>
      </c>
      <c r="B335" s="22">
        <v>74211.920445621698</v>
      </c>
      <c r="C335" s="11">
        <v>12981.168074709176</v>
      </c>
      <c r="D335" s="11">
        <v>61230.752370912502</v>
      </c>
      <c r="F335" s="197">
        <f t="shared" si="20"/>
        <v>61230.752370912502</v>
      </c>
      <c r="H335" s="53"/>
      <c r="L335" s="26">
        <v>36985</v>
      </c>
      <c r="M335" s="27" t="s">
        <v>10</v>
      </c>
      <c r="N335" s="23">
        <v>-51766003.518732995</v>
      </c>
      <c r="O335" t="str">
        <f t="shared" si="21"/>
        <v>var exceeded</v>
      </c>
      <c r="P335" t="str">
        <f t="shared" si="18"/>
        <v xml:space="preserve"> </v>
      </c>
      <c r="T335" s="26">
        <v>37008</v>
      </c>
      <c r="U335" s="27" t="s">
        <v>10</v>
      </c>
      <c r="V335" s="23">
        <v>-76528769.110874593</v>
      </c>
      <c r="W335" s="23">
        <v>64157548.646868899</v>
      </c>
      <c r="Y335" s="72" t="str">
        <f t="shared" si="19"/>
        <v xml:space="preserve"> </v>
      </c>
      <c r="AG335" s="26">
        <v>36963</v>
      </c>
      <c r="AH335" s="27" t="s">
        <v>53</v>
      </c>
      <c r="AI335" s="28">
        <v>-45383244.838611305</v>
      </c>
      <c r="AJ335" s="28">
        <v>-31508519.1079982</v>
      </c>
    </row>
    <row r="336" spans="1:36" ht="12" customHeight="1" x14ac:dyDescent="0.2">
      <c r="A336" s="21">
        <v>36986</v>
      </c>
      <c r="B336" s="22">
        <v>-42906.768087487006</v>
      </c>
      <c r="C336" s="11">
        <v>5837.740620999708</v>
      </c>
      <c r="D336" s="11">
        <v>-48744.508708486712</v>
      </c>
      <c r="F336" s="197">
        <f t="shared" si="20"/>
        <v>-48744.508708486712</v>
      </c>
      <c r="H336" s="53"/>
      <c r="L336" s="26">
        <v>36986</v>
      </c>
      <c r="M336" s="27" t="s">
        <v>10</v>
      </c>
      <c r="N336" s="23">
        <v>-48137603.435364395</v>
      </c>
      <c r="O336" t="str">
        <f t="shared" si="21"/>
        <v>var exceeded</v>
      </c>
      <c r="P336" t="str">
        <f t="shared" si="18"/>
        <v>var exceeded</v>
      </c>
      <c r="T336" s="26">
        <v>37011</v>
      </c>
      <c r="U336" s="27" t="s">
        <v>10</v>
      </c>
      <c r="V336" s="23">
        <v>-78911112.217563599</v>
      </c>
      <c r="W336" s="23">
        <v>-21319663.219285797</v>
      </c>
      <c r="Y336" s="72" t="str">
        <f t="shared" si="19"/>
        <v xml:space="preserve"> </v>
      </c>
      <c r="AG336" s="26">
        <v>36964</v>
      </c>
      <c r="AH336" s="27" t="s">
        <v>53</v>
      </c>
      <c r="AI336" s="28">
        <v>-44921178.210536703</v>
      </c>
      <c r="AJ336" s="28">
        <v>-15503322.9484076</v>
      </c>
    </row>
    <row r="337" spans="1:36" ht="12" customHeight="1" x14ac:dyDescent="0.2">
      <c r="A337" s="21">
        <v>36987</v>
      </c>
      <c r="B337" s="22">
        <v>-39439.87061992543</v>
      </c>
      <c r="C337" s="11">
        <v>12380.001553200897</v>
      </c>
      <c r="D337" s="11">
        <v>-51819.872173126329</v>
      </c>
      <c r="F337" s="197">
        <f t="shared" si="20"/>
        <v>-51819.872173126329</v>
      </c>
      <c r="H337" s="53"/>
      <c r="L337" s="26">
        <v>36987</v>
      </c>
      <c r="M337" s="27" t="s">
        <v>10</v>
      </c>
      <c r="N337" s="23">
        <v>-47101219.590414599</v>
      </c>
      <c r="O337" t="str">
        <f t="shared" si="21"/>
        <v xml:space="preserve"> </v>
      </c>
      <c r="P337" t="str">
        <f t="shared" si="18"/>
        <v>var exceeded</v>
      </c>
      <c r="T337" s="26">
        <v>37012</v>
      </c>
      <c r="U337" s="27" t="s">
        <v>10</v>
      </c>
      <c r="V337" s="23">
        <v>-79197288.107405603</v>
      </c>
      <c r="W337" s="23">
        <v>-27168644.216891699</v>
      </c>
      <c r="Y337" s="72" t="str">
        <f t="shared" si="19"/>
        <v xml:space="preserve"> </v>
      </c>
      <c r="AG337" s="26">
        <v>36965</v>
      </c>
      <c r="AH337" s="27" t="s">
        <v>53</v>
      </c>
      <c r="AI337" s="28">
        <v>-48971844.170791298</v>
      </c>
      <c r="AJ337" s="28">
        <v>1872691.8177400499</v>
      </c>
    </row>
    <row r="338" spans="1:36" ht="12" customHeight="1" x14ac:dyDescent="0.2">
      <c r="A338" s="21">
        <v>36990</v>
      </c>
      <c r="B338" s="22">
        <v>-215804.28739368697</v>
      </c>
      <c r="C338" s="11">
        <v>371.7666029295782</v>
      </c>
      <c r="D338" s="11">
        <v>-216176.05399661654</v>
      </c>
      <c r="F338" s="197">
        <f t="shared" si="20"/>
        <v>-216176.05399661654</v>
      </c>
      <c r="H338" s="53"/>
      <c r="L338" s="26">
        <v>36990</v>
      </c>
      <c r="M338" s="27" t="s">
        <v>10</v>
      </c>
      <c r="N338" s="23">
        <v>-37561237.064653702</v>
      </c>
      <c r="O338" t="str">
        <f t="shared" si="21"/>
        <v>var exceeded</v>
      </c>
      <c r="P338" t="str">
        <f t="shared" si="18"/>
        <v xml:space="preserve"> </v>
      </c>
      <c r="T338" s="26">
        <v>37013</v>
      </c>
      <c r="U338" s="27" t="s">
        <v>10</v>
      </c>
      <c r="V338" s="23">
        <v>-78177492.526557297</v>
      </c>
      <c r="W338" s="23">
        <v>-2155344.15107584</v>
      </c>
      <c r="Y338" s="72" t="str">
        <f t="shared" si="19"/>
        <v xml:space="preserve"> </v>
      </c>
      <c r="AG338" s="26">
        <v>36966</v>
      </c>
      <c r="AH338" s="27" t="s">
        <v>53</v>
      </c>
      <c r="AI338" s="28">
        <v>-41064069.246372201</v>
      </c>
      <c r="AJ338" s="28">
        <v>50069250.431831099</v>
      </c>
    </row>
    <row r="339" spans="1:36" ht="12" customHeight="1" x14ac:dyDescent="0.2">
      <c r="A339" s="21">
        <v>36991</v>
      </c>
      <c r="B339" s="22">
        <v>99814.74334503556</v>
      </c>
      <c r="C339" s="11">
        <v>3400.9645347351552</v>
      </c>
      <c r="D339" s="11">
        <v>96413.778810300399</v>
      </c>
      <c r="F339" s="197">
        <f t="shared" si="20"/>
        <v>96413.778810300399</v>
      </c>
      <c r="H339" s="53"/>
      <c r="L339" s="26">
        <v>36991</v>
      </c>
      <c r="M339" s="27" t="s">
        <v>10</v>
      </c>
      <c r="N339" s="23">
        <v>-33511548.350508001</v>
      </c>
      <c r="O339" t="str">
        <f t="shared" si="21"/>
        <v>var exceeded</v>
      </c>
      <c r="P339" t="str">
        <f t="shared" si="18"/>
        <v>var exceeded</v>
      </c>
      <c r="T339" s="26">
        <v>37014</v>
      </c>
      <c r="U339" s="27" t="s">
        <v>10</v>
      </c>
      <c r="V339" s="23">
        <v>-79871441.839968204</v>
      </c>
      <c r="W339" s="23">
        <v>-19129588.807167098</v>
      </c>
      <c r="Y339" s="72" t="str">
        <f t="shared" si="19"/>
        <v xml:space="preserve"> </v>
      </c>
      <c r="AG339" s="26">
        <v>36969</v>
      </c>
      <c r="AH339" s="27" t="s">
        <v>53</v>
      </c>
      <c r="AI339" s="28">
        <v>-36004745.428527296</v>
      </c>
      <c r="AJ339" s="28">
        <v>41503089.926118501</v>
      </c>
    </row>
    <row r="340" spans="1:36" ht="12" customHeight="1" x14ac:dyDescent="0.2">
      <c r="A340" s="21">
        <v>36992</v>
      </c>
      <c r="B340" s="22">
        <v>-63115.917990477952</v>
      </c>
      <c r="C340" s="11">
        <v>5186.78170286983</v>
      </c>
      <c r="D340" s="11">
        <v>-68302.699693347779</v>
      </c>
      <c r="F340" s="197">
        <f t="shared" si="20"/>
        <v>-68302.699693347779</v>
      </c>
      <c r="H340" s="53"/>
      <c r="L340" s="26">
        <v>36992</v>
      </c>
      <c r="M340" s="27" t="s">
        <v>10</v>
      </c>
      <c r="N340" s="23">
        <v>-30205155.630470399</v>
      </c>
      <c r="O340" t="str">
        <f t="shared" si="21"/>
        <v xml:space="preserve"> </v>
      </c>
      <c r="P340" t="str">
        <f t="shared" si="18"/>
        <v>var exceeded</v>
      </c>
      <c r="T340" s="26">
        <v>37015</v>
      </c>
      <c r="U340" s="27" t="s">
        <v>10</v>
      </c>
      <c r="V340" s="23">
        <v>-77748294.194570705</v>
      </c>
      <c r="W340" s="23">
        <v>30974687.039953999</v>
      </c>
      <c r="Y340" s="72" t="str">
        <f t="shared" si="19"/>
        <v xml:space="preserve"> </v>
      </c>
      <c r="AG340" s="26">
        <v>36970</v>
      </c>
      <c r="AH340" s="27" t="s">
        <v>53</v>
      </c>
      <c r="AI340" s="28">
        <v>-32560412.0795554</v>
      </c>
      <c r="AJ340" s="28">
        <v>53498303.442508005</v>
      </c>
    </row>
    <row r="341" spans="1:36" ht="12" customHeight="1" x14ac:dyDescent="0.2">
      <c r="A341" s="21">
        <v>36993</v>
      </c>
      <c r="B341" s="22">
        <v>-58839.752658630299</v>
      </c>
      <c r="C341" s="11">
        <v>2142.0824058131429</v>
      </c>
      <c r="D341" s="11">
        <v>-60981.835064443439</v>
      </c>
      <c r="F341" s="197">
        <f t="shared" si="20"/>
        <v>-60981.835064443439</v>
      </c>
      <c r="H341" s="53"/>
      <c r="L341" s="26">
        <v>36993</v>
      </c>
      <c r="M341" s="27" t="s">
        <v>10</v>
      </c>
      <c r="N341" s="23">
        <v>-28031421.7917169</v>
      </c>
      <c r="O341" t="str">
        <f t="shared" si="21"/>
        <v xml:space="preserve"> </v>
      </c>
      <c r="P341" t="str">
        <f t="shared" si="18"/>
        <v xml:space="preserve"> </v>
      </c>
      <c r="T341" s="26">
        <v>37018</v>
      </c>
      <c r="U341" s="27" t="s">
        <v>10</v>
      </c>
      <c r="V341" s="23">
        <v>-76906854.569878504</v>
      </c>
      <c r="W341" s="23">
        <v>41947248.453776702</v>
      </c>
      <c r="Y341" s="72" t="str">
        <f t="shared" si="19"/>
        <v>var exceeded</v>
      </c>
      <c r="AG341" s="26">
        <v>36971</v>
      </c>
      <c r="AH341" s="27" t="s">
        <v>53</v>
      </c>
      <c r="AI341" s="28">
        <v>-37676949.230925694</v>
      </c>
      <c r="AJ341" s="28">
        <v>38447620.230388597</v>
      </c>
    </row>
    <row r="342" spans="1:36" ht="12" customHeight="1" x14ac:dyDescent="0.2">
      <c r="A342" s="21">
        <v>36997</v>
      </c>
      <c r="B342" s="22">
        <v>-8872.7209859051036</v>
      </c>
      <c r="C342" s="11">
        <v>1051.2992850748881</v>
      </c>
      <c r="D342" s="11">
        <v>-9924.0202709799923</v>
      </c>
      <c r="F342" s="197">
        <f t="shared" si="20"/>
        <v>-9924.0202709799923</v>
      </c>
      <c r="H342" s="53"/>
      <c r="L342" s="26">
        <v>36997</v>
      </c>
      <c r="M342" s="27" t="s">
        <v>10</v>
      </c>
      <c r="N342" s="23">
        <v>-34792013.9869029</v>
      </c>
      <c r="O342" t="str">
        <f t="shared" si="21"/>
        <v xml:space="preserve"> </v>
      </c>
      <c r="P342" t="str">
        <f t="shared" ref="P342:P405" si="22">IF(($N342)&gt;(F343*1000),"var exceeded"," ")</f>
        <v xml:space="preserve"> </v>
      </c>
      <c r="T342" s="26">
        <v>37019</v>
      </c>
      <c r="U342" s="27" t="s">
        <v>10</v>
      </c>
      <c r="V342" s="23">
        <v>-82355627.125298291</v>
      </c>
      <c r="W342" s="23">
        <v>-85746883.852088496</v>
      </c>
      <c r="Y342" s="72" t="str">
        <f t="shared" ref="Y342:Y405" si="23">IF((V342)&gt;(W343),"var exceeded"," ")</f>
        <v xml:space="preserve"> </v>
      </c>
      <c r="AG342" s="26">
        <v>36972</v>
      </c>
      <c r="AH342" s="27" t="s">
        <v>53</v>
      </c>
      <c r="AI342" s="28">
        <v>-39574829.788670599</v>
      </c>
      <c r="AJ342" s="28">
        <v>-19565056.669257998</v>
      </c>
    </row>
    <row r="343" spans="1:36" ht="12" customHeight="1" x14ac:dyDescent="0.2">
      <c r="A343" s="21">
        <v>36998</v>
      </c>
      <c r="B343" s="22">
        <v>4972.3257039389491</v>
      </c>
      <c r="C343" s="11">
        <v>8269.6987504634453</v>
      </c>
      <c r="D343" s="11">
        <v>-3297.3730465244962</v>
      </c>
      <c r="F343" s="197">
        <f t="shared" ref="F343:F406" si="24">D343-E343</f>
        <v>-3297.3730465244962</v>
      </c>
      <c r="H343" s="53"/>
      <c r="L343" s="26">
        <v>36998</v>
      </c>
      <c r="M343" s="27" t="s">
        <v>10</v>
      </c>
      <c r="N343" s="23">
        <v>-38104283.045078196</v>
      </c>
      <c r="O343" t="str">
        <f t="shared" si="21"/>
        <v xml:space="preserve"> </v>
      </c>
      <c r="P343" t="str">
        <f t="shared" si="22"/>
        <v xml:space="preserve"> </v>
      </c>
      <c r="T343" s="26">
        <v>37020</v>
      </c>
      <c r="U343" s="27" t="s">
        <v>10</v>
      </c>
      <c r="V343" s="23">
        <v>-77074833.460343301</v>
      </c>
      <c r="W343" s="23">
        <v>49497768.494142897</v>
      </c>
      <c r="Y343" s="72" t="str">
        <f t="shared" si="23"/>
        <v xml:space="preserve"> </v>
      </c>
      <c r="AG343" s="26">
        <v>36973</v>
      </c>
      <c r="AH343" s="27" t="s">
        <v>53</v>
      </c>
      <c r="AI343" s="28">
        <v>-43021302.804446898</v>
      </c>
      <c r="AJ343" s="28">
        <v>7415973.0180807002</v>
      </c>
    </row>
    <row r="344" spans="1:36" ht="12" customHeight="1" x14ac:dyDescent="0.2">
      <c r="A344" s="21">
        <v>36999</v>
      </c>
      <c r="B344" s="22">
        <v>-384.09032230906064</v>
      </c>
      <c r="C344" s="11">
        <v>9655.030927955715</v>
      </c>
      <c r="D344" s="11">
        <v>-10039.121250264776</v>
      </c>
      <c r="F344" s="197">
        <f t="shared" si="24"/>
        <v>-10039.121250264776</v>
      </c>
      <c r="H344" s="53"/>
      <c r="L344" s="26">
        <v>36999</v>
      </c>
      <c r="M344" s="27" t="s">
        <v>10</v>
      </c>
      <c r="N344" s="23">
        <v>-48271897.750456095</v>
      </c>
      <c r="O344" t="str">
        <f t="shared" si="21"/>
        <v>var exceeded</v>
      </c>
      <c r="P344" t="str">
        <f t="shared" si="22"/>
        <v xml:space="preserve"> </v>
      </c>
      <c r="T344" s="26">
        <v>37021</v>
      </c>
      <c r="U344" s="27" t="s">
        <v>10</v>
      </c>
      <c r="V344" s="23">
        <v>-90022459.600916401</v>
      </c>
      <c r="W344" s="23">
        <v>-29056213.095187902</v>
      </c>
      <c r="Y344" s="72" t="str">
        <f t="shared" si="23"/>
        <v xml:space="preserve"> </v>
      </c>
      <c r="AG344" s="26">
        <v>36976</v>
      </c>
      <c r="AH344" s="27" t="s">
        <v>53</v>
      </c>
      <c r="AI344" s="28">
        <v>-50689307.263540298</v>
      </c>
      <c r="AJ344" s="28">
        <v>31083058.3705515</v>
      </c>
    </row>
    <row r="345" spans="1:36" ht="12" customHeight="1" x14ac:dyDescent="0.2">
      <c r="A345" s="21">
        <v>37000</v>
      </c>
      <c r="B345" s="22">
        <v>57470.070675999734</v>
      </c>
      <c r="C345" s="11">
        <v>4515.1214909070459</v>
      </c>
      <c r="D345" s="11">
        <v>52954.949185092686</v>
      </c>
      <c r="F345" s="197">
        <f t="shared" si="24"/>
        <v>52954.949185092686</v>
      </c>
      <c r="H345" s="53"/>
      <c r="L345" s="26">
        <v>37000</v>
      </c>
      <c r="M345" s="27" t="s">
        <v>10</v>
      </c>
      <c r="N345" s="23">
        <v>-53145867.173818395</v>
      </c>
      <c r="O345" t="str">
        <f t="shared" si="21"/>
        <v xml:space="preserve"> </v>
      </c>
      <c r="P345" t="str">
        <f t="shared" si="22"/>
        <v>var exceeded</v>
      </c>
      <c r="T345" s="26">
        <v>37022</v>
      </c>
      <c r="U345" s="27" t="s">
        <v>10</v>
      </c>
      <c r="V345" s="23">
        <v>-82620665.585067093</v>
      </c>
      <c r="W345" s="23">
        <v>-87745828.656107292</v>
      </c>
      <c r="Y345" s="72" t="str">
        <f t="shared" si="23"/>
        <v xml:space="preserve"> </v>
      </c>
      <c r="AG345" s="26">
        <v>36977</v>
      </c>
      <c r="AH345" s="27" t="s">
        <v>53</v>
      </c>
      <c r="AI345" s="28">
        <v>-48736335.288937598</v>
      </c>
      <c r="AJ345" s="28">
        <v>-60565043.5138404</v>
      </c>
    </row>
    <row r="346" spans="1:36" ht="12" customHeight="1" x14ac:dyDescent="0.2">
      <c r="A346" s="21">
        <v>37001</v>
      </c>
      <c r="B346" s="22">
        <v>-51231.851563267439</v>
      </c>
      <c r="C346" s="11">
        <v>3907.4394129863654</v>
      </c>
      <c r="D346" s="11">
        <v>-55139.290976253804</v>
      </c>
      <c r="F346" s="197">
        <f t="shared" si="24"/>
        <v>-55139.290976253804</v>
      </c>
      <c r="H346" s="53"/>
      <c r="L346" s="26">
        <v>37001</v>
      </c>
      <c r="M346" s="27" t="s">
        <v>10</v>
      </c>
      <c r="N346" s="23">
        <v>-102653558.631427</v>
      </c>
      <c r="O346" t="str">
        <f t="shared" si="21"/>
        <v xml:space="preserve"> </v>
      </c>
      <c r="P346" t="str">
        <f t="shared" si="22"/>
        <v xml:space="preserve"> </v>
      </c>
      <c r="T346" s="26">
        <v>37025</v>
      </c>
      <c r="U346" s="27" t="s">
        <v>10</v>
      </c>
      <c r="V346" s="23">
        <v>-87304233.428517401</v>
      </c>
      <c r="W346" s="23">
        <v>-66512370.583839096</v>
      </c>
      <c r="Y346" s="72" t="str">
        <f t="shared" si="23"/>
        <v xml:space="preserve"> </v>
      </c>
      <c r="AG346" s="26">
        <v>36978</v>
      </c>
      <c r="AH346" s="27" t="s">
        <v>53</v>
      </c>
      <c r="AI346" s="28">
        <v>-41985860.219931401</v>
      </c>
      <c r="AJ346" s="28">
        <v>126098719.45249601</v>
      </c>
    </row>
    <row r="347" spans="1:36" ht="12" customHeight="1" x14ac:dyDescent="0.2">
      <c r="A347" s="21">
        <v>37004</v>
      </c>
      <c r="B347" s="22">
        <v>24419.284785536012</v>
      </c>
      <c r="C347" s="11">
        <v>2936.4375476191276</v>
      </c>
      <c r="D347" s="11">
        <v>21482.847237916885</v>
      </c>
      <c r="F347" s="197">
        <f t="shared" si="24"/>
        <v>21482.847237916885</v>
      </c>
      <c r="H347" s="53"/>
      <c r="L347" s="26">
        <v>37004</v>
      </c>
      <c r="M347" s="27" t="s">
        <v>10</v>
      </c>
      <c r="N347" s="23">
        <v>-100793121.938088</v>
      </c>
      <c r="O347" t="str">
        <f t="shared" si="21"/>
        <v>var exceeded</v>
      </c>
      <c r="P347" t="str">
        <f t="shared" si="22"/>
        <v xml:space="preserve"> </v>
      </c>
      <c r="T347" s="26">
        <v>37026</v>
      </c>
      <c r="U347" s="27" t="s">
        <v>10</v>
      </c>
      <c r="V347" s="23">
        <v>-89816507.975095406</v>
      </c>
      <c r="W347" s="23">
        <v>-34117317.898061104</v>
      </c>
      <c r="Y347" s="72" t="str">
        <f t="shared" si="23"/>
        <v xml:space="preserve"> </v>
      </c>
      <c r="AG347" s="26">
        <v>36979</v>
      </c>
      <c r="AH347" s="27" t="s">
        <v>53</v>
      </c>
      <c r="AI347" s="28">
        <v>-47763643.888797894</v>
      </c>
      <c r="AJ347" s="28">
        <v>22730677.6317387</v>
      </c>
    </row>
    <row r="348" spans="1:36" ht="12" customHeight="1" x14ac:dyDescent="0.2">
      <c r="A348" s="21">
        <v>37005</v>
      </c>
      <c r="B348" s="22">
        <v>-15852.83119732888</v>
      </c>
      <c r="C348" s="11">
        <v>5373.4420441622678</v>
      </c>
      <c r="D348" s="11">
        <v>-21226.273241491148</v>
      </c>
      <c r="F348" s="197">
        <f t="shared" si="24"/>
        <v>-21226.273241491148</v>
      </c>
      <c r="H348" s="53"/>
      <c r="L348" s="26">
        <v>37005</v>
      </c>
      <c r="M348" s="27" t="s">
        <v>10</v>
      </c>
      <c r="N348" s="23">
        <v>-101383017.679969</v>
      </c>
      <c r="O348" t="str">
        <f t="shared" si="21"/>
        <v xml:space="preserve"> </v>
      </c>
      <c r="P348" t="str">
        <f t="shared" si="22"/>
        <v>var exceeded</v>
      </c>
      <c r="T348" s="26">
        <v>37027</v>
      </c>
      <c r="U348" s="27" t="s">
        <v>10</v>
      </c>
      <c r="V348" s="23">
        <v>-82202463.456263006</v>
      </c>
      <c r="W348" s="23">
        <v>27982246.606049098</v>
      </c>
      <c r="Y348" s="72" t="str">
        <f t="shared" si="23"/>
        <v xml:space="preserve"> </v>
      </c>
      <c r="AG348" s="26">
        <v>36980</v>
      </c>
      <c r="AH348" s="27" t="s">
        <v>53</v>
      </c>
      <c r="AI348" s="28">
        <v>-53935892.048619598</v>
      </c>
      <c r="AJ348" s="28">
        <v>109723243.873762</v>
      </c>
    </row>
    <row r="349" spans="1:36" ht="12" customHeight="1" x14ac:dyDescent="0.2">
      <c r="A349" s="21">
        <v>37006</v>
      </c>
      <c r="B349" s="22">
        <v>-155251.36305287408</v>
      </c>
      <c r="C349" s="11">
        <v>2388.5530998114873</v>
      </c>
      <c r="D349" s="11">
        <v>-157639.91615268556</v>
      </c>
      <c r="F349" s="197">
        <f t="shared" si="24"/>
        <v>-157639.91615268556</v>
      </c>
      <c r="H349" s="53"/>
      <c r="L349" s="26">
        <v>37006</v>
      </c>
      <c r="M349" s="27" t="s">
        <v>10</v>
      </c>
      <c r="N349" s="23">
        <v>-90534176.536755696</v>
      </c>
      <c r="O349" t="str">
        <f t="shared" si="21"/>
        <v xml:space="preserve"> </v>
      </c>
      <c r="P349" t="str">
        <f t="shared" si="22"/>
        <v xml:space="preserve"> </v>
      </c>
      <c r="T349" s="26">
        <v>37028</v>
      </c>
      <c r="U349" s="27" t="s">
        <v>10</v>
      </c>
      <c r="V349" s="23">
        <v>-74929869.607348993</v>
      </c>
      <c r="W349" s="23">
        <v>62781358.641767301</v>
      </c>
      <c r="Y349" s="72" t="str">
        <f t="shared" si="23"/>
        <v xml:space="preserve"> </v>
      </c>
      <c r="AG349" s="26">
        <v>36981</v>
      </c>
      <c r="AH349" s="27" t="s">
        <v>53</v>
      </c>
      <c r="AI349" s="28">
        <v>-25346464.938607402</v>
      </c>
      <c r="AJ349" s="28">
        <v>5072242.1695519499</v>
      </c>
    </row>
    <row r="350" spans="1:36" ht="12" customHeight="1" x14ac:dyDescent="0.2">
      <c r="A350" s="21">
        <v>37007</v>
      </c>
      <c r="B350" s="22">
        <v>62394.677743715787</v>
      </c>
      <c r="C350" s="11">
        <v>9845.5320184969387</v>
      </c>
      <c r="D350" s="11">
        <v>52549.145725218848</v>
      </c>
      <c r="F350" s="197">
        <f t="shared" si="24"/>
        <v>52549.145725218848</v>
      </c>
      <c r="H350" s="53"/>
      <c r="L350" s="26">
        <v>37007</v>
      </c>
      <c r="M350" s="27" t="s">
        <v>10</v>
      </c>
      <c r="N350" s="23">
        <v>-77009614.361893907</v>
      </c>
      <c r="O350" t="str">
        <f t="shared" si="21"/>
        <v xml:space="preserve"> </v>
      </c>
      <c r="P350" t="str">
        <f t="shared" si="22"/>
        <v xml:space="preserve"> </v>
      </c>
      <c r="T350" s="26">
        <v>37029</v>
      </c>
      <c r="U350" s="27" t="s">
        <v>10</v>
      </c>
      <c r="V350" s="23">
        <v>-85840237.995064497</v>
      </c>
      <c r="W350" s="23">
        <v>77173071.037417993</v>
      </c>
      <c r="Y350" s="72" t="str">
        <f t="shared" si="23"/>
        <v xml:space="preserve"> </v>
      </c>
      <c r="AG350" s="26">
        <v>36983</v>
      </c>
      <c r="AH350" s="27" t="s">
        <v>53</v>
      </c>
      <c r="AI350" s="28">
        <v>-60733699.621489599</v>
      </c>
      <c r="AJ350" s="28">
        <v>58411414.696512401</v>
      </c>
    </row>
    <row r="351" spans="1:36" ht="12" customHeight="1" x14ac:dyDescent="0.2">
      <c r="A351" s="21">
        <v>37008</v>
      </c>
      <c r="B351" s="22">
        <v>76790.419439167425</v>
      </c>
      <c r="C351" s="11">
        <v>4212.55470193566</v>
      </c>
      <c r="D351" s="11">
        <v>72577.864737231765</v>
      </c>
      <c r="F351" s="197">
        <f t="shared" si="24"/>
        <v>72577.864737231765</v>
      </c>
      <c r="H351" s="53"/>
      <c r="L351" s="26">
        <v>37008</v>
      </c>
      <c r="M351" s="27" t="s">
        <v>10</v>
      </c>
      <c r="N351" s="23">
        <v>-76528769.110874593</v>
      </c>
      <c r="O351" t="str">
        <f t="shared" si="21"/>
        <v xml:space="preserve"> </v>
      </c>
      <c r="P351" t="str">
        <f t="shared" si="22"/>
        <v xml:space="preserve"> </v>
      </c>
      <c r="T351" s="26">
        <v>37032</v>
      </c>
      <c r="U351" s="27" t="s">
        <v>10</v>
      </c>
      <c r="V351" s="23">
        <v>-80152899.567565694</v>
      </c>
      <c r="W351" s="23">
        <v>118652197.775307</v>
      </c>
      <c r="Y351" s="72" t="str">
        <f t="shared" si="23"/>
        <v xml:space="preserve"> </v>
      </c>
      <c r="AG351" s="26">
        <v>36984</v>
      </c>
      <c r="AH351" s="27" t="s">
        <v>53</v>
      </c>
      <c r="AI351" s="28">
        <v>-59154113.367237896</v>
      </c>
      <c r="AJ351" s="28">
        <v>19590588.789828401</v>
      </c>
    </row>
    <row r="352" spans="1:36" ht="12" customHeight="1" x14ac:dyDescent="0.2">
      <c r="A352" s="21">
        <v>37011</v>
      </c>
      <c r="B352" s="22">
        <v>-14069.989138493953</v>
      </c>
      <c r="C352" s="11">
        <v>2486.4088735122009</v>
      </c>
      <c r="D352" s="11">
        <v>-16556.398012006153</v>
      </c>
      <c r="F352" s="197">
        <f t="shared" si="24"/>
        <v>-16556.398012006153</v>
      </c>
      <c r="H352" s="53"/>
      <c r="L352" s="26">
        <v>37011</v>
      </c>
      <c r="M352" s="27" t="s">
        <v>10</v>
      </c>
      <c r="N352" s="23">
        <v>-78911112.217563599</v>
      </c>
      <c r="O352" t="str">
        <f t="shared" si="21"/>
        <v xml:space="preserve"> </v>
      </c>
      <c r="P352" t="str">
        <f t="shared" si="22"/>
        <v xml:space="preserve"> </v>
      </c>
      <c r="T352" s="26">
        <v>37033</v>
      </c>
      <c r="U352" s="27" t="s">
        <v>10</v>
      </c>
      <c r="V352" s="23">
        <v>-83503022.579227999</v>
      </c>
      <c r="W352" s="23">
        <v>34911657.727587998</v>
      </c>
      <c r="Y352" s="72" t="str">
        <f t="shared" si="23"/>
        <v xml:space="preserve"> </v>
      </c>
      <c r="AG352" s="26">
        <v>36985</v>
      </c>
      <c r="AH352" s="27" t="s">
        <v>53</v>
      </c>
      <c r="AI352" s="28">
        <v>-61271062.4670626</v>
      </c>
      <c r="AJ352" s="28">
        <v>88485756.953164592</v>
      </c>
    </row>
    <row r="353" spans="1:36" ht="12" customHeight="1" x14ac:dyDescent="0.2">
      <c r="A353" s="21">
        <v>37012</v>
      </c>
      <c r="B353" s="22">
        <v>-35332.190930730198</v>
      </c>
      <c r="C353" s="11">
        <v>4260.6698303165667</v>
      </c>
      <c r="D353" s="11">
        <v>-39592.860761046766</v>
      </c>
      <c r="F353" s="197">
        <f t="shared" si="24"/>
        <v>-39592.860761046766</v>
      </c>
      <c r="H353" s="53"/>
      <c r="L353" s="26">
        <v>37012</v>
      </c>
      <c r="M353" s="27" t="s">
        <v>10</v>
      </c>
      <c r="N353" s="23">
        <v>-79197288.107405603</v>
      </c>
      <c r="O353" t="str">
        <f t="shared" si="21"/>
        <v xml:space="preserve"> </v>
      </c>
      <c r="P353" t="str">
        <f t="shared" si="22"/>
        <v xml:space="preserve"> </v>
      </c>
      <c r="T353" s="26">
        <v>37034</v>
      </c>
      <c r="U353" s="27" t="s">
        <v>10</v>
      </c>
      <c r="V353" s="23">
        <v>-82373791.372403398</v>
      </c>
      <c r="W353" s="23">
        <v>-50962414.953502297</v>
      </c>
      <c r="Y353" s="72" t="str">
        <f t="shared" si="23"/>
        <v xml:space="preserve"> </v>
      </c>
      <c r="AG353" s="26">
        <v>36986</v>
      </c>
      <c r="AH353" s="27" t="s">
        <v>53</v>
      </c>
      <c r="AI353" s="28">
        <v>-57603932.943104096</v>
      </c>
      <c r="AJ353" s="28">
        <v>-56300091.068271302</v>
      </c>
    </row>
    <row r="354" spans="1:36" ht="12" customHeight="1" x14ac:dyDescent="0.2">
      <c r="A354" s="21">
        <v>37013</v>
      </c>
      <c r="B354" s="22">
        <v>3750.7810807012092</v>
      </c>
      <c r="C354" s="11">
        <v>1240.1714222732037</v>
      </c>
      <c r="D354" s="11">
        <v>2510.6096584280058</v>
      </c>
      <c r="F354" s="197">
        <f t="shared" si="24"/>
        <v>2510.6096584280058</v>
      </c>
      <c r="H354" s="53"/>
      <c r="L354" s="26">
        <v>37013</v>
      </c>
      <c r="M354" s="27" t="s">
        <v>10</v>
      </c>
      <c r="N354" s="23">
        <v>-78177492.526557297</v>
      </c>
      <c r="O354" t="str">
        <f t="shared" si="21"/>
        <v xml:space="preserve"> </v>
      </c>
      <c r="P354" t="str">
        <f t="shared" si="22"/>
        <v xml:space="preserve"> </v>
      </c>
      <c r="T354" s="26">
        <v>37035</v>
      </c>
      <c r="U354" s="27" t="s">
        <v>10</v>
      </c>
      <c r="V354" s="23">
        <v>-80359149.618605599</v>
      </c>
      <c r="W354" s="23">
        <v>-19130726.8577279</v>
      </c>
      <c r="Y354" s="72" t="str">
        <f t="shared" si="23"/>
        <v xml:space="preserve"> </v>
      </c>
      <c r="AG354" s="26">
        <v>36987</v>
      </c>
      <c r="AH354" s="27" t="s">
        <v>53</v>
      </c>
      <c r="AI354" s="28">
        <v>-57364167.9847105</v>
      </c>
      <c r="AJ354" s="28">
        <v>-62779473.928571299</v>
      </c>
    </row>
    <row r="355" spans="1:36" ht="12" customHeight="1" x14ac:dyDescent="0.2">
      <c r="A355" s="21">
        <v>37014</v>
      </c>
      <c r="B355" s="22">
        <v>-20971.222047865933</v>
      </c>
      <c r="C355" s="11">
        <v>1542.4791456661724</v>
      </c>
      <c r="D355" s="11">
        <v>-22513.701193532106</v>
      </c>
      <c r="F355" s="197">
        <f t="shared" si="24"/>
        <v>-22513.701193532106</v>
      </c>
      <c r="H355" s="53"/>
      <c r="L355" s="26">
        <v>37014</v>
      </c>
      <c r="M355" s="27" t="s">
        <v>10</v>
      </c>
      <c r="N355" s="23">
        <v>-79871441.839968204</v>
      </c>
      <c r="O355" t="str">
        <f t="shared" si="21"/>
        <v xml:space="preserve"> </v>
      </c>
      <c r="P355" t="str">
        <f t="shared" si="22"/>
        <v xml:space="preserve"> </v>
      </c>
      <c r="T355" s="26">
        <v>37036</v>
      </c>
      <c r="U355" s="27" t="s">
        <v>10</v>
      </c>
      <c r="V355" s="23">
        <v>-78365937.764445394</v>
      </c>
      <c r="W355" s="23">
        <v>2334899.55911612</v>
      </c>
      <c r="Y355" s="72" t="str">
        <f t="shared" si="23"/>
        <v xml:space="preserve"> </v>
      </c>
      <c r="AG355" s="26">
        <v>36990</v>
      </c>
      <c r="AH355" s="27" t="s">
        <v>53</v>
      </c>
      <c r="AI355" s="28">
        <v>-48728762.1282221</v>
      </c>
      <c r="AJ355" s="28">
        <v>-197167159.76558399</v>
      </c>
    </row>
    <row r="356" spans="1:36" ht="12" customHeight="1" x14ac:dyDescent="0.2">
      <c r="A356" s="21">
        <v>37015</v>
      </c>
      <c r="B356" s="22">
        <v>31648.54237604449</v>
      </c>
      <c r="C356" s="11">
        <v>4136.7288379433821</v>
      </c>
      <c r="D356" s="11">
        <v>27511.813538101109</v>
      </c>
      <c r="F356" s="197">
        <f t="shared" si="24"/>
        <v>27511.813538101109</v>
      </c>
      <c r="H356" s="53"/>
      <c r="L356" s="26">
        <v>37015</v>
      </c>
      <c r="M356" s="27" t="s">
        <v>10</v>
      </c>
      <c r="N356" s="23">
        <v>-77748294.194570705</v>
      </c>
      <c r="O356" t="str">
        <f t="shared" si="21"/>
        <v>var exceeded</v>
      </c>
      <c r="P356" t="str">
        <f t="shared" si="22"/>
        <v xml:space="preserve"> </v>
      </c>
      <c r="T356" s="26">
        <v>37040</v>
      </c>
      <c r="U356" s="27" t="s">
        <v>10</v>
      </c>
      <c r="V356" s="23">
        <v>-50484267.758157305</v>
      </c>
      <c r="W356" s="23">
        <v>-9481623.6795502007</v>
      </c>
      <c r="Y356" s="72" t="str">
        <f t="shared" si="23"/>
        <v>var exceeded</v>
      </c>
      <c r="AG356" s="26">
        <v>36991</v>
      </c>
      <c r="AH356" s="27" t="s">
        <v>53</v>
      </c>
      <c r="AI356" s="28">
        <v>-51649780.097176</v>
      </c>
      <c r="AJ356" s="28">
        <v>96497436.585695297</v>
      </c>
    </row>
    <row r="357" spans="1:36" ht="12" customHeight="1" x14ac:dyDescent="0.2">
      <c r="A357" s="21">
        <v>37018</v>
      </c>
      <c r="B357" s="22">
        <v>45011.52762616051</v>
      </c>
      <c r="C357" s="11">
        <v>1167.0051920752751</v>
      </c>
      <c r="D357" s="11">
        <v>43844.522434085236</v>
      </c>
      <c r="F357" s="197">
        <f t="shared" si="24"/>
        <v>43844.522434085236</v>
      </c>
      <c r="H357" s="53"/>
      <c r="L357" s="26">
        <v>37018</v>
      </c>
      <c r="M357" s="27" t="s">
        <v>10</v>
      </c>
      <c r="N357" s="23">
        <v>-76906854.569878504</v>
      </c>
      <c r="O357" t="str">
        <f t="shared" si="21"/>
        <v xml:space="preserve"> </v>
      </c>
      <c r="P357" t="str">
        <f t="shared" si="22"/>
        <v>var exceeded</v>
      </c>
      <c r="T357" s="26">
        <v>37041</v>
      </c>
      <c r="U357" s="27" t="s">
        <v>10</v>
      </c>
      <c r="V357" s="23">
        <v>-45487363.659163296</v>
      </c>
      <c r="W357" s="23">
        <v>-122042384.645521</v>
      </c>
      <c r="Y357" s="72" t="str">
        <f t="shared" si="23"/>
        <v>var exceeded</v>
      </c>
      <c r="AG357" s="26">
        <v>36992</v>
      </c>
      <c r="AH357" s="27" t="s">
        <v>53</v>
      </c>
      <c r="AI357" s="28">
        <v>-46686553.575243495</v>
      </c>
      <c r="AJ357" s="28">
        <v>-79962697.323348299</v>
      </c>
    </row>
    <row r="358" spans="1:36" ht="12" customHeight="1" x14ac:dyDescent="0.2">
      <c r="A358" s="21">
        <v>37019</v>
      </c>
      <c r="B358" s="22">
        <v>-79075.984648554353</v>
      </c>
      <c r="C358" s="11">
        <v>8413.4901409697904</v>
      </c>
      <c r="D358" s="11">
        <v>-87489.474789524145</v>
      </c>
      <c r="F358" s="197">
        <f t="shared" si="24"/>
        <v>-87489.474789524145</v>
      </c>
      <c r="H358" s="53"/>
      <c r="L358" s="26">
        <v>37019</v>
      </c>
      <c r="M358" s="27" t="s">
        <v>10</v>
      </c>
      <c r="N358" s="23">
        <v>-82355627.125298291</v>
      </c>
      <c r="O358" t="str">
        <f t="shared" si="21"/>
        <v xml:space="preserve"> </v>
      </c>
      <c r="P358" t="str">
        <f t="shared" si="22"/>
        <v xml:space="preserve"> </v>
      </c>
      <c r="T358" s="26">
        <v>37042</v>
      </c>
      <c r="U358" s="27" t="s">
        <v>10</v>
      </c>
      <c r="V358" s="23">
        <v>-54157077.261336394</v>
      </c>
      <c r="W358" s="23">
        <v>-57747459.638648398</v>
      </c>
      <c r="Y358" s="72" t="str">
        <f t="shared" si="23"/>
        <v xml:space="preserve"> </v>
      </c>
      <c r="AG358" s="26">
        <v>36993</v>
      </c>
      <c r="AH358" s="27" t="s">
        <v>53</v>
      </c>
      <c r="AI358" s="28">
        <v>-42530976.589637399</v>
      </c>
      <c r="AJ358" s="28">
        <v>-41002032.0854799</v>
      </c>
    </row>
    <row r="359" spans="1:36" ht="12" customHeight="1" x14ac:dyDescent="0.2">
      <c r="A359" s="21">
        <v>37020</v>
      </c>
      <c r="B359" s="22">
        <v>50703.194494272495</v>
      </c>
      <c r="C359" s="11">
        <v>1459.2128420817387</v>
      </c>
      <c r="D359" s="11">
        <v>49243.981652190756</v>
      </c>
      <c r="F359" s="197">
        <f t="shared" si="24"/>
        <v>49243.981652190756</v>
      </c>
      <c r="H359" s="53"/>
      <c r="L359" s="26">
        <v>37020</v>
      </c>
      <c r="M359" s="27" t="s">
        <v>10</v>
      </c>
      <c r="N359" s="23">
        <v>-77074833.460343301</v>
      </c>
      <c r="O359" t="str">
        <f t="shared" si="21"/>
        <v>var exceeded</v>
      </c>
      <c r="P359" t="str">
        <f t="shared" si="22"/>
        <v xml:space="preserve"> </v>
      </c>
      <c r="T359" s="26">
        <v>37043</v>
      </c>
      <c r="U359" s="27" t="s">
        <v>10</v>
      </c>
      <c r="V359" s="23">
        <v>-64058028.090019897</v>
      </c>
      <c r="W359" s="23">
        <v>-38767390.956077904</v>
      </c>
      <c r="Y359" s="72" t="str">
        <f t="shared" si="23"/>
        <v xml:space="preserve"> </v>
      </c>
      <c r="AG359" s="26">
        <v>36997</v>
      </c>
      <c r="AH359" s="27" t="s">
        <v>53</v>
      </c>
      <c r="AI359" s="28">
        <v>-42386890.623168997</v>
      </c>
      <c r="AJ359" s="28">
        <v>-24069374.622447398</v>
      </c>
    </row>
    <row r="360" spans="1:36" ht="12" customHeight="1" x14ac:dyDescent="0.2">
      <c r="A360" s="21">
        <v>37021</v>
      </c>
      <c r="B360" s="22">
        <v>-33974.364731837391</v>
      </c>
      <c r="C360" s="11">
        <v>-1881.4372841835816</v>
      </c>
      <c r="D360" s="11">
        <v>-32092.927447653808</v>
      </c>
      <c r="F360" s="197">
        <f t="shared" si="24"/>
        <v>-32092.927447653808</v>
      </c>
      <c r="H360" s="53"/>
      <c r="L360" s="26">
        <v>37021</v>
      </c>
      <c r="M360" s="27" t="s">
        <v>10</v>
      </c>
      <c r="N360" s="23">
        <v>-90022459.600916401</v>
      </c>
      <c r="O360" t="str">
        <f t="shared" si="21"/>
        <v xml:space="preserve"> </v>
      </c>
      <c r="P360" t="str">
        <f t="shared" si="22"/>
        <v>var exceeded</v>
      </c>
      <c r="T360" s="26">
        <v>37046</v>
      </c>
      <c r="U360" s="27" t="s">
        <v>10</v>
      </c>
      <c r="V360" s="23">
        <v>-69357526.441765398</v>
      </c>
      <c r="W360" s="23">
        <v>-3545599.78201043</v>
      </c>
      <c r="Y360" s="72" t="str">
        <f t="shared" si="23"/>
        <v xml:space="preserve"> </v>
      </c>
      <c r="AG360" s="26">
        <v>36998</v>
      </c>
      <c r="AH360" s="27" t="s">
        <v>53</v>
      </c>
      <c r="AI360" s="28">
        <v>-45156943.154874898</v>
      </c>
      <c r="AJ360" s="28">
        <v>-18754132.500641901</v>
      </c>
    </row>
    <row r="361" spans="1:36" ht="12" customHeight="1" x14ac:dyDescent="0.2">
      <c r="A361" s="21">
        <v>37022</v>
      </c>
      <c r="B361" s="22">
        <v>-91073.223279964121</v>
      </c>
      <c r="C361" s="11">
        <v>5436.2791383153535</v>
      </c>
      <c r="D361" s="11">
        <v>-96509.502418279473</v>
      </c>
      <c r="F361" s="197">
        <f t="shared" si="24"/>
        <v>-96509.502418279473</v>
      </c>
      <c r="H361" s="53"/>
      <c r="L361" s="26">
        <v>37022</v>
      </c>
      <c r="M361" s="27" t="s">
        <v>10</v>
      </c>
      <c r="N361" s="23">
        <v>-82620665.585067093</v>
      </c>
      <c r="O361" t="str">
        <f t="shared" si="21"/>
        <v xml:space="preserve"> </v>
      </c>
      <c r="P361" t="str">
        <f t="shared" si="22"/>
        <v>var exceeded</v>
      </c>
      <c r="T361" s="26">
        <v>37047</v>
      </c>
      <c r="U361" s="27" t="s">
        <v>10</v>
      </c>
      <c r="V361" s="23">
        <v>-53595305.957722396</v>
      </c>
      <c r="W361" s="23">
        <v>4705313.1927927304</v>
      </c>
      <c r="Y361" s="72" t="str">
        <f t="shared" si="23"/>
        <v xml:space="preserve"> </v>
      </c>
      <c r="AG361" s="26">
        <v>36999</v>
      </c>
      <c r="AH361" s="27" t="s">
        <v>53</v>
      </c>
      <c r="AI361" s="28">
        <v>-66054521.592681304</v>
      </c>
      <c r="AJ361" s="28">
        <v>15084086.704877401</v>
      </c>
    </row>
    <row r="362" spans="1:36" ht="12" customHeight="1" x14ac:dyDescent="0.2">
      <c r="A362" s="21">
        <v>37025</v>
      </c>
      <c r="B362" s="22">
        <v>-81007.449311284159</v>
      </c>
      <c r="C362" s="11">
        <v>2139.7724485307408</v>
      </c>
      <c r="D362" s="11">
        <v>-83147.2217598149</v>
      </c>
      <c r="F362" s="197">
        <f t="shared" si="24"/>
        <v>-83147.2217598149</v>
      </c>
      <c r="H362" s="53"/>
      <c r="L362" s="26">
        <v>37025</v>
      </c>
      <c r="M362" s="27" t="s">
        <v>10</v>
      </c>
      <c r="N362" s="23">
        <v>-87304233.428517401</v>
      </c>
      <c r="O362" t="str">
        <f t="shared" si="21"/>
        <v xml:space="preserve"> </v>
      </c>
      <c r="P362" t="str">
        <f t="shared" si="22"/>
        <v xml:space="preserve"> </v>
      </c>
      <c r="T362" s="26">
        <v>37048</v>
      </c>
      <c r="U362" s="27" t="s">
        <v>10</v>
      </c>
      <c r="V362" s="23">
        <v>-55439511.445983998</v>
      </c>
      <c r="W362" s="23">
        <v>38335814.711972199</v>
      </c>
      <c r="Y362" s="72" t="str">
        <f t="shared" si="23"/>
        <v xml:space="preserve"> </v>
      </c>
      <c r="AG362" s="26">
        <v>37000</v>
      </c>
      <c r="AH362" s="27" t="s">
        <v>53</v>
      </c>
      <c r="AI362" s="28">
        <v>-81895248.164225608</v>
      </c>
      <c r="AJ362" s="28">
        <v>-12715980.017787199</v>
      </c>
    </row>
    <row r="363" spans="1:36" ht="12" customHeight="1" x14ac:dyDescent="0.2">
      <c r="A363" s="21">
        <v>37026</v>
      </c>
      <c r="B363" s="22">
        <v>-21943.639988523984</v>
      </c>
      <c r="C363" s="11">
        <v>877.93391318790589</v>
      </c>
      <c r="D363" s="11">
        <v>-22821.57390171189</v>
      </c>
      <c r="F363" s="197">
        <f t="shared" si="24"/>
        <v>-22821.57390171189</v>
      </c>
      <c r="H363" s="53"/>
      <c r="L363" s="26">
        <v>37026</v>
      </c>
      <c r="M363" s="27" t="s">
        <v>10</v>
      </c>
      <c r="N363" s="23">
        <v>-89816507.975095406</v>
      </c>
      <c r="O363" t="str">
        <f t="shared" si="21"/>
        <v xml:space="preserve"> </v>
      </c>
      <c r="P363" t="str">
        <f t="shared" si="22"/>
        <v xml:space="preserve"> </v>
      </c>
      <c r="T363" s="26">
        <v>37049</v>
      </c>
      <c r="U363" s="27" t="s">
        <v>10</v>
      </c>
      <c r="V363" s="23">
        <v>-69061632.304136604</v>
      </c>
      <c r="W363" s="23">
        <v>30092063.622311201</v>
      </c>
      <c r="Y363" s="72" t="str">
        <f t="shared" si="23"/>
        <v xml:space="preserve"> </v>
      </c>
      <c r="AG363" s="26">
        <v>37001</v>
      </c>
      <c r="AH363" s="27" t="s">
        <v>53</v>
      </c>
      <c r="AI363" s="28">
        <v>-118503222.694006</v>
      </c>
      <c r="AJ363" s="28">
        <v>-57570381.548697606</v>
      </c>
    </row>
    <row r="364" spans="1:36" ht="12" customHeight="1" x14ac:dyDescent="0.2">
      <c r="A364" s="21">
        <v>37027</v>
      </c>
      <c r="B364" s="22">
        <v>43105.934423121638</v>
      </c>
      <c r="C364" s="11">
        <v>8901.2543812459626</v>
      </c>
      <c r="D364" s="11">
        <v>34204.680041875676</v>
      </c>
      <c r="F364" s="197">
        <f t="shared" si="24"/>
        <v>34204.680041875676</v>
      </c>
      <c r="H364" s="53"/>
      <c r="L364" s="26">
        <v>37027</v>
      </c>
      <c r="M364" s="27" t="s">
        <v>10</v>
      </c>
      <c r="N364" s="23">
        <v>-82202463.456263006</v>
      </c>
      <c r="O364" t="str">
        <f t="shared" si="21"/>
        <v xml:space="preserve"> </v>
      </c>
      <c r="P364" t="str">
        <f t="shared" si="22"/>
        <v xml:space="preserve"> </v>
      </c>
      <c r="T364" s="26">
        <v>37050</v>
      </c>
      <c r="U364" s="27" t="s">
        <v>10</v>
      </c>
      <c r="V364" s="23">
        <v>-80675706.597926393</v>
      </c>
      <c r="W364" s="23">
        <v>-46290163.915597498</v>
      </c>
      <c r="Y364" s="72" t="str">
        <f t="shared" si="23"/>
        <v xml:space="preserve"> </v>
      </c>
      <c r="AG364" s="26">
        <v>37004</v>
      </c>
      <c r="AH364" s="27" t="s">
        <v>53</v>
      </c>
      <c r="AI364" s="28">
        <v>-111901178.998367</v>
      </c>
      <c r="AJ364" s="28">
        <v>13556706.8605294</v>
      </c>
    </row>
    <row r="365" spans="1:36" ht="12" customHeight="1" x14ac:dyDescent="0.2">
      <c r="A365" s="21">
        <v>37028</v>
      </c>
      <c r="B365" s="22">
        <v>67183.854231939345</v>
      </c>
      <c r="C365" s="11">
        <v>3221.9076803800294</v>
      </c>
      <c r="D365" s="11">
        <v>63961.946551559318</v>
      </c>
      <c r="F365" s="197">
        <f t="shared" si="24"/>
        <v>63961.946551559318</v>
      </c>
      <c r="H365" s="53"/>
      <c r="L365" s="26">
        <v>37028</v>
      </c>
      <c r="M365" s="27" t="s">
        <v>10</v>
      </c>
      <c r="N365" s="23">
        <v>-74929869.607348993</v>
      </c>
      <c r="O365" t="str">
        <f t="shared" si="21"/>
        <v xml:space="preserve"> </v>
      </c>
      <c r="P365" t="str">
        <f t="shared" si="22"/>
        <v xml:space="preserve"> </v>
      </c>
      <c r="T365" s="26">
        <v>37053</v>
      </c>
      <c r="U365" s="27" t="s">
        <v>10</v>
      </c>
      <c r="V365" s="23">
        <v>-101163216.449228</v>
      </c>
      <c r="W365" s="23">
        <v>-75174135.558208093</v>
      </c>
      <c r="Y365" s="72" t="str">
        <f t="shared" si="23"/>
        <v xml:space="preserve"> </v>
      </c>
      <c r="AG365" s="26">
        <v>37005</v>
      </c>
      <c r="AH365" s="27" t="s">
        <v>53</v>
      </c>
      <c r="AI365" s="28">
        <v>-120153572.014663</v>
      </c>
      <c r="AJ365" s="28">
        <v>7150397.1741355704</v>
      </c>
    </row>
    <row r="366" spans="1:36" ht="12" customHeight="1" x14ac:dyDescent="0.2">
      <c r="A366" s="21">
        <v>37029</v>
      </c>
      <c r="B366" s="22">
        <v>96547.361385712909</v>
      </c>
      <c r="C366" s="11">
        <v>903.30751449588524</v>
      </c>
      <c r="D366" s="11">
        <v>95644.053871217024</v>
      </c>
      <c r="F366" s="197">
        <f t="shared" si="24"/>
        <v>95644.053871217024</v>
      </c>
      <c r="H366" s="53"/>
      <c r="L366" s="26">
        <v>37029</v>
      </c>
      <c r="M366" s="27" t="s">
        <v>10</v>
      </c>
      <c r="N366" s="23">
        <v>-85840237.995064497</v>
      </c>
      <c r="O366" t="str">
        <f t="shared" si="21"/>
        <v xml:space="preserve"> </v>
      </c>
      <c r="P366" t="str">
        <f t="shared" si="22"/>
        <v xml:space="preserve"> </v>
      </c>
      <c r="T366" s="26">
        <v>37054</v>
      </c>
      <c r="U366" s="27" t="s">
        <v>10</v>
      </c>
      <c r="V366" s="23">
        <v>-95079330.047641307</v>
      </c>
      <c r="W366" s="23">
        <v>-73541271.738671601</v>
      </c>
      <c r="Y366" s="72" t="str">
        <f t="shared" si="23"/>
        <v xml:space="preserve"> </v>
      </c>
      <c r="AG366" s="26">
        <v>37006</v>
      </c>
      <c r="AH366" s="27" t="s">
        <v>53</v>
      </c>
      <c r="AI366" s="28">
        <v>-117025392.360135</v>
      </c>
      <c r="AJ366" s="28">
        <v>-149478650.79109702</v>
      </c>
    </row>
    <row r="367" spans="1:36" ht="12" customHeight="1" x14ac:dyDescent="0.2">
      <c r="A367" s="21">
        <v>37032</v>
      </c>
      <c r="B367" s="22">
        <v>139369.73231362473</v>
      </c>
      <c r="C367" s="11">
        <v>1096.1206633719212</v>
      </c>
      <c r="D367" s="11">
        <v>138273.6116502528</v>
      </c>
      <c r="F367" s="197">
        <f t="shared" si="24"/>
        <v>138273.6116502528</v>
      </c>
      <c r="H367" s="53"/>
      <c r="L367" s="26">
        <v>37032</v>
      </c>
      <c r="M367" s="27" t="s">
        <v>10</v>
      </c>
      <c r="N367" s="23">
        <v>-80152899.567565694</v>
      </c>
      <c r="O367" t="str">
        <f t="shared" si="21"/>
        <v xml:space="preserve"> </v>
      </c>
      <c r="P367" t="str">
        <f t="shared" si="22"/>
        <v xml:space="preserve"> </v>
      </c>
      <c r="T367" s="26">
        <v>37055</v>
      </c>
      <c r="U367" s="27" t="s">
        <v>10</v>
      </c>
      <c r="V367" s="23">
        <v>-88757521.741704494</v>
      </c>
      <c r="W367" s="23">
        <v>60545941.939429</v>
      </c>
      <c r="Y367" s="72" t="str">
        <f t="shared" si="23"/>
        <v xml:space="preserve"> </v>
      </c>
      <c r="AG367" s="26">
        <v>37007</v>
      </c>
      <c r="AH367" s="27" t="s">
        <v>53</v>
      </c>
      <c r="AI367" s="28">
        <v>-90674448.213101506</v>
      </c>
      <c r="AJ367" s="28">
        <v>30027521.2996215</v>
      </c>
    </row>
    <row r="368" spans="1:36" ht="12" customHeight="1" x14ac:dyDescent="0.2">
      <c r="A368" s="21">
        <v>37033</v>
      </c>
      <c r="B368" s="22">
        <v>42110.050605696451</v>
      </c>
      <c r="C368" s="11">
        <v>3534.2733429532886</v>
      </c>
      <c r="D368" s="11">
        <v>38575.777262743162</v>
      </c>
      <c r="F368" s="197">
        <f t="shared" si="24"/>
        <v>38575.777262743162</v>
      </c>
      <c r="H368" s="53"/>
      <c r="L368" s="26">
        <v>37033</v>
      </c>
      <c r="M368" s="27" t="s">
        <v>10</v>
      </c>
      <c r="N368" s="23">
        <v>-83503022.579227999</v>
      </c>
      <c r="O368" t="str">
        <f t="shared" si="21"/>
        <v xml:space="preserve"> </v>
      </c>
      <c r="P368" t="str">
        <f t="shared" si="22"/>
        <v xml:space="preserve"> </v>
      </c>
      <c r="T368" s="26">
        <v>37056</v>
      </c>
      <c r="U368" s="27" t="s">
        <v>10</v>
      </c>
      <c r="V368" s="23">
        <v>-90649266.005875096</v>
      </c>
      <c r="W368" s="23">
        <v>11338645.164542099</v>
      </c>
      <c r="Y368" s="72" t="str">
        <f t="shared" si="23"/>
        <v xml:space="preserve"> </v>
      </c>
      <c r="AG368" s="26">
        <v>37008</v>
      </c>
      <c r="AH368" s="27" t="s">
        <v>53</v>
      </c>
      <c r="AI368" s="28">
        <v>-89661806.883164495</v>
      </c>
      <c r="AJ368" s="28">
        <v>72557187.000764906</v>
      </c>
    </row>
    <row r="369" spans="1:36" ht="12" customHeight="1" x14ac:dyDescent="0.2">
      <c r="A369" s="21">
        <v>37034</v>
      </c>
      <c r="B369" s="22">
        <v>-57525.765939485529</v>
      </c>
      <c r="C369" s="11">
        <v>1279.1283403147909</v>
      </c>
      <c r="D369" s="11">
        <v>-58804.894279800319</v>
      </c>
      <c r="F369" s="197">
        <f t="shared" si="24"/>
        <v>-58804.894279800319</v>
      </c>
      <c r="H369" s="53"/>
      <c r="L369" s="26">
        <v>37034</v>
      </c>
      <c r="M369" s="27" t="s">
        <v>10</v>
      </c>
      <c r="N369" s="23">
        <v>-82373791.372403398</v>
      </c>
      <c r="O369" t="str">
        <f t="shared" si="21"/>
        <v xml:space="preserve"> </v>
      </c>
      <c r="P369" t="str">
        <f t="shared" si="22"/>
        <v xml:space="preserve"> </v>
      </c>
      <c r="T369" s="26">
        <v>37057</v>
      </c>
      <c r="U369" s="27" t="s">
        <v>10</v>
      </c>
      <c r="V369" s="23">
        <v>-91524221.326112106</v>
      </c>
      <c r="W369" s="23">
        <v>9740942.6558556799</v>
      </c>
      <c r="Y369" s="72" t="str">
        <f t="shared" si="23"/>
        <v xml:space="preserve"> </v>
      </c>
      <c r="AG369" s="26">
        <v>37011</v>
      </c>
      <c r="AH369" s="27" t="s">
        <v>53</v>
      </c>
      <c r="AI369" s="28">
        <v>-92892330.618851095</v>
      </c>
      <c r="AJ369" s="28">
        <v>-12179732.302149801</v>
      </c>
    </row>
    <row r="370" spans="1:36" ht="12" customHeight="1" x14ac:dyDescent="0.2">
      <c r="A370" s="21">
        <v>37035</v>
      </c>
      <c r="B370" s="22">
        <v>-23063.618629066194</v>
      </c>
      <c r="C370" s="11">
        <v>6864.5942915363439</v>
      </c>
      <c r="D370" s="11">
        <v>-29928.212920602538</v>
      </c>
      <c r="F370" s="197">
        <f t="shared" si="24"/>
        <v>-29928.212920602538</v>
      </c>
      <c r="H370" s="53"/>
      <c r="L370" s="26">
        <v>37035</v>
      </c>
      <c r="M370" s="27" t="s">
        <v>10</v>
      </c>
      <c r="N370" s="23">
        <v>-80359149.618605599</v>
      </c>
      <c r="O370" t="str">
        <f t="shared" si="21"/>
        <v xml:space="preserve"> </v>
      </c>
      <c r="P370" t="str">
        <f t="shared" si="22"/>
        <v xml:space="preserve"> </v>
      </c>
      <c r="T370" s="26">
        <v>37060</v>
      </c>
      <c r="U370" s="27" t="s">
        <v>10</v>
      </c>
      <c r="V370" s="23">
        <v>-87167099.113660097</v>
      </c>
      <c r="W370" s="23">
        <v>-25699964.742166299</v>
      </c>
      <c r="Y370" s="72" t="str">
        <f t="shared" si="23"/>
        <v xml:space="preserve"> </v>
      </c>
      <c r="AG370" s="26">
        <v>37012</v>
      </c>
      <c r="AH370" s="27" t="s">
        <v>53</v>
      </c>
      <c r="AI370" s="28">
        <v>-97078153.947745591</v>
      </c>
      <c r="AJ370" s="28">
        <v>-21875626.966334999</v>
      </c>
    </row>
    <row r="371" spans="1:36" ht="12" customHeight="1" x14ac:dyDescent="0.2">
      <c r="A371" s="21">
        <v>37036</v>
      </c>
      <c r="B371" s="22">
        <v>18962.902504896112</v>
      </c>
      <c r="C371" s="11">
        <v>6935.203918296399</v>
      </c>
      <c r="D371" s="11">
        <v>12027.698586599712</v>
      </c>
      <c r="F371" s="197">
        <f t="shared" si="24"/>
        <v>12027.698586599712</v>
      </c>
      <c r="H371" s="53"/>
      <c r="L371" s="26">
        <v>37036</v>
      </c>
      <c r="M371" s="27" t="s">
        <v>10</v>
      </c>
      <c r="N371" s="23">
        <v>-78365937.764445394</v>
      </c>
      <c r="O371" t="str">
        <f t="shared" si="21"/>
        <v>var exceeded</v>
      </c>
      <c r="P371" t="str">
        <f t="shared" si="22"/>
        <v xml:space="preserve"> </v>
      </c>
      <c r="T371" s="26">
        <v>37061</v>
      </c>
      <c r="U371" s="27" t="s">
        <v>10</v>
      </c>
      <c r="V371" s="23">
        <v>-92229134.843449101</v>
      </c>
      <c r="W371" s="23">
        <v>16766730.7191192</v>
      </c>
      <c r="Y371" s="72" t="str">
        <f t="shared" si="23"/>
        <v xml:space="preserve"> </v>
      </c>
      <c r="AG371" s="26">
        <v>37013</v>
      </c>
      <c r="AH371" s="27" t="s">
        <v>53</v>
      </c>
      <c r="AI371" s="28">
        <v>-107190006.10272899</v>
      </c>
      <c r="AJ371" s="28">
        <v>22686350.499274198</v>
      </c>
    </row>
    <row r="372" spans="1:36" ht="12" customHeight="1" x14ac:dyDescent="0.2">
      <c r="A372" s="21">
        <v>37040</v>
      </c>
      <c r="B372" s="22">
        <v>-13145.411078407926</v>
      </c>
      <c r="C372" s="11">
        <v>4033.2540741710927</v>
      </c>
      <c r="D372" s="11">
        <v>-17178.665152579018</v>
      </c>
      <c r="F372" s="197">
        <f t="shared" si="24"/>
        <v>-17178.665152579018</v>
      </c>
      <c r="H372" s="53"/>
      <c r="L372" s="26">
        <v>37040</v>
      </c>
      <c r="M372" s="27" t="s">
        <v>10</v>
      </c>
      <c r="N372" s="23">
        <v>-50484267.758157305</v>
      </c>
      <c r="O372" t="str">
        <f t="shared" si="21"/>
        <v xml:space="preserve"> </v>
      </c>
      <c r="P372" t="str">
        <f t="shared" si="22"/>
        <v>var exceeded</v>
      </c>
      <c r="T372" s="26">
        <v>37062</v>
      </c>
      <c r="U372" s="27" t="s">
        <v>10</v>
      </c>
      <c r="V372" s="23">
        <v>-75011137.412062094</v>
      </c>
      <c r="W372" s="23">
        <v>95812279.60965009</v>
      </c>
      <c r="Y372" s="72" t="str">
        <f t="shared" si="23"/>
        <v xml:space="preserve"> </v>
      </c>
      <c r="AG372" s="26">
        <v>37014</v>
      </c>
      <c r="AH372" s="27" t="s">
        <v>53</v>
      </c>
      <c r="AI372" s="28">
        <v>-105142235.220185</v>
      </c>
      <c r="AJ372" s="28">
        <v>-16133728.9840021</v>
      </c>
    </row>
    <row r="373" spans="1:36" ht="12" customHeight="1" x14ac:dyDescent="0.2">
      <c r="A373" s="21">
        <v>37041</v>
      </c>
      <c r="B373" s="22">
        <v>-94313.897415702173</v>
      </c>
      <c r="C373" s="11">
        <v>21992.066402308727</v>
      </c>
      <c r="D373" s="11">
        <v>-116305.9638180109</v>
      </c>
      <c r="F373" s="197">
        <f t="shared" si="24"/>
        <v>-116305.9638180109</v>
      </c>
      <c r="H373" s="53"/>
      <c r="L373" s="26">
        <v>37041</v>
      </c>
      <c r="M373" s="27" t="s">
        <v>10</v>
      </c>
      <c r="N373" s="23">
        <v>-45487363.659163296</v>
      </c>
      <c r="O373" t="str">
        <f t="shared" si="21"/>
        <v xml:space="preserve"> </v>
      </c>
      <c r="P373" t="str">
        <f t="shared" si="22"/>
        <v xml:space="preserve"> </v>
      </c>
      <c r="T373" s="26">
        <v>37063</v>
      </c>
      <c r="U373" s="27" t="s">
        <v>10</v>
      </c>
      <c r="V373" s="23">
        <v>-77747666.230576202</v>
      </c>
      <c r="W373" s="23">
        <v>24990964.620284401</v>
      </c>
      <c r="Y373" s="72" t="str">
        <f t="shared" si="23"/>
        <v xml:space="preserve"> </v>
      </c>
      <c r="AG373" s="26">
        <v>37015</v>
      </c>
      <c r="AH373" s="27" t="s">
        <v>53</v>
      </c>
      <c r="AI373" s="28">
        <v>-104460641.08561499</v>
      </c>
      <c r="AJ373" s="28">
        <v>17767629.100347899</v>
      </c>
    </row>
    <row r="374" spans="1:36" ht="12" customHeight="1" x14ac:dyDescent="0.2">
      <c r="A374" s="21">
        <v>37042</v>
      </c>
      <c r="B374" s="22">
        <v>-260.62086482091092</v>
      </c>
      <c r="C374" s="11">
        <v>-1351.346267355053</v>
      </c>
      <c r="D374" s="11">
        <v>1090.7254025341422</v>
      </c>
      <c r="F374" s="197">
        <f t="shared" si="24"/>
        <v>1090.7254025341422</v>
      </c>
      <c r="H374" s="53"/>
      <c r="L374" s="26">
        <v>37042</v>
      </c>
      <c r="M374" s="27" t="s">
        <v>10</v>
      </c>
      <c r="N374" s="23">
        <v>-54157077.261336394</v>
      </c>
      <c r="O374" t="str">
        <f t="shared" si="21"/>
        <v xml:space="preserve"> </v>
      </c>
      <c r="P374" t="str">
        <f t="shared" si="22"/>
        <v xml:space="preserve"> </v>
      </c>
      <c r="T374" s="26">
        <v>37064</v>
      </c>
      <c r="U374" s="27" t="s">
        <v>10</v>
      </c>
      <c r="V374" s="23">
        <v>-79598916.6358978</v>
      </c>
      <c r="W374" s="23">
        <v>16260017.656357901</v>
      </c>
      <c r="Y374" s="72" t="str">
        <f t="shared" si="23"/>
        <v xml:space="preserve"> </v>
      </c>
      <c r="AG374" s="26">
        <v>37018</v>
      </c>
      <c r="AH374" s="27" t="s">
        <v>53</v>
      </c>
      <c r="AI374" s="28">
        <v>-93315758.675299406</v>
      </c>
      <c r="AJ374" s="28">
        <v>69254392.012460098</v>
      </c>
    </row>
    <row r="375" spans="1:36" ht="12" customHeight="1" x14ac:dyDescent="0.2">
      <c r="A375" s="21">
        <v>37043</v>
      </c>
      <c r="B375" s="24">
        <v>-13314.007981505099</v>
      </c>
      <c r="C375" s="11">
        <v>4791.7705345667755</v>
      </c>
      <c r="D375" s="11">
        <v>-18105.778516071801</v>
      </c>
      <c r="F375" s="197">
        <f t="shared" si="24"/>
        <v>-18105.778516071801</v>
      </c>
      <c r="H375" s="53"/>
      <c r="L375" s="26">
        <v>37043</v>
      </c>
      <c r="M375" s="27" t="s">
        <v>10</v>
      </c>
      <c r="N375" s="23">
        <v>-64058028.090019897</v>
      </c>
      <c r="O375" t="str">
        <f t="shared" si="21"/>
        <v xml:space="preserve"> </v>
      </c>
      <c r="P375" t="str">
        <f t="shared" si="22"/>
        <v xml:space="preserve"> </v>
      </c>
      <c r="T375" s="26">
        <v>37067</v>
      </c>
      <c r="U375" s="27" t="s">
        <v>10</v>
      </c>
      <c r="V375" s="23">
        <v>-61249701.547045097</v>
      </c>
      <c r="W375" s="23">
        <v>123763947.990163</v>
      </c>
      <c r="Y375" s="72" t="str">
        <f t="shared" si="23"/>
        <v xml:space="preserve"> </v>
      </c>
      <c r="AG375" s="26">
        <v>37019</v>
      </c>
      <c r="AH375" s="27" t="s">
        <v>53</v>
      </c>
      <c r="AI375" s="28">
        <v>-92211055.283893496</v>
      </c>
      <c r="AJ375" s="28">
        <v>-111075907.96617199</v>
      </c>
    </row>
    <row r="376" spans="1:36" ht="12" customHeight="1" x14ac:dyDescent="0.2">
      <c r="A376" s="21">
        <v>37046</v>
      </c>
      <c r="B376" s="22">
        <v>-28476.319070770798</v>
      </c>
      <c r="C376" s="11">
        <v>579.12013374105641</v>
      </c>
      <c r="D376" s="11">
        <v>-29055.439204511855</v>
      </c>
      <c r="F376" s="197">
        <f t="shared" si="24"/>
        <v>-29055.439204511855</v>
      </c>
      <c r="H376" s="53"/>
      <c r="L376" s="26">
        <v>37046</v>
      </c>
      <c r="M376" s="27" t="s">
        <v>10</v>
      </c>
      <c r="N376" s="23">
        <v>-69357526.441765398</v>
      </c>
      <c r="O376" t="str">
        <f t="shared" si="21"/>
        <v xml:space="preserve"> </v>
      </c>
      <c r="P376" t="str">
        <f t="shared" si="22"/>
        <v xml:space="preserve"> </v>
      </c>
      <c r="T376" s="26">
        <v>37068</v>
      </c>
      <c r="U376" s="27" t="s">
        <v>10</v>
      </c>
      <c r="V376" s="23">
        <v>-59501023.6682145</v>
      </c>
      <c r="W376" s="23">
        <v>26259117.650382701</v>
      </c>
      <c r="Y376" s="72" t="str">
        <f t="shared" si="23"/>
        <v xml:space="preserve"> </v>
      </c>
      <c r="AG376" s="26">
        <v>37020</v>
      </c>
      <c r="AH376" s="27" t="s">
        <v>53</v>
      </c>
      <c r="AI376" s="28">
        <v>-88368551.966926396</v>
      </c>
      <c r="AJ376" s="28">
        <v>66432636.828919701</v>
      </c>
    </row>
    <row r="377" spans="1:36" ht="12" customHeight="1" x14ac:dyDescent="0.2">
      <c r="A377" s="21">
        <v>37047</v>
      </c>
      <c r="B377" s="22">
        <v>-14808.747697120767</v>
      </c>
      <c r="C377" s="11">
        <v>-1657.576224482925</v>
      </c>
      <c r="D377" s="11">
        <v>-13151.171472637841</v>
      </c>
      <c r="F377" s="197">
        <f t="shared" si="24"/>
        <v>-13151.171472637841</v>
      </c>
      <c r="H377" s="53"/>
      <c r="L377" s="26">
        <v>37047</v>
      </c>
      <c r="M377" s="27" t="s">
        <v>10</v>
      </c>
      <c r="N377" s="23">
        <v>-53595305.957722396</v>
      </c>
      <c r="O377" t="str">
        <f t="shared" si="21"/>
        <v xml:space="preserve"> </v>
      </c>
      <c r="P377" t="str">
        <f t="shared" si="22"/>
        <v xml:space="preserve"> </v>
      </c>
      <c r="T377" s="26">
        <v>37069</v>
      </c>
      <c r="U377" s="27" t="s">
        <v>10</v>
      </c>
      <c r="V377" s="23">
        <v>-33474561.165725898</v>
      </c>
      <c r="W377" s="23">
        <v>66410544.917536296</v>
      </c>
      <c r="Y377" s="72" t="str">
        <f t="shared" si="23"/>
        <v xml:space="preserve"> </v>
      </c>
      <c r="AG377" s="26">
        <v>37021</v>
      </c>
      <c r="AH377" s="27" t="s">
        <v>53</v>
      </c>
      <c r="AI377" s="28">
        <v>-105569541.91644</v>
      </c>
      <c r="AJ377" s="28">
        <v>-32800922.182796098</v>
      </c>
    </row>
    <row r="378" spans="1:36" ht="12" customHeight="1" x14ac:dyDescent="0.2">
      <c r="A378" s="21">
        <v>37048</v>
      </c>
      <c r="B378" s="22">
        <v>14445.908787207696</v>
      </c>
      <c r="C378" s="11">
        <v>9568.7536602349901</v>
      </c>
      <c r="D378" s="11">
        <v>4877.1551269727061</v>
      </c>
      <c r="E378" s="6">
        <v>-204000</v>
      </c>
      <c r="F378" s="197">
        <f t="shared" si="24"/>
        <v>208877.15512697271</v>
      </c>
      <c r="H378" s="53"/>
      <c r="L378" s="26">
        <v>37048</v>
      </c>
      <c r="M378" s="27" t="s">
        <v>10</v>
      </c>
      <c r="N378" s="23">
        <v>-55439511.445983998</v>
      </c>
      <c r="O378" t="str">
        <f t="shared" si="21"/>
        <v xml:space="preserve"> </v>
      </c>
      <c r="P378" t="str">
        <f t="shared" si="22"/>
        <v xml:space="preserve"> </v>
      </c>
      <c r="T378" s="26">
        <v>37070</v>
      </c>
      <c r="U378" s="27" t="s">
        <v>10</v>
      </c>
      <c r="V378" s="23">
        <v>-39846036.494402096</v>
      </c>
      <c r="W378" s="23">
        <v>1086834.2107730999</v>
      </c>
      <c r="Y378" s="72" t="str">
        <f t="shared" si="23"/>
        <v xml:space="preserve"> </v>
      </c>
      <c r="AG378" s="26">
        <v>37022</v>
      </c>
      <c r="AH378" s="27" t="s">
        <v>53</v>
      </c>
      <c r="AI378" s="28">
        <v>-102990648.75961199</v>
      </c>
      <c r="AJ378" s="28">
        <v>-81469380.229014695</v>
      </c>
    </row>
    <row r="379" spans="1:36" ht="12" customHeight="1" x14ac:dyDescent="0.2">
      <c r="A379" s="21">
        <v>37049</v>
      </c>
      <c r="B379" s="22">
        <v>31064.916813679993</v>
      </c>
      <c r="C379" s="11">
        <v>5141.6968849315672</v>
      </c>
      <c r="D379" s="11">
        <v>25923.219928748425</v>
      </c>
      <c r="F379" s="197">
        <f t="shared" si="24"/>
        <v>25923.219928748425</v>
      </c>
      <c r="H379" s="53"/>
      <c r="L379" s="26">
        <v>37049</v>
      </c>
      <c r="M379" s="27" t="s">
        <v>10</v>
      </c>
      <c r="N379" s="23">
        <v>-69061632.304136604</v>
      </c>
      <c r="O379" t="str">
        <f t="shared" si="21"/>
        <v>var exceeded</v>
      </c>
      <c r="P379" t="str">
        <f t="shared" si="22"/>
        <v xml:space="preserve"> </v>
      </c>
      <c r="T379" s="26">
        <v>37071</v>
      </c>
      <c r="U379" s="27" t="s">
        <v>10</v>
      </c>
      <c r="V379" s="23">
        <v>-52608517.808406599</v>
      </c>
      <c r="W379" s="23">
        <v>26575997.7412358</v>
      </c>
      <c r="Y379" s="72" t="str">
        <f t="shared" si="23"/>
        <v xml:space="preserve"> </v>
      </c>
      <c r="AG379" s="26">
        <v>37025</v>
      </c>
      <c r="AH379" s="27" t="s">
        <v>53</v>
      </c>
      <c r="AI379" s="28">
        <v>-105636905.048173</v>
      </c>
      <c r="AJ379" s="28">
        <v>-52485028.480329804</v>
      </c>
    </row>
    <row r="380" spans="1:36" ht="12" customHeight="1" x14ac:dyDescent="0.2">
      <c r="A380" s="21">
        <v>37050</v>
      </c>
      <c r="B380" s="22">
        <v>-20305.742466849642</v>
      </c>
      <c r="C380" s="11">
        <v>-3734.0618214161891</v>
      </c>
      <c r="D380" s="11">
        <v>-16571.680645433455</v>
      </c>
      <c r="F380" s="197">
        <f t="shared" si="24"/>
        <v>-16571.680645433455</v>
      </c>
      <c r="H380" s="53"/>
      <c r="L380" s="26">
        <v>37050</v>
      </c>
      <c r="M380" s="27" t="s">
        <v>10</v>
      </c>
      <c r="N380" s="23">
        <v>-80675706.597926393</v>
      </c>
      <c r="O380" t="str">
        <f t="shared" si="21"/>
        <v xml:space="preserve"> </v>
      </c>
      <c r="P380" t="str">
        <f t="shared" si="22"/>
        <v xml:space="preserve"> </v>
      </c>
      <c r="T380" s="26">
        <v>37074</v>
      </c>
      <c r="U380" s="27" t="s">
        <v>10</v>
      </c>
      <c r="V380" s="23">
        <v>-56175139.913325302</v>
      </c>
      <c r="W380" s="23">
        <v>-20515377.401316702</v>
      </c>
      <c r="Y380" s="72" t="str">
        <f t="shared" si="23"/>
        <v xml:space="preserve"> </v>
      </c>
      <c r="AG380" s="26">
        <v>37026</v>
      </c>
      <c r="AH380" s="27" t="s">
        <v>53</v>
      </c>
      <c r="AI380" s="28">
        <v>-109118245.380164</v>
      </c>
      <c r="AJ380" s="28">
        <v>-34042268.935527198</v>
      </c>
    </row>
    <row r="381" spans="1:36" ht="12" customHeight="1" x14ac:dyDescent="0.2">
      <c r="A381" s="21">
        <v>37053</v>
      </c>
      <c r="B381" s="22">
        <v>-80938.204410185368</v>
      </c>
      <c r="C381" s="11">
        <v>-11087.693761715989</v>
      </c>
      <c r="D381" s="11">
        <v>-69850.510648469382</v>
      </c>
      <c r="F381" s="197">
        <f t="shared" si="24"/>
        <v>-69850.510648469382</v>
      </c>
      <c r="H381" s="53"/>
      <c r="L381" s="26">
        <v>37053</v>
      </c>
      <c r="M381" s="27" t="s">
        <v>10</v>
      </c>
      <c r="N381" s="23">
        <v>-101163216.449228</v>
      </c>
      <c r="O381" t="str">
        <f t="shared" si="21"/>
        <v xml:space="preserve"> </v>
      </c>
      <c r="P381" t="str">
        <f t="shared" si="22"/>
        <v xml:space="preserve"> </v>
      </c>
      <c r="T381" s="26">
        <v>37075</v>
      </c>
      <c r="U381" s="27" t="s">
        <v>10</v>
      </c>
      <c r="V381" s="23">
        <v>-61476518.150050901</v>
      </c>
      <c r="W381" s="23">
        <v>-41092087.925501004</v>
      </c>
      <c r="Y381" s="72" t="str">
        <f t="shared" si="23"/>
        <v xml:space="preserve"> </v>
      </c>
      <c r="AG381" s="26">
        <v>37027</v>
      </c>
      <c r="AH381" s="27" t="s">
        <v>53</v>
      </c>
      <c r="AI381" s="28">
        <v>-95861363.532027096</v>
      </c>
      <c r="AJ381" s="28">
        <v>54198086.4534043</v>
      </c>
    </row>
    <row r="382" spans="1:36" ht="12" customHeight="1" x14ac:dyDescent="0.2">
      <c r="A382" s="21">
        <v>37054</v>
      </c>
      <c r="B382" s="22">
        <v>-79974.369273953329</v>
      </c>
      <c r="C382" s="11">
        <v>-5552.0354597479218</v>
      </c>
      <c r="D382" s="11">
        <v>-74422.333814205413</v>
      </c>
      <c r="F382" s="197">
        <f t="shared" si="24"/>
        <v>-74422.333814205413</v>
      </c>
      <c r="H382" s="53"/>
      <c r="L382" s="26">
        <v>37054</v>
      </c>
      <c r="M382" s="27" t="s">
        <v>10</v>
      </c>
      <c r="N382" s="23">
        <v>-95079330.047641307</v>
      </c>
      <c r="O382" t="str">
        <f t="shared" si="21"/>
        <v xml:space="preserve"> </v>
      </c>
      <c r="P382" t="str">
        <f t="shared" si="22"/>
        <v xml:space="preserve"> </v>
      </c>
      <c r="T382" s="26">
        <v>37077</v>
      </c>
      <c r="U382" s="27" t="s">
        <v>10</v>
      </c>
      <c r="V382" s="23">
        <v>-46936321.274396203</v>
      </c>
      <c r="W382" s="23">
        <v>15192986.6959287</v>
      </c>
      <c r="Y382" s="72" t="str">
        <f t="shared" si="23"/>
        <v xml:space="preserve"> </v>
      </c>
      <c r="AG382" s="26">
        <v>37028</v>
      </c>
      <c r="AH382" s="27" t="s">
        <v>53</v>
      </c>
      <c r="AI382" s="28">
        <v>-89156254.902836502</v>
      </c>
      <c r="AJ382" s="28">
        <v>140244958.89881599</v>
      </c>
    </row>
    <row r="383" spans="1:36" ht="12" customHeight="1" x14ac:dyDescent="0.2">
      <c r="A383" s="21">
        <v>37055</v>
      </c>
      <c r="B383" s="22">
        <v>49341.884720613198</v>
      </c>
      <c r="C383" s="11">
        <v>1172.7392616053282</v>
      </c>
      <c r="D383" s="11">
        <v>48169.145459007872</v>
      </c>
      <c r="F383" s="197">
        <f t="shared" si="24"/>
        <v>48169.145459007872</v>
      </c>
      <c r="H383" s="53"/>
      <c r="L383" s="26">
        <v>37055</v>
      </c>
      <c r="M383" s="27" t="s">
        <v>10</v>
      </c>
      <c r="N383" s="23">
        <v>-88757521.741704494</v>
      </c>
      <c r="O383" t="str">
        <f t="shared" si="21"/>
        <v xml:space="preserve"> </v>
      </c>
      <c r="P383" t="str">
        <f t="shared" si="22"/>
        <v xml:space="preserve"> </v>
      </c>
      <c r="T383" s="26">
        <v>37078</v>
      </c>
      <c r="U383" s="27" t="s">
        <v>10</v>
      </c>
      <c r="V383" s="23">
        <v>-43690201.873580001</v>
      </c>
      <c r="W383" s="23">
        <v>9670626.9022702202</v>
      </c>
      <c r="Y383" s="72" t="str">
        <f t="shared" si="23"/>
        <v xml:space="preserve"> </v>
      </c>
      <c r="AG383" s="26">
        <v>37029</v>
      </c>
      <c r="AH383" s="27" t="s">
        <v>53</v>
      </c>
      <c r="AI383" s="28">
        <v>-99030399.479322702</v>
      </c>
      <c r="AJ383" s="28">
        <v>56060731.098153502</v>
      </c>
    </row>
    <row r="384" spans="1:36" ht="12" customHeight="1" x14ac:dyDescent="0.2">
      <c r="A384" s="21">
        <v>37056</v>
      </c>
      <c r="B384" s="22">
        <v>12753.876802487453</v>
      </c>
      <c r="C384" s="11">
        <v>5347.1662374040479</v>
      </c>
      <c r="D384" s="11">
        <v>7406.7105650834055</v>
      </c>
      <c r="F384" s="197">
        <f t="shared" si="24"/>
        <v>7406.7105650834055</v>
      </c>
      <c r="H384" s="53"/>
      <c r="L384" s="26">
        <v>37056</v>
      </c>
      <c r="M384" s="27" t="s">
        <v>10</v>
      </c>
      <c r="N384" s="23">
        <v>-90649266.005875096</v>
      </c>
      <c r="O384" t="str">
        <f t="shared" si="21"/>
        <v xml:space="preserve"> </v>
      </c>
      <c r="P384" t="str">
        <f t="shared" si="22"/>
        <v xml:space="preserve"> </v>
      </c>
      <c r="T384" s="26">
        <v>37081</v>
      </c>
      <c r="U384" s="27" t="s">
        <v>10</v>
      </c>
      <c r="V384" s="23">
        <v>-36654361.607385397</v>
      </c>
      <c r="W384" s="23">
        <v>5518193.4137088107</v>
      </c>
      <c r="Y384" s="72" t="str">
        <f t="shared" si="23"/>
        <v xml:space="preserve"> </v>
      </c>
      <c r="AG384" s="26">
        <v>37032</v>
      </c>
      <c r="AH384" s="27" t="s">
        <v>53</v>
      </c>
      <c r="AI384" s="28">
        <v>-88717540.6612892</v>
      </c>
      <c r="AJ384" s="28">
        <v>116777719.038248</v>
      </c>
    </row>
    <row r="385" spans="1:36" ht="12" customHeight="1" x14ac:dyDescent="0.2">
      <c r="A385" s="21">
        <v>37057</v>
      </c>
      <c r="B385" s="22">
        <v>8107.9221689359383</v>
      </c>
      <c r="C385" s="11">
        <v>2553.2523801948196</v>
      </c>
      <c r="D385" s="11">
        <v>5554.6697887411192</v>
      </c>
      <c r="F385" s="197">
        <f t="shared" si="24"/>
        <v>5554.6697887411192</v>
      </c>
      <c r="H385" s="53"/>
      <c r="L385" s="26">
        <v>37057</v>
      </c>
      <c r="M385" s="27" t="s">
        <v>10</v>
      </c>
      <c r="N385" s="23">
        <v>-91524221.326112106</v>
      </c>
      <c r="O385" t="str">
        <f t="shared" si="21"/>
        <v xml:space="preserve"> </v>
      </c>
      <c r="P385" t="str">
        <f t="shared" si="22"/>
        <v xml:space="preserve"> </v>
      </c>
      <c r="T385" s="26">
        <v>37082</v>
      </c>
      <c r="U385" s="27" t="s">
        <v>10</v>
      </c>
      <c r="V385" s="23">
        <v>-39562064.169556797</v>
      </c>
      <c r="W385" s="23">
        <v>-15114398.753863901</v>
      </c>
      <c r="Y385" s="72" t="str">
        <f t="shared" si="23"/>
        <v xml:space="preserve"> </v>
      </c>
      <c r="AG385" s="26">
        <v>37033</v>
      </c>
      <c r="AH385" s="27" t="s">
        <v>53</v>
      </c>
      <c r="AI385" s="28">
        <v>-93173314.124333099</v>
      </c>
      <c r="AJ385" s="28">
        <v>17609560.846199799</v>
      </c>
    </row>
    <row r="386" spans="1:36" ht="12" customHeight="1" x14ac:dyDescent="0.2">
      <c r="A386" s="21">
        <v>37060</v>
      </c>
      <c r="B386" s="22">
        <v>-27044.050702300156</v>
      </c>
      <c r="C386" s="11">
        <v>-3186.0378503397487</v>
      </c>
      <c r="D386" s="11">
        <v>-23858.012851960408</v>
      </c>
      <c r="F386" s="197">
        <f t="shared" si="24"/>
        <v>-23858.012851960408</v>
      </c>
      <c r="H386" s="53"/>
      <c r="L386" s="26">
        <v>37060</v>
      </c>
      <c r="M386" s="27" t="s">
        <v>10</v>
      </c>
      <c r="N386" s="23">
        <v>-87167099.113660097</v>
      </c>
      <c r="O386" t="str">
        <f t="shared" si="21"/>
        <v xml:space="preserve"> </v>
      </c>
      <c r="P386" t="str">
        <f t="shared" si="22"/>
        <v xml:space="preserve"> </v>
      </c>
      <c r="T386" s="26">
        <v>37083</v>
      </c>
      <c r="U386" s="27" t="s">
        <v>10</v>
      </c>
      <c r="V386" s="23">
        <v>-45884538.466825701</v>
      </c>
      <c r="W386" s="23">
        <v>-21126422.701551002</v>
      </c>
      <c r="Y386" s="72" t="str">
        <f t="shared" si="23"/>
        <v xml:space="preserve"> </v>
      </c>
      <c r="AG386" s="26">
        <v>37034</v>
      </c>
      <c r="AH386" s="27" t="s">
        <v>53</v>
      </c>
      <c r="AI386" s="28">
        <v>-98685386.525413707</v>
      </c>
      <c r="AJ386" s="28">
        <v>-52092055.4291398</v>
      </c>
    </row>
    <row r="387" spans="1:36" ht="12" customHeight="1" x14ac:dyDescent="0.2">
      <c r="A387" s="21">
        <v>37061</v>
      </c>
      <c r="B387" s="22">
        <v>6987.4639760845348</v>
      </c>
      <c r="C387" s="11">
        <v>-275.39270732949035</v>
      </c>
      <c r="D387" s="11">
        <v>7262.8566834140256</v>
      </c>
      <c r="F387" s="197">
        <f t="shared" si="24"/>
        <v>7262.8566834140256</v>
      </c>
      <c r="H387" s="53"/>
      <c r="L387" s="26">
        <v>37061</v>
      </c>
      <c r="M387" s="27" t="s">
        <v>10</v>
      </c>
      <c r="N387" s="23">
        <v>-92229134.843449101</v>
      </c>
      <c r="O387" t="str">
        <f t="shared" si="21"/>
        <v xml:space="preserve"> </v>
      </c>
      <c r="P387" t="str">
        <f t="shared" si="22"/>
        <v xml:space="preserve"> </v>
      </c>
      <c r="T387" s="26">
        <v>37084</v>
      </c>
      <c r="U387" s="27" t="s">
        <v>10</v>
      </c>
      <c r="V387" s="23">
        <v>-41149801.097399503</v>
      </c>
      <c r="W387" s="23">
        <v>-15099229.909940001</v>
      </c>
      <c r="Y387" s="72" t="str">
        <f t="shared" si="23"/>
        <v xml:space="preserve"> </v>
      </c>
      <c r="AG387" s="26">
        <v>37035</v>
      </c>
      <c r="AH387" s="27" t="s">
        <v>53</v>
      </c>
      <c r="AI387" s="28">
        <v>-98253936.4297636</v>
      </c>
      <c r="AJ387" s="28">
        <v>-22579841.727117199</v>
      </c>
    </row>
    <row r="388" spans="1:36" ht="12" customHeight="1" x14ac:dyDescent="0.2">
      <c r="A388" s="21">
        <v>37062</v>
      </c>
      <c r="B388" s="22">
        <v>102423.83811012289</v>
      </c>
      <c r="C388" s="11">
        <v>5754.0937329565886</v>
      </c>
      <c r="D388" s="11">
        <v>96669.744377166295</v>
      </c>
      <c r="F388" s="197">
        <f t="shared" si="24"/>
        <v>96669.744377166295</v>
      </c>
      <c r="H388" s="53"/>
      <c r="L388" s="26">
        <v>37062</v>
      </c>
      <c r="M388" s="27" t="s">
        <v>10</v>
      </c>
      <c r="N388" s="23">
        <v>-75011137.412062094</v>
      </c>
      <c r="O388" t="str">
        <f t="shared" si="21"/>
        <v xml:space="preserve"> </v>
      </c>
      <c r="P388" t="str">
        <f t="shared" si="22"/>
        <v xml:space="preserve"> </v>
      </c>
      <c r="T388" s="26">
        <v>37085</v>
      </c>
      <c r="U388" s="27" t="s">
        <v>10</v>
      </c>
      <c r="V388" s="23">
        <v>-28107605.614876799</v>
      </c>
      <c r="W388" s="23">
        <v>17455884.710634198</v>
      </c>
      <c r="Y388" s="72" t="str">
        <f t="shared" si="23"/>
        <v xml:space="preserve"> </v>
      </c>
      <c r="AG388" s="26">
        <v>37036</v>
      </c>
      <c r="AH388" s="27" t="s">
        <v>53</v>
      </c>
      <c r="AI388" s="28">
        <v>-102236317.124942</v>
      </c>
      <c r="AJ388" s="28">
        <v>23687323.448102098</v>
      </c>
    </row>
    <row r="389" spans="1:36" ht="12" customHeight="1" x14ac:dyDescent="0.2">
      <c r="A389" s="21">
        <v>37063</v>
      </c>
      <c r="B389" s="22">
        <v>24765.665190012965</v>
      </c>
      <c r="C389" s="11">
        <v>4185.4783633512279</v>
      </c>
      <c r="D389" s="11">
        <v>20580.186826661738</v>
      </c>
      <c r="F389" s="197">
        <f t="shared" si="24"/>
        <v>20580.186826661738</v>
      </c>
      <c r="H389" s="53"/>
      <c r="L389" s="26">
        <v>37063</v>
      </c>
      <c r="M389" s="27" t="s">
        <v>10</v>
      </c>
      <c r="N389" s="23">
        <v>-77747666.230576202</v>
      </c>
      <c r="O389" t="str">
        <f t="shared" si="21"/>
        <v xml:space="preserve"> </v>
      </c>
      <c r="P389" t="str">
        <f t="shared" si="22"/>
        <v xml:space="preserve"> </v>
      </c>
      <c r="T389" s="26">
        <v>37088</v>
      </c>
      <c r="U389" s="27" t="s">
        <v>10</v>
      </c>
      <c r="V389" s="23">
        <v>-19678194.831159599</v>
      </c>
      <c r="W389" s="23">
        <v>34435001.661116496</v>
      </c>
      <c r="Y389" s="72" t="str">
        <f t="shared" si="23"/>
        <v xml:space="preserve"> </v>
      </c>
      <c r="AG389" s="26">
        <v>37039</v>
      </c>
      <c r="AH389" s="27" t="s">
        <v>53</v>
      </c>
      <c r="AI389" s="28">
        <v>-2419862.1662864299</v>
      </c>
      <c r="AJ389" s="28">
        <v>1255836.6707255801</v>
      </c>
    </row>
    <row r="390" spans="1:36" ht="12" customHeight="1" x14ac:dyDescent="0.2">
      <c r="A390" s="21">
        <v>37064</v>
      </c>
      <c r="B390" s="22">
        <v>15567.439392375398</v>
      </c>
      <c r="C390" s="11">
        <v>1748.5051554198083</v>
      </c>
      <c r="D390" s="11">
        <v>13818.934236955589</v>
      </c>
      <c r="F390" s="197">
        <f t="shared" si="24"/>
        <v>13818.934236955589</v>
      </c>
      <c r="H390" s="53"/>
      <c r="L390" s="26">
        <v>37064</v>
      </c>
      <c r="M390" s="27" t="s">
        <v>10</v>
      </c>
      <c r="N390" s="23">
        <v>-79598916.6358978</v>
      </c>
      <c r="O390" t="str">
        <f t="shared" si="21"/>
        <v xml:space="preserve"> </v>
      </c>
      <c r="P390" t="str">
        <f t="shared" si="22"/>
        <v xml:space="preserve"> </v>
      </c>
      <c r="T390" s="26">
        <v>37089</v>
      </c>
      <c r="U390" s="27" t="s">
        <v>10</v>
      </c>
      <c r="V390" s="23">
        <v>-16871544.756944701</v>
      </c>
      <c r="W390" s="23">
        <v>2278421.9233852802</v>
      </c>
      <c r="Y390" s="72" t="str">
        <f t="shared" si="23"/>
        <v xml:space="preserve"> </v>
      </c>
      <c r="AG390" s="26">
        <v>37040</v>
      </c>
      <c r="AH390" s="27" t="s">
        <v>53</v>
      </c>
      <c r="AI390" s="28">
        <v>-72164913.073764503</v>
      </c>
      <c r="AJ390" s="28">
        <v>10271208.0794039</v>
      </c>
    </row>
    <row r="391" spans="1:36" ht="12" customHeight="1" x14ac:dyDescent="0.2">
      <c r="A391" s="21">
        <v>37067</v>
      </c>
      <c r="B391" s="22">
        <v>126082.12996522238</v>
      </c>
      <c r="C391" s="11">
        <v>1400.1047526665745</v>
      </c>
      <c r="D391" s="11">
        <v>124682.0252125558</v>
      </c>
      <c r="F391" s="197">
        <f t="shared" si="24"/>
        <v>124682.0252125558</v>
      </c>
      <c r="H391" s="53"/>
      <c r="L391" s="26">
        <v>37067</v>
      </c>
      <c r="M391" s="27" t="s">
        <v>10</v>
      </c>
      <c r="N391" s="23">
        <v>-61249701.547045097</v>
      </c>
      <c r="O391" t="str">
        <f t="shared" si="21"/>
        <v xml:space="preserve"> </v>
      </c>
      <c r="P391" t="str">
        <f t="shared" si="22"/>
        <v xml:space="preserve"> </v>
      </c>
      <c r="T391" s="26">
        <v>37090</v>
      </c>
      <c r="U391" s="27" t="s">
        <v>10</v>
      </c>
      <c r="V391" s="23">
        <v>-15769978.033085201</v>
      </c>
      <c r="W391" s="23">
        <v>5578956.8767760601</v>
      </c>
      <c r="Y391" s="72" t="str">
        <f t="shared" si="23"/>
        <v xml:space="preserve"> </v>
      </c>
      <c r="AG391" s="26">
        <v>37041</v>
      </c>
      <c r="AH391" s="27" t="s">
        <v>53</v>
      </c>
      <c r="AI391" s="28">
        <v>-66204511.698240705</v>
      </c>
      <c r="AJ391" s="28">
        <v>-93726054.687275693</v>
      </c>
    </row>
    <row r="392" spans="1:36" ht="12" customHeight="1" x14ac:dyDescent="0.2">
      <c r="A392" s="21">
        <v>37068</v>
      </c>
      <c r="B392" s="22">
        <v>33249.226340699293</v>
      </c>
      <c r="C392" s="11">
        <v>1953.7595801381719</v>
      </c>
      <c r="D392" s="11">
        <v>31295.466760561121</v>
      </c>
      <c r="F392" s="197">
        <f t="shared" si="24"/>
        <v>31295.466760561121</v>
      </c>
      <c r="H392" s="53"/>
      <c r="L392" s="26">
        <v>37068</v>
      </c>
      <c r="M392" s="27" t="s">
        <v>10</v>
      </c>
      <c r="N392" s="23">
        <v>-59501023.6682145</v>
      </c>
      <c r="O392" t="str">
        <f t="shared" si="21"/>
        <v xml:space="preserve"> </v>
      </c>
      <c r="P392" t="str">
        <f t="shared" si="22"/>
        <v xml:space="preserve"> </v>
      </c>
      <c r="T392" s="26">
        <v>37091</v>
      </c>
      <c r="U392" s="27" t="s">
        <v>10</v>
      </c>
      <c r="V392" s="23">
        <v>-14077277.476884501</v>
      </c>
      <c r="W392" s="23">
        <v>5428420.7374388203</v>
      </c>
      <c r="Y392" s="72" t="str">
        <f t="shared" si="23"/>
        <v xml:space="preserve"> </v>
      </c>
      <c r="AG392" s="26">
        <v>37042</v>
      </c>
      <c r="AH392" s="27" t="s">
        <v>53</v>
      </c>
      <c r="AI392" s="28">
        <v>-74319223.0952207</v>
      </c>
      <c r="AJ392" s="28">
        <v>-41336163.827367097</v>
      </c>
    </row>
    <row r="393" spans="1:36" ht="12" customHeight="1" x14ac:dyDescent="0.2">
      <c r="A393" s="21">
        <v>37069</v>
      </c>
      <c r="B393" s="22">
        <v>70794.796681251843</v>
      </c>
      <c r="C393" s="11">
        <v>-3093.7434378285334</v>
      </c>
      <c r="D393" s="11">
        <v>73888.540119080382</v>
      </c>
      <c r="F393" s="197">
        <f t="shared" si="24"/>
        <v>73888.540119080382</v>
      </c>
      <c r="H393" s="53"/>
      <c r="L393" s="26">
        <v>37069</v>
      </c>
      <c r="M393" s="27" t="s">
        <v>10</v>
      </c>
      <c r="N393" s="23">
        <v>-33474561.165725898</v>
      </c>
      <c r="O393" t="str">
        <f t="shared" si="21"/>
        <v xml:space="preserve"> </v>
      </c>
      <c r="P393" t="str">
        <f t="shared" si="22"/>
        <v xml:space="preserve"> </v>
      </c>
      <c r="T393" s="26">
        <v>37092</v>
      </c>
      <c r="U393" s="27" t="s">
        <v>10</v>
      </c>
      <c r="V393" s="23">
        <v>-20864729.8597156</v>
      </c>
      <c r="W393" s="23">
        <v>-2082089.4648672901</v>
      </c>
      <c r="Y393" s="72" t="str">
        <f t="shared" si="23"/>
        <v xml:space="preserve"> </v>
      </c>
      <c r="AG393" s="26">
        <v>37043</v>
      </c>
      <c r="AH393" s="27" t="s">
        <v>53</v>
      </c>
      <c r="AI393" s="28">
        <v>-80424866.528503299</v>
      </c>
      <c r="AJ393" s="28">
        <v>-70777037.558441401</v>
      </c>
    </row>
    <row r="394" spans="1:36" ht="12" customHeight="1" x14ac:dyDescent="0.2">
      <c r="A394" s="21">
        <v>37070</v>
      </c>
      <c r="B394" s="22">
        <v>9483.3747977791863</v>
      </c>
      <c r="C394" s="11">
        <v>6163.709606674769</v>
      </c>
      <c r="D394" s="11">
        <v>3319.6651911044173</v>
      </c>
      <c r="F394" s="197">
        <f t="shared" si="24"/>
        <v>3319.6651911044173</v>
      </c>
      <c r="H394" s="53"/>
      <c r="L394" s="26">
        <v>37070</v>
      </c>
      <c r="M394" s="27" t="s">
        <v>10</v>
      </c>
      <c r="N394" s="23">
        <v>-39846036.494402096</v>
      </c>
      <c r="O394" t="str">
        <f t="shared" si="21"/>
        <v xml:space="preserve"> </v>
      </c>
      <c r="P394" t="str">
        <f t="shared" si="22"/>
        <v xml:space="preserve"> </v>
      </c>
      <c r="T394" s="26">
        <v>37095</v>
      </c>
      <c r="U394" s="27" t="s">
        <v>10</v>
      </c>
      <c r="V394" s="23">
        <v>-30932712.009792402</v>
      </c>
      <c r="W394" s="23">
        <v>-10564171.436806001</v>
      </c>
      <c r="Y394" s="72" t="str">
        <f t="shared" si="23"/>
        <v xml:space="preserve"> </v>
      </c>
      <c r="AG394" s="26">
        <v>37046</v>
      </c>
      <c r="AH394" s="27" t="s">
        <v>53</v>
      </c>
      <c r="AI394" s="28">
        <v>-91517847.079948604</v>
      </c>
      <c r="AJ394" s="28">
        <v>17312524.338664599</v>
      </c>
    </row>
    <row r="395" spans="1:36" ht="12" customHeight="1" x14ac:dyDescent="0.2">
      <c r="A395" s="21">
        <v>37071</v>
      </c>
      <c r="B395" s="22">
        <v>27658</v>
      </c>
      <c r="C395" s="11">
        <v>3972.1555686242209</v>
      </c>
      <c r="D395" s="11">
        <v>23686</v>
      </c>
      <c r="E395" s="6">
        <v>-8000</v>
      </c>
      <c r="F395" s="197">
        <f t="shared" si="24"/>
        <v>31686</v>
      </c>
      <c r="H395" s="53"/>
      <c r="L395" s="26">
        <v>37071</v>
      </c>
      <c r="M395" s="27" t="s">
        <v>10</v>
      </c>
      <c r="N395" s="23">
        <v>-52608517.808406599</v>
      </c>
      <c r="O395" t="str">
        <f t="shared" si="21"/>
        <v xml:space="preserve"> </v>
      </c>
      <c r="P395" t="str">
        <f t="shared" si="22"/>
        <v xml:space="preserve"> </v>
      </c>
      <c r="T395" s="26">
        <v>37096</v>
      </c>
      <c r="U395" s="27" t="s">
        <v>10</v>
      </c>
      <c r="V395" s="23">
        <v>-32930618.344110101</v>
      </c>
      <c r="W395" s="23">
        <v>-18217877.922317199</v>
      </c>
      <c r="Y395" s="72" t="str">
        <f t="shared" si="23"/>
        <v>var exceeded</v>
      </c>
      <c r="AG395" s="26">
        <v>37047</v>
      </c>
      <c r="AH395" s="27" t="s">
        <v>53</v>
      </c>
      <c r="AI395" s="28">
        <v>-72978426.812638894</v>
      </c>
      <c r="AJ395" s="28">
        <v>12801512.015570302</v>
      </c>
    </row>
    <row r="396" spans="1:36" ht="12" customHeight="1" x14ac:dyDescent="0.2">
      <c r="A396" s="21">
        <v>37074</v>
      </c>
      <c r="B396" s="22">
        <v>-14384.111749047304</v>
      </c>
      <c r="C396" s="11">
        <v>2779.235999845665</v>
      </c>
      <c r="D396" s="11">
        <v>-17163.347748892971</v>
      </c>
      <c r="F396" s="197">
        <f t="shared" si="24"/>
        <v>-17163.347748892971</v>
      </c>
      <c r="H396" s="53"/>
      <c r="L396" s="26">
        <v>37074</v>
      </c>
      <c r="M396" s="27" t="s">
        <v>10</v>
      </c>
      <c r="N396" s="23">
        <v>-56175139.913325302</v>
      </c>
      <c r="O396" t="str">
        <f t="shared" si="21"/>
        <v xml:space="preserve"> </v>
      </c>
      <c r="P396" t="str">
        <f t="shared" si="22"/>
        <v xml:space="preserve"> </v>
      </c>
      <c r="T396" s="26">
        <v>37097</v>
      </c>
      <c r="U396" s="27" t="s">
        <v>10</v>
      </c>
      <c r="V396" s="23">
        <v>-47276024.753884301</v>
      </c>
      <c r="W396" s="23">
        <v>-39649669.941996701</v>
      </c>
      <c r="Y396" s="72" t="str">
        <f t="shared" si="23"/>
        <v xml:space="preserve"> </v>
      </c>
      <c r="AG396" s="26">
        <v>37048</v>
      </c>
      <c r="AH396" s="27" t="s">
        <v>53</v>
      </c>
      <c r="AI396" s="28">
        <v>-76688154.0051779</v>
      </c>
      <c r="AJ396" s="28">
        <v>65022529.976029404</v>
      </c>
    </row>
    <row r="397" spans="1:36" ht="12" customHeight="1" x14ac:dyDescent="0.2">
      <c r="A397" s="21">
        <v>37075</v>
      </c>
      <c r="B397" s="22">
        <v>-18634.7746064534</v>
      </c>
      <c r="C397" s="11">
        <v>5288.8852401108816</v>
      </c>
      <c r="D397" s="11">
        <v>-23923.659846564282</v>
      </c>
      <c r="F397" s="197">
        <f t="shared" si="24"/>
        <v>-23923.659846564282</v>
      </c>
      <c r="H397" s="53"/>
      <c r="L397" s="26">
        <v>37075</v>
      </c>
      <c r="M397" s="27" t="s">
        <v>10</v>
      </c>
      <c r="N397" s="23">
        <v>-61476518.150050901</v>
      </c>
      <c r="O397" t="str">
        <f t="shared" si="21"/>
        <v xml:space="preserve"> </v>
      </c>
      <c r="P397" t="str">
        <f t="shared" si="22"/>
        <v xml:space="preserve"> </v>
      </c>
      <c r="T397" s="26">
        <v>37098</v>
      </c>
      <c r="U397" s="27" t="s">
        <v>10</v>
      </c>
      <c r="V397" s="23">
        <v>-29172941.442133699</v>
      </c>
      <c r="W397" s="23">
        <v>41112819.952853903</v>
      </c>
      <c r="Y397" s="72" t="str">
        <f t="shared" si="23"/>
        <v xml:space="preserve"> </v>
      </c>
      <c r="AG397" s="26">
        <v>37049</v>
      </c>
      <c r="AH397" s="27" t="s">
        <v>53</v>
      </c>
      <c r="AI397" s="28">
        <v>-89123187.913570702</v>
      </c>
      <c r="AJ397" s="28">
        <v>6763953.49871103</v>
      </c>
    </row>
    <row r="398" spans="1:36" ht="12" customHeight="1" x14ac:dyDescent="0.2">
      <c r="A398" s="21">
        <v>37077</v>
      </c>
      <c r="B398" s="22">
        <v>17097.836479064386</v>
      </c>
      <c r="C398" s="11">
        <v>4436.33540408512</v>
      </c>
      <c r="D398" s="11">
        <v>12661.501074979267</v>
      </c>
      <c r="F398" s="197">
        <f t="shared" si="24"/>
        <v>12661.501074979267</v>
      </c>
      <c r="H398" s="53"/>
      <c r="L398" s="26">
        <v>37077</v>
      </c>
      <c r="M398" s="27" t="s">
        <v>10</v>
      </c>
      <c r="N398" s="23">
        <v>-46936321.274396203</v>
      </c>
      <c r="O398" t="str">
        <f t="shared" ref="O398:O461" si="25">IF((N398)&gt;(D400*1000),"var exceeded"," ")</f>
        <v xml:space="preserve"> </v>
      </c>
      <c r="P398" t="str">
        <f t="shared" si="22"/>
        <v xml:space="preserve"> </v>
      </c>
      <c r="T398" s="26">
        <v>37099</v>
      </c>
      <c r="U398" s="27" t="s">
        <v>10</v>
      </c>
      <c r="V398" s="23">
        <v>-17036541.655278198</v>
      </c>
      <c r="W398" s="23">
        <v>-9594081.9163541701</v>
      </c>
      <c r="Y398" s="72" t="str">
        <f t="shared" si="23"/>
        <v xml:space="preserve"> </v>
      </c>
      <c r="AG398" s="26">
        <v>37050</v>
      </c>
      <c r="AH398" s="27" t="s">
        <v>53</v>
      </c>
      <c r="AI398" s="28">
        <v>-105047712.632946</v>
      </c>
      <c r="AJ398" s="28">
        <v>-74986234.199624702</v>
      </c>
    </row>
    <row r="399" spans="1:36" ht="12" customHeight="1" x14ac:dyDescent="0.2">
      <c r="A399" s="21">
        <v>37078</v>
      </c>
      <c r="B399" s="22">
        <v>12861.446543210724</v>
      </c>
      <c r="C399" s="11">
        <v>4614.2202715620142</v>
      </c>
      <c r="D399" s="11">
        <v>8247.2262716487094</v>
      </c>
      <c r="F399" s="197">
        <f t="shared" si="24"/>
        <v>8247.2262716487094</v>
      </c>
      <c r="H399" s="53"/>
      <c r="L399" s="26">
        <v>37078</v>
      </c>
      <c r="M399" s="27" t="s">
        <v>10</v>
      </c>
      <c r="N399" s="23">
        <v>-43690201.873580001</v>
      </c>
      <c r="O399" t="str">
        <f t="shared" si="25"/>
        <v xml:space="preserve"> </v>
      </c>
      <c r="P399" t="str">
        <f t="shared" si="22"/>
        <v xml:space="preserve"> </v>
      </c>
      <c r="T399" s="26">
        <v>37102</v>
      </c>
      <c r="U399" s="27" t="s">
        <v>10</v>
      </c>
      <c r="V399" s="23">
        <v>-33520183.800023399</v>
      </c>
      <c r="W399" s="23">
        <v>-223247.49061834198</v>
      </c>
      <c r="Y399" s="72" t="str">
        <f t="shared" si="23"/>
        <v xml:space="preserve"> </v>
      </c>
      <c r="AG399" s="26">
        <v>37053</v>
      </c>
      <c r="AH399" s="27" t="s">
        <v>53</v>
      </c>
      <c r="AI399" s="28">
        <v>-129318264.50633</v>
      </c>
      <c r="AJ399" s="28">
        <v>-99981574.032934099</v>
      </c>
    </row>
    <row r="400" spans="1:36" ht="12" customHeight="1" x14ac:dyDescent="0.2">
      <c r="A400" s="21">
        <v>37081</v>
      </c>
      <c r="B400" s="22">
        <v>8403.8988144120194</v>
      </c>
      <c r="C400" s="11">
        <v>413.47548925736652</v>
      </c>
      <c r="D400" s="11">
        <v>7990.423325154653</v>
      </c>
      <c r="F400" s="197">
        <f t="shared" si="24"/>
        <v>7990.423325154653</v>
      </c>
      <c r="H400" s="53"/>
      <c r="L400" s="26">
        <v>37081</v>
      </c>
      <c r="M400" s="27" t="s">
        <v>10</v>
      </c>
      <c r="N400" s="23">
        <v>-36654361.607385397</v>
      </c>
      <c r="O400" t="str">
        <f t="shared" si="25"/>
        <v xml:space="preserve"> </v>
      </c>
      <c r="P400" t="str">
        <f t="shared" si="22"/>
        <v xml:space="preserve"> </v>
      </c>
      <c r="T400" s="26">
        <v>37103</v>
      </c>
      <c r="U400" s="27" t="s">
        <v>10</v>
      </c>
      <c r="V400" s="23">
        <v>-37233509.861714698</v>
      </c>
      <c r="W400" s="23">
        <v>-16681119.853430999</v>
      </c>
      <c r="Y400" s="72" t="str">
        <f t="shared" si="23"/>
        <v xml:space="preserve"> </v>
      </c>
      <c r="AG400" s="26">
        <v>37054</v>
      </c>
      <c r="AH400" s="27" t="s">
        <v>53</v>
      </c>
      <c r="AI400" s="28">
        <v>-121570722.66978399</v>
      </c>
      <c r="AJ400" s="28">
        <v>-73685027.148516297</v>
      </c>
    </row>
    <row r="401" spans="1:36" ht="12" customHeight="1" x14ac:dyDescent="0.2">
      <c r="A401" s="21">
        <v>37082</v>
      </c>
      <c r="B401" s="22">
        <v>-30371.194778174013</v>
      </c>
      <c r="C401" s="11">
        <v>1876.015321209592</v>
      </c>
      <c r="D401" s="11">
        <v>-32247.210099383607</v>
      </c>
      <c r="F401" s="197">
        <f t="shared" si="24"/>
        <v>-32247.210099383607</v>
      </c>
      <c r="H401" s="53"/>
      <c r="L401" s="26">
        <v>37082</v>
      </c>
      <c r="M401" s="27" t="s">
        <v>10</v>
      </c>
      <c r="N401" s="23">
        <v>-39562064.169556797</v>
      </c>
      <c r="O401" t="str">
        <f t="shared" si="25"/>
        <v xml:space="preserve"> </v>
      </c>
      <c r="P401" t="str">
        <f t="shared" si="22"/>
        <v xml:space="preserve"> </v>
      </c>
      <c r="T401" s="26">
        <v>37104</v>
      </c>
      <c r="U401" s="27" t="s">
        <v>10</v>
      </c>
      <c r="V401" s="23">
        <v>-29936253.993296102</v>
      </c>
      <c r="W401" s="23">
        <v>21281328.0068384</v>
      </c>
      <c r="Y401" s="72" t="str">
        <f t="shared" si="23"/>
        <v xml:space="preserve"> </v>
      </c>
      <c r="AG401" s="26">
        <v>37055</v>
      </c>
      <c r="AH401" s="27" t="s">
        <v>53</v>
      </c>
      <c r="AI401" s="28">
        <v>-116636030.77391599</v>
      </c>
      <c r="AJ401" s="28">
        <v>100558765.546149</v>
      </c>
    </row>
    <row r="402" spans="1:36" ht="12" customHeight="1" x14ac:dyDescent="0.2">
      <c r="A402" s="21">
        <v>37083</v>
      </c>
      <c r="B402" s="22">
        <v>-22608.245015140223</v>
      </c>
      <c r="C402" s="11">
        <v>4624.8757920868065</v>
      </c>
      <c r="D402" s="11">
        <v>-27233.120807227031</v>
      </c>
      <c r="F402" s="197">
        <f t="shared" si="24"/>
        <v>-27233.120807227031</v>
      </c>
      <c r="H402" s="53"/>
      <c r="L402" s="26">
        <v>37083</v>
      </c>
      <c r="M402" s="27" t="s">
        <v>10</v>
      </c>
      <c r="N402" s="23">
        <v>-45884538.466825701</v>
      </c>
      <c r="O402" t="str">
        <f t="shared" si="25"/>
        <v xml:space="preserve"> </v>
      </c>
      <c r="P402" t="str">
        <f t="shared" si="22"/>
        <v xml:space="preserve"> </v>
      </c>
      <c r="T402" s="26">
        <v>37105</v>
      </c>
      <c r="U402" s="27" t="s">
        <v>10</v>
      </c>
      <c r="V402" s="23">
        <v>-43209313.986380801</v>
      </c>
      <c r="W402" s="23">
        <v>-9125795.4907483589</v>
      </c>
      <c r="Y402" s="72" t="str">
        <f t="shared" si="23"/>
        <v xml:space="preserve"> </v>
      </c>
      <c r="AG402" s="26">
        <v>37056</v>
      </c>
      <c r="AH402" s="27" t="s">
        <v>53</v>
      </c>
      <c r="AI402" s="28">
        <v>-118278248.187022</v>
      </c>
      <c r="AJ402" s="28">
        <v>43595196.163283497</v>
      </c>
    </row>
    <row r="403" spans="1:36" ht="12" customHeight="1" x14ac:dyDescent="0.2">
      <c r="A403" s="21">
        <v>37084</v>
      </c>
      <c r="B403" s="22">
        <v>-17616.475787047631</v>
      </c>
      <c r="C403" s="11">
        <v>4420.0246964339831</v>
      </c>
      <c r="D403" s="11">
        <v>-22036.500483481614</v>
      </c>
      <c r="F403" s="197">
        <f t="shared" si="24"/>
        <v>-22036.500483481614</v>
      </c>
      <c r="H403" s="53"/>
      <c r="L403" s="26">
        <v>37084</v>
      </c>
      <c r="M403" s="27" t="s">
        <v>10</v>
      </c>
      <c r="N403" s="23">
        <v>-41149801.097399503</v>
      </c>
      <c r="O403" t="str">
        <f t="shared" si="25"/>
        <v xml:space="preserve"> </v>
      </c>
      <c r="P403" t="str">
        <f t="shared" si="22"/>
        <v xml:space="preserve"> </v>
      </c>
      <c r="T403" s="26">
        <v>37106</v>
      </c>
      <c r="U403" s="27" t="s">
        <v>10</v>
      </c>
      <c r="V403" s="23">
        <v>-35831169.2347527</v>
      </c>
      <c r="W403" s="23">
        <v>50582545.101976298</v>
      </c>
      <c r="Y403" s="72" t="str">
        <f t="shared" si="23"/>
        <v xml:space="preserve"> </v>
      </c>
      <c r="AG403" s="26">
        <v>37057</v>
      </c>
      <c r="AH403" s="27" t="s">
        <v>53</v>
      </c>
      <c r="AI403" s="28">
        <v>-109569488.729408</v>
      </c>
      <c r="AJ403" s="28">
        <v>41771955.7300824</v>
      </c>
    </row>
    <row r="404" spans="1:36" ht="12" customHeight="1" x14ac:dyDescent="0.2">
      <c r="A404" s="21">
        <v>37085</v>
      </c>
      <c r="B404" s="22">
        <v>17041.419090920892</v>
      </c>
      <c r="C404" s="11">
        <v>284.48041920317803</v>
      </c>
      <c r="D404" s="11">
        <v>16756.938671717715</v>
      </c>
      <c r="F404" s="197">
        <f t="shared" si="24"/>
        <v>16756.938671717715</v>
      </c>
      <c r="H404" s="53"/>
      <c r="L404" s="26">
        <v>37085</v>
      </c>
      <c r="M404" s="27" t="s">
        <v>10</v>
      </c>
      <c r="N404" s="23">
        <v>-28107605.614876799</v>
      </c>
      <c r="O404" t="str">
        <f t="shared" si="25"/>
        <v xml:space="preserve"> </v>
      </c>
      <c r="P404" t="str">
        <f t="shared" si="22"/>
        <v xml:space="preserve"> </v>
      </c>
      <c r="T404" s="26">
        <v>37109</v>
      </c>
      <c r="U404" s="27" t="s">
        <v>10</v>
      </c>
      <c r="V404" s="23">
        <v>-40804049.210763998</v>
      </c>
      <c r="W404" s="23">
        <v>-12755873.595352201</v>
      </c>
      <c r="Y404" s="72" t="str">
        <f t="shared" si="23"/>
        <v xml:space="preserve"> </v>
      </c>
      <c r="AG404" s="26">
        <v>37060</v>
      </c>
      <c r="AH404" s="27" t="s">
        <v>53</v>
      </c>
      <c r="AI404" s="28">
        <v>-102584061.580745</v>
      </c>
      <c r="AJ404" s="28">
        <v>-13831709.726684101</v>
      </c>
    </row>
    <row r="405" spans="1:36" ht="12" customHeight="1" x14ac:dyDescent="0.2">
      <c r="A405" s="21">
        <v>37088</v>
      </c>
      <c r="B405" s="22">
        <v>28235.343770519128</v>
      </c>
      <c r="C405" s="11">
        <v>1697.3005397999418</v>
      </c>
      <c r="D405" s="11">
        <v>26538.043230719188</v>
      </c>
      <c r="F405" s="197">
        <f t="shared" si="24"/>
        <v>26538.043230719188</v>
      </c>
      <c r="H405" s="53"/>
      <c r="L405" s="26">
        <v>37088</v>
      </c>
      <c r="M405" s="27" t="s">
        <v>10</v>
      </c>
      <c r="N405" s="23">
        <v>-19678194.831159599</v>
      </c>
      <c r="O405" t="str">
        <f t="shared" si="25"/>
        <v xml:space="preserve"> </v>
      </c>
      <c r="P405" t="str">
        <f t="shared" si="22"/>
        <v xml:space="preserve"> </v>
      </c>
      <c r="T405" s="26">
        <v>37110</v>
      </c>
      <c r="U405" s="27" t="s">
        <v>10</v>
      </c>
      <c r="V405" s="23">
        <v>-30918692.8888289</v>
      </c>
      <c r="W405" s="23">
        <v>-1588720.94589989</v>
      </c>
      <c r="Y405" s="72" t="str">
        <f t="shared" si="23"/>
        <v xml:space="preserve"> </v>
      </c>
      <c r="AG405" s="26">
        <v>37061</v>
      </c>
      <c r="AH405" s="27" t="s">
        <v>53</v>
      </c>
      <c r="AI405" s="28">
        <v>-113447715.397182</v>
      </c>
      <c r="AJ405" s="28">
        <v>28281080.667314697</v>
      </c>
    </row>
    <row r="406" spans="1:36" ht="12" customHeight="1" x14ac:dyDescent="0.2">
      <c r="A406" s="21">
        <v>37089</v>
      </c>
      <c r="B406" s="22">
        <v>3790.8286735471629</v>
      </c>
      <c r="C406" s="11">
        <v>3663.1851775704881</v>
      </c>
      <c r="D406" s="11">
        <v>127.64349597667479</v>
      </c>
      <c r="F406" s="197">
        <f t="shared" si="24"/>
        <v>127.64349597667479</v>
      </c>
      <c r="H406" s="53"/>
      <c r="L406" s="26">
        <v>37089</v>
      </c>
      <c r="M406" s="27" t="s">
        <v>10</v>
      </c>
      <c r="N406" s="23">
        <v>-16871544.756944701</v>
      </c>
      <c r="O406" t="str">
        <f t="shared" si="25"/>
        <v xml:space="preserve"> </v>
      </c>
      <c r="P406" t="str">
        <f t="shared" ref="P406:P469" si="26">IF(($N406)&gt;(F407*1000),"var exceeded"," ")</f>
        <v xml:space="preserve"> </v>
      </c>
      <c r="T406" s="26">
        <v>37111</v>
      </c>
      <c r="U406" s="27" t="s">
        <v>10</v>
      </c>
      <c r="V406" s="23">
        <v>-26434899.2750994</v>
      </c>
      <c r="W406" s="23">
        <v>-24455192.6079759</v>
      </c>
      <c r="Y406" s="72" t="str">
        <f t="shared" ref="Y406:Y469" si="27">IF((V406)&gt;(W407),"var exceeded"," ")</f>
        <v xml:space="preserve"> </v>
      </c>
      <c r="AG406" s="26">
        <v>37062</v>
      </c>
      <c r="AH406" s="27" t="s">
        <v>53</v>
      </c>
      <c r="AI406" s="28">
        <v>-98992766.669192195</v>
      </c>
      <c r="AJ406" s="28">
        <v>139875596.165232</v>
      </c>
    </row>
    <row r="407" spans="1:36" ht="12" customHeight="1" x14ac:dyDescent="0.2">
      <c r="A407" s="21">
        <v>37090</v>
      </c>
      <c r="B407" s="22">
        <v>12994.811505390695</v>
      </c>
      <c r="C407" s="11">
        <v>5605.3097148894976</v>
      </c>
      <c r="D407" s="11">
        <v>7389.5017905011973</v>
      </c>
      <c r="F407" s="197">
        <f t="shared" ref="F407:F470" si="28">D407-E407</f>
        <v>7389.5017905011973</v>
      </c>
      <c r="H407" s="53"/>
      <c r="L407" s="26">
        <v>37090</v>
      </c>
      <c r="M407" s="27" t="s">
        <v>10</v>
      </c>
      <c r="N407" s="23">
        <v>-15769978.033085201</v>
      </c>
      <c r="O407" t="str">
        <f t="shared" si="25"/>
        <v xml:space="preserve"> </v>
      </c>
      <c r="P407" t="str">
        <f t="shared" si="26"/>
        <v xml:space="preserve"> </v>
      </c>
      <c r="T407" s="26">
        <v>37112</v>
      </c>
      <c r="U407" s="27" t="s">
        <v>10</v>
      </c>
      <c r="V407" s="23">
        <v>-19867088.606194198</v>
      </c>
      <c r="W407" s="23">
        <v>2917983.2218065499</v>
      </c>
      <c r="Y407" s="72" t="str">
        <f t="shared" si="27"/>
        <v xml:space="preserve"> </v>
      </c>
      <c r="AG407" s="26">
        <v>37063</v>
      </c>
      <c r="AH407" s="27" t="s">
        <v>53</v>
      </c>
      <c r="AI407" s="28">
        <v>-106236094.18499801</v>
      </c>
      <c r="AJ407" s="28">
        <v>12071031.2790309</v>
      </c>
    </row>
    <row r="408" spans="1:36" ht="12" customHeight="1" x14ac:dyDescent="0.2">
      <c r="A408" s="21">
        <v>37091</v>
      </c>
      <c r="B408" s="22">
        <v>8578.4311997062177</v>
      </c>
      <c r="C408" s="11">
        <v>2481.9693655130277</v>
      </c>
      <c r="D408" s="11">
        <v>6096.46183419319</v>
      </c>
      <c r="F408" s="197">
        <f t="shared" si="28"/>
        <v>6096.46183419319</v>
      </c>
      <c r="H408" s="53"/>
      <c r="L408" s="26">
        <v>37091</v>
      </c>
      <c r="M408" s="27" t="s">
        <v>10</v>
      </c>
      <c r="N408" s="23">
        <v>-14077277.476884501</v>
      </c>
      <c r="O408" t="str">
        <f t="shared" si="25"/>
        <v xml:space="preserve"> </v>
      </c>
      <c r="P408" t="str">
        <f t="shared" si="26"/>
        <v xml:space="preserve"> </v>
      </c>
      <c r="T408" s="26">
        <v>37113</v>
      </c>
      <c r="U408" s="27" t="s">
        <v>10</v>
      </c>
      <c r="V408" s="23">
        <v>-29980332.306148998</v>
      </c>
      <c r="W408" s="23">
        <v>-1554383.3786241999</v>
      </c>
      <c r="Y408" s="72" t="str">
        <f t="shared" si="27"/>
        <v xml:space="preserve"> </v>
      </c>
      <c r="AG408" s="26">
        <v>37064</v>
      </c>
      <c r="AH408" s="27" t="s">
        <v>53</v>
      </c>
      <c r="AI408" s="28">
        <v>-107172653.56071299</v>
      </c>
      <c r="AJ408" s="28">
        <v>34127644.549253903</v>
      </c>
    </row>
    <row r="409" spans="1:36" ht="12" customHeight="1" x14ac:dyDescent="0.2">
      <c r="A409" s="21">
        <v>37092</v>
      </c>
      <c r="B409" s="22">
        <v>-1700.0587273582523</v>
      </c>
      <c r="C409" s="11">
        <v>-43.157038835259357</v>
      </c>
      <c r="D409" s="11">
        <v>-1656.901688522993</v>
      </c>
      <c r="F409" s="197">
        <f t="shared" si="28"/>
        <v>-1656.901688522993</v>
      </c>
      <c r="H409" s="53"/>
      <c r="L409" s="26">
        <v>37092</v>
      </c>
      <c r="M409" s="27" t="s">
        <v>10</v>
      </c>
      <c r="N409" s="23">
        <v>-20864729.8597156</v>
      </c>
      <c r="O409" t="str">
        <f t="shared" si="25"/>
        <v xml:space="preserve"> </v>
      </c>
      <c r="P409" t="str">
        <f t="shared" si="26"/>
        <v xml:space="preserve"> </v>
      </c>
      <c r="T409" s="26">
        <v>37116</v>
      </c>
      <c r="U409" s="27" t="s">
        <v>10</v>
      </c>
      <c r="V409" s="23">
        <v>-27382146.856402602</v>
      </c>
      <c r="W409" s="23">
        <v>2536484.98496059</v>
      </c>
      <c r="Y409" s="72" t="str">
        <f t="shared" si="27"/>
        <v>var exceeded</v>
      </c>
      <c r="AG409" s="26">
        <v>37067</v>
      </c>
      <c r="AH409" s="27" t="s">
        <v>53</v>
      </c>
      <c r="AI409" s="28">
        <v>-89328829.635513693</v>
      </c>
      <c r="AJ409" s="28">
        <v>157615455.88670999</v>
      </c>
    </row>
    <row r="410" spans="1:36" ht="12" customHeight="1" x14ac:dyDescent="0.2">
      <c r="A410" s="21">
        <v>37095</v>
      </c>
      <c r="B410" s="22">
        <v>-9338.5033814223098</v>
      </c>
      <c r="C410" s="11">
        <v>-2130.0257380703561</v>
      </c>
      <c r="D410" s="11">
        <v>-7208.4776433519537</v>
      </c>
      <c r="F410" s="197">
        <f t="shared" si="28"/>
        <v>-7208.4776433519537</v>
      </c>
      <c r="H410" s="53"/>
      <c r="L410" s="26">
        <v>37095</v>
      </c>
      <c r="M410" s="27" t="s">
        <v>10</v>
      </c>
      <c r="N410" s="23">
        <v>-30932712.009792402</v>
      </c>
      <c r="O410" t="str">
        <f t="shared" si="25"/>
        <v>var exceeded</v>
      </c>
      <c r="P410" t="str">
        <f t="shared" si="26"/>
        <v xml:space="preserve"> </v>
      </c>
      <c r="T410" s="26">
        <v>37117</v>
      </c>
      <c r="U410" s="27" t="s">
        <v>10</v>
      </c>
      <c r="V410" s="23">
        <v>-42075803.866219305</v>
      </c>
      <c r="W410" s="23">
        <v>-30836636.678248398</v>
      </c>
      <c r="Y410" s="72" t="str">
        <f t="shared" si="27"/>
        <v>var exceeded</v>
      </c>
      <c r="AG410" s="26">
        <v>37068</v>
      </c>
      <c r="AH410" s="27" t="s">
        <v>53</v>
      </c>
      <c r="AI410" s="28">
        <v>-87200291.402434707</v>
      </c>
      <c r="AJ410" s="28">
        <v>16807666.283734601</v>
      </c>
    </row>
    <row r="411" spans="1:36" ht="12" customHeight="1" x14ac:dyDescent="0.2">
      <c r="A411" s="21">
        <v>37096</v>
      </c>
      <c r="B411" s="22">
        <v>-14145.445926191607</v>
      </c>
      <c r="C411" s="11">
        <v>2677.2904138991444</v>
      </c>
      <c r="D411" s="11">
        <v>-16822.736340090752</v>
      </c>
      <c r="F411" s="197">
        <f t="shared" si="28"/>
        <v>-16822.736340090752</v>
      </c>
      <c r="H411" s="53"/>
      <c r="L411" s="26">
        <v>37096</v>
      </c>
      <c r="M411" s="27" t="s">
        <v>10</v>
      </c>
      <c r="N411" s="23">
        <v>-32930618.344110101</v>
      </c>
      <c r="O411" t="str">
        <f t="shared" si="25"/>
        <v xml:space="preserve"> </v>
      </c>
      <c r="P411" t="str">
        <f t="shared" si="26"/>
        <v>var exceeded</v>
      </c>
      <c r="T411" s="26">
        <v>37118</v>
      </c>
      <c r="U411" s="27" t="s">
        <v>10</v>
      </c>
      <c r="V411" s="23">
        <v>-60159907.857258104</v>
      </c>
      <c r="W411" s="23">
        <v>-82224170.512348101</v>
      </c>
      <c r="Y411" s="72" t="str">
        <f t="shared" si="27"/>
        <v xml:space="preserve"> </v>
      </c>
      <c r="AG411" s="26">
        <v>37069</v>
      </c>
      <c r="AH411" s="27" t="s">
        <v>53</v>
      </c>
      <c r="AI411" s="28">
        <v>-60388980.943057604</v>
      </c>
      <c r="AJ411" s="28">
        <v>62542101.103173397</v>
      </c>
    </row>
    <row r="412" spans="1:36" ht="12" customHeight="1" x14ac:dyDescent="0.2">
      <c r="A412" s="21">
        <v>37097</v>
      </c>
      <c r="B412" s="22">
        <v>-38157.952239758517</v>
      </c>
      <c r="C412" s="11">
        <v>3661.8378447720161</v>
      </c>
      <c r="D412" s="11">
        <v>-41819.790084530534</v>
      </c>
      <c r="F412" s="197">
        <f t="shared" si="28"/>
        <v>-41819.790084530534</v>
      </c>
      <c r="H412" s="53"/>
      <c r="L412" s="26">
        <v>37097</v>
      </c>
      <c r="M412" s="27" t="s">
        <v>10</v>
      </c>
      <c r="N412" s="23">
        <v>-47276024.753884301</v>
      </c>
      <c r="O412" t="str">
        <f t="shared" si="25"/>
        <v xml:space="preserve"> </v>
      </c>
      <c r="P412" t="str">
        <f t="shared" si="26"/>
        <v xml:space="preserve"> </v>
      </c>
      <c r="T412" s="26">
        <v>37119</v>
      </c>
      <c r="U412" s="27" t="s">
        <v>10</v>
      </c>
      <c r="V412" s="23">
        <v>-42946682.5884104</v>
      </c>
      <c r="W412" s="23">
        <v>20864948.235105</v>
      </c>
      <c r="Y412" s="72" t="str">
        <f t="shared" si="27"/>
        <v xml:space="preserve"> </v>
      </c>
      <c r="AG412" s="26">
        <v>37070</v>
      </c>
      <c r="AH412" s="27" t="s">
        <v>53</v>
      </c>
      <c r="AI412" s="28">
        <v>-66669867.056395598</v>
      </c>
      <c r="AJ412" s="28">
        <v>6771767.9270840902</v>
      </c>
    </row>
    <row r="413" spans="1:36" ht="12" customHeight="1" x14ac:dyDescent="0.2">
      <c r="A413" s="21">
        <v>37098</v>
      </c>
      <c r="B413" s="22">
        <v>34182.529563474898</v>
      </c>
      <c r="C413" s="11">
        <v>-5254.8772033859914</v>
      </c>
      <c r="D413" s="11">
        <v>39437.406766860899</v>
      </c>
      <c r="F413" s="197">
        <f t="shared" si="28"/>
        <v>39437.406766860899</v>
      </c>
      <c r="H413" s="53"/>
      <c r="L413" s="26">
        <v>37098</v>
      </c>
      <c r="M413" s="27" t="s">
        <v>10</v>
      </c>
      <c r="N413" s="23">
        <v>-29172941.442133699</v>
      </c>
      <c r="O413" t="str">
        <f t="shared" si="25"/>
        <v xml:space="preserve"> </v>
      </c>
      <c r="P413" t="str">
        <f t="shared" si="26"/>
        <v xml:space="preserve"> </v>
      </c>
      <c r="T413" s="26">
        <v>37120</v>
      </c>
      <c r="U413" s="27" t="s">
        <v>10</v>
      </c>
      <c r="V413" s="23">
        <v>-41345571.687096998</v>
      </c>
      <c r="W413" s="23">
        <v>10227562.6135474</v>
      </c>
      <c r="Y413" s="72" t="str">
        <f t="shared" si="27"/>
        <v xml:space="preserve"> </v>
      </c>
      <c r="AG413" s="26">
        <v>37071</v>
      </c>
      <c r="AH413" s="27" t="s">
        <v>53</v>
      </c>
      <c r="AI413" s="28">
        <v>-76085388.916221499</v>
      </c>
      <c r="AJ413" s="28">
        <v>60606039.575194001</v>
      </c>
    </row>
    <row r="414" spans="1:36" ht="12" customHeight="1" x14ac:dyDescent="0.2">
      <c r="A414" s="21">
        <v>37099</v>
      </c>
      <c r="B414" s="22">
        <v>-4190.8992428020456</v>
      </c>
      <c r="C414" s="11">
        <v>1999.3661180084666</v>
      </c>
      <c r="D414" s="11">
        <v>-6190.265360810512</v>
      </c>
      <c r="F414" s="197">
        <f t="shared" si="28"/>
        <v>-6190.265360810512</v>
      </c>
      <c r="H414" s="53"/>
      <c r="L414" s="26">
        <v>37099</v>
      </c>
      <c r="M414" s="27" t="s">
        <v>10</v>
      </c>
      <c r="N414" s="23">
        <v>-17036541.655278198</v>
      </c>
      <c r="O414" t="str">
        <f t="shared" si="25"/>
        <v xml:space="preserve"> </v>
      </c>
      <c r="P414" t="str">
        <f t="shared" si="26"/>
        <v xml:space="preserve"> </v>
      </c>
      <c r="T414" s="26">
        <v>37123</v>
      </c>
      <c r="U414" s="27" t="s">
        <v>10</v>
      </c>
      <c r="V414" s="23">
        <v>-36485235.405043095</v>
      </c>
      <c r="W414" s="23">
        <v>17495873.841899998</v>
      </c>
      <c r="Y414" s="72" t="str">
        <f t="shared" si="27"/>
        <v xml:space="preserve"> </v>
      </c>
      <c r="AG414" s="26">
        <v>37074</v>
      </c>
      <c r="AH414" s="27" t="s">
        <v>53</v>
      </c>
      <c r="AI414" s="28">
        <v>-84779475.230255097</v>
      </c>
      <c r="AJ414" s="28">
        <v>-12596830.7387095</v>
      </c>
    </row>
    <row r="415" spans="1:36" ht="12" customHeight="1" x14ac:dyDescent="0.2">
      <c r="A415" s="21">
        <v>37102</v>
      </c>
      <c r="B415" s="22">
        <v>-1526.8476655777199</v>
      </c>
      <c r="C415" s="11">
        <v>-2463.9700613986661</v>
      </c>
      <c r="D415" s="11">
        <v>937.12239582094617</v>
      </c>
      <c r="F415" s="197">
        <f t="shared" si="28"/>
        <v>937.12239582094617</v>
      </c>
      <c r="H415" s="53"/>
      <c r="L415" s="26">
        <v>37102</v>
      </c>
      <c r="M415" s="27" t="s">
        <v>10</v>
      </c>
      <c r="N415" s="23">
        <v>-33520183.800023399</v>
      </c>
      <c r="O415" t="str">
        <f t="shared" si="25"/>
        <v xml:space="preserve"> </v>
      </c>
      <c r="P415" t="str">
        <f t="shared" si="26"/>
        <v xml:space="preserve"> </v>
      </c>
      <c r="T415" s="26">
        <v>37124</v>
      </c>
      <c r="U415" s="27" t="s">
        <v>10</v>
      </c>
      <c r="V415" s="23">
        <v>-32678054.443603501</v>
      </c>
      <c r="W415" s="23">
        <v>294505.92669999698</v>
      </c>
      <c r="Y415" s="72" t="str">
        <f t="shared" si="27"/>
        <v xml:space="preserve"> </v>
      </c>
      <c r="AG415" s="26">
        <v>37075</v>
      </c>
      <c r="AH415" s="27" t="s">
        <v>53</v>
      </c>
      <c r="AI415" s="28">
        <v>-88253359.600311697</v>
      </c>
      <c r="AJ415" s="28">
        <v>-70577430.035675198</v>
      </c>
    </row>
    <row r="416" spans="1:36" ht="12" customHeight="1" x14ac:dyDescent="0.2">
      <c r="A416" s="21">
        <v>37103</v>
      </c>
      <c r="B416" s="22">
        <v>-14176.8173112165</v>
      </c>
      <c r="C416" s="11">
        <v>1068.7991990596108</v>
      </c>
      <c r="D416" s="11">
        <v>-15245.216510276101</v>
      </c>
      <c r="F416" s="197">
        <f t="shared" si="28"/>
        <v>-15245.216510276101</v>
      </c>
      <c r="H416" s="53"/>
      <c r="L416" s="26">
        <v>37103</v>
      </c>
      <c r="M416" s="27" t="s">
        <v>10</v>
      </c>
      <c r="N416" s="23">
        <v>-37233509.861714698</v>
      </c>
      <c r="O416" t="str">
        <f t="shared" si="25"/>
        <v xml:space="preserve"> </v>
      </c>
      <c r="P416" t="str">
        <f t="shared" si="26"/>
        <v xml:space="preserve"> </v>
      </c>
      <c r="T416" s="26">
        <v>37125</v>
      </c>
      <c r="U416" s="27" t="s">
        <v>10</v>
      </c>
      <c r="V416" s="23">
        <v>-29693722.695588499</v>
      </c>
      <c r="W416" s="23">
        <v>27183151.3089999</v>
      </c>
      <c r="Y416" s="72" t="str">
        <f t="shared" si="27"/>
        <v xml:space="preserve"> </v>
      </c>
      <c r="AG416" s="26">
        <v>37076</v>
      </c>
      <c r="AH416" s="27" t="s">
        <v>53</v>
      </c>
      <c r="AI416" s="28">
        <v>-454216.26197126205</v>
      </c>
      <c r="AJ416" s="28">
        <v>0</v>
      </c>
    </row>
    <row r="417" spans="1:36" ht="12" customHeight="1" x14ac:dyDescent="0.2">
      <c r="A417" s="21">
        <v>37104</v>
      </c>
      <c r="B417" s="22">
        <v>36338.137494063434</v>
      </c>
      <c r="C417" s="11">
        <v>17753.471010548081</v>
      </c>
      <c r="D417" s="11">
        <v>18584.666483515353</v>
      </c>
      <c r="F417" s="197">
        <f t="shared" si="28"/>
        <v>18584.666483515353</v>
      </c>
      <c r="H417" s="53"/>
      <c r="L417" s="26">
        <v>37104</v>
      </c>
      <c r="M417" s="27" t="s">
        <v>10</v>
      </c>
      <c r="N417" s="23">
        <v>-29936253.993296102</v>
      </c>
      <c r="O417" t="str">
        <f t="shared" si="25"/>
        <v xml:space="preserve"> </v>
      </c>
      <c r="P417" t="str">
        <f t="shared" si="26"/>
        <v xml:space="preserve"> </v>
      </c>
      <c r="T417" s="26">
        <v>37126</v>
      </c>
      <c r="U417" s="27" t="s">
        <v>10</v>
      </c>
      <c r="V417" s="23">
        <v>-31844882.5009875</v>
      </c>
      <c r="W417" s="23">
        <v>-1935938.9339000001</v>
      </c>
      <c r="Y417" s="72" t="str">
        <f t="shared" si="27"/>
        <v xml:space="preserve"> </v>
      </c>
      <c r="AG417" s="26">
        <v>37077</v>
      </c>
      <c r="AH417" s="27" t="s">
        <v>53</v>
      </c>
      <c r="AI417" s="28">
        <v>-75725559.356369302</v>
      </c>
      <c r="AJ417" s="28">
        <v>567075.49405827397</v>
      </c>
    </row>
    <row r="418" spans="1:36" ht="12" customHeight="1" x14ac:dyDescent="0.2">
      <c r="A418" s="21">
        <v>37105</v>
      </c>
      <c r="B418" s="22">
        <v>-8850.784960679619</v>
      </c>
      <c r="C418" s="11">
        <v>1953.7203867939386</v>
      </c>
      <c r="D418" s="11">
        <v>-10804.505347473558</v>
      </c>
      <c r="F418" s="197">
        <f t="shared" si="28"/>
        <v>-10804.505347473558</v>
      </c>
      <c r="H418" s="53"/>
      <c r="L418" s="26">
        <v>37105</v>
      </c>
      <c r="M418" s="27" t="s">
        <v>10</v>
      </c>
      <c r="N418" s="23">
        <v>-43209313.986380801</v>
      </c>
      <c r="O418" t="str">
        <f t="shared" si="25"/>
        <v xml:space="preserve"> </v>
      </c>
      <c r="P418" t="str">
        <f t="shared" si="26"/>
        <v xml:space="preserve"> </v>
      </c>
      <c r="T418" s="26">
        <v>37127</v>
      </c>
      <c r="U418" s="27" t="s">
        <v>10</v>
      </c>
      <c r="V418" s="23">
        <v>-26760349.7592833</v>
      </c>
      <c r="W418" s="23">
        <v>6877799.8750000196</v>
      </c>
      <c r="Y418" s="72" t="str">
        <f t="shared" si="27"/>
        <v xml:space="preserve"> </v>
      </c>
      <c r="AG418" s="26">
        <v>37078</v>
      </c>
      <c r="AH418" s="27" t="s">
        <v>53</v>
      </c>
      <c r="AI418" s="28">
        <v>-78174505.701158196</v>
      </c>
      <c r="AJ418" s="28">
        <v>-15217961.5048797</v>
      </c>
    </row>
    <row r="419" spans="1:36" ht="12" customHeight="1" x14ac:dyDescent="0.2">
      <c r="A419" s="21">
        <v>37106</v>
      </c>
      <c r="B419" s="22">
        <v>51735.142766936529</v>
      </c>
      <c r="C419" s="11">
        <v>3877.7534056906907</v>
      </c>
      <c r="D419" s="11">
        <v>47857.389361245841</v>
      </c>
      <c r="F419" s="197">
        <f t="shared" si="28"/>
        <v>47857.389361245841</v>
      </c>
      <c r="H419" s="53"/>
      <c r="L419" s="26">
        <v>37106</v>
      </c>
      <c r="M419" s="27" t="s">
        <v>10</v>
      </c>
      <c r="N419" s="23">
        <v>-35831169.2347527</v>
      </c>
      <c r="O419" t="str">
        <f t="shared" si="25"/>
        <v xml:space="preserve"> </v>
      </c>
      <c r="P419" t="str">
        <f t="shared" si="26"/>
        <v xml:space="preserve"> </v>
      </c>
      <c r="T419" s="26">
        <v>37130</v>
      </c>
      <c r="U419" s="27" t="s">
        <v>10</v>
      </c>
      <c r="V419" s="23">
        <v>-34200714.116812401</v>
      </c>
      <c r="W419" s="23">
        <v>7309322.0917999903</v>
      </c>
      <c r="Y419" s="72" t="str">
        <f t="shared" si="27"/>
        <v xml:space="preserve"> </v>
      </c>
      <c r="AG419" s="26">
        <v>37081</v>
      </c>
      <c r="AH419" s="27" t="s">
        <v>53</v>
      </c>
      <c r="AI419" s="28">
        <v>-107097386.80773</v>
      </c>
      <c r="AJ419" s="28">
        <v>2571075.7929774099</v>
      </c>
    </row>
    <row r="420" spans="1:36" ht="12" customHeight="1" x14ac:dyDescent="0.2">
      <c r="A420" s="21">
        <v>37109</v>
      </c>
      <c r="B420" s="22">
        <v>-12234.947935487284</v>
      </c>
      <c r="C420" s="11">
        <v>1331.5999451669495</v>
      </c>
      <c r="D420" s="11">
        <v>-13566.547880654234</v>
      </c>
      <c r="F420" s="197">
        <f t="shared" si="28"/>
        <v>-13566.547880654234</v>
      </c>
      <c r="H420" s="53"/>
      <c r="L420" s="26">
        <v>37109</v>
      </c>
      <c r="M420" s="27" t="s">
        <v>10</v>
      </c>
      <c r="N420" s="23">
        <v>-40804049.210763998</v>
      </c>
      <c r="O420" t="str">
        <f t="shared" si="25"/>
        <v xml:space="preserve"> </v>
      </c>
      <c r="P420" t="str">
        <f t="shared" si="26"/>
        <v xml:space="preserve"> </v>
      </c>
      <c r="T420" s="26">
        <v>37131</v>
      </c>
      <c r="U420" s="27" t="s">
        <v>10</v>
      </c>
      <c r="V420" s="23">
        <v>-47154855.468741</v>
      </c>
      <c r="W420" s="23">
        <v>19664637.7513</v>
      </c>
      <c r="Y420" s="72" t="str">
        <f t="shared" si="27"/>
        <v xml:space="preserve"> </v>
      </c>
      <c r="AG420" s="26">
        <v>37082</v>
      </c>
      <c r="AH420" s="27" t="s">
        <v>53</v>
      </c>
      <c r="AI420" s="28">
        <v>-79261304.399383396</v>
      </c>
      <c r="AJ420" s="28">
        <v>-31552649.737295799</v>
      </c>
    </row>
    <row r="421" spans="1:36" ht="12" customHeight="1" x14ac:dyDescent="0.2">
      <c r="A421" s="21">
        <v>37110</v>
      </c>
      <c r="B421" s="22">
        <v>610.74735006248886</v>
      </c>
      <c r="C421" s="11">
        <v>1744.5605503624483</v>
      </c>
      <c r="D421" s="11">
        <v>-1133.8132002999596</v>
      </c>
      <c r="F421" s="197">
        <f t="shared" si="28"/>
        <v>-1133.8132002999596</v>
      </c>
      <c r="H421" s="53"/>
      <c r="L421" s="26">
        <v>37110</v>
      </c>
      <c r="M421" s="27" t="s">
        <v>10</v>
      </c>
      <c r="N421" s="23">
        <v>-30918692.8888289</v>
      </c>
      <c r="O421" t="str">
        <f t="shared" si="25"/>
        <v xml:space="preserve"> </v>
      </c>
      <c r="P421" t="str">
        <f t="shared" si="26"/>
        <v xml:space="preserve"> </v>
      </c>
      <c r="T421" s="26">
        <v>37132</v>
      </c>
      <c r="U421" s="27" t="s">
        <v>10</v>
      </c>
      <c r="V421" s="23">
        <v>-35596584.052096702</v>
      </c>
      <c r="W421" s="23">
        <v>-10614507.6229</v>
      </c>
      <c r="Y421" s="72" t="str">
        <f t="shared" si="27"/>
        <v xml:space="preserve"> </v>
      </c>
      <c r="AG421" s="26">
        <v>37083</v>
      </c>
      <c r="AH421" s="27" t="s">
        <v>53</v>
      </c>
      <c r="AI421" s="28">
        <v>-87420611.577146396</v>
      </c>
      <c r="AJ421" s="28">
        <v>-5492479.4502395205</v>
      </c>
    </row>
    <row r="422" spans="1:36" ht="12" customHeight="1" x14ac:dyDescent="0.2">
      <c r="A422" s="21">
        <v>37111</v>
      </c>
      <c r="B422" s="22">
        <v>-8944.7471378953142</v>
      </c>
      <c r="C422" s="11">
        <v>-2733.7428322263227</v>
      </c>
      <c r="D422" s="11">
        <v>-6211.0043056689919</v>
      </c>
      <c r="F422" s="197">
        <f t="shared" si="28"/>
        <v>-6211.0043056689919</v>
      </c>
      <c r="H422" s="53"/>
      <c r="L422" s="26">
        <v>37111</v>
      </c>
      <c r="M422" s="27" t="s">
        <v>10</v>
      </c>
      <c r="N422" s="23">
        <v>-26434899.2750994</v>
      </c>
      <c r="O422" t="str">
        <f t="shared" si="25"/>
        <v xml:space="preserve"> </v>
      </c>
      <c r="P422" t="str">
        <f t="shared" si="26"/>
        <v xml:space="preserve"> </v>
      </c>
      <c r="T422" s="26">
        <v>37133</v>
      </c>
      <c r="U422" s="27" t="s">
        <v>10</v>
      </c>
      <c r="V422" s="23">
        <v>-32852291.6110637</v>
      </c>
      <c r="W422" s="23">
        <v>-25548861.294100001</v>
      </c>
      <c r="Y422" s="72" t="str">
        <f t="shared" si="27"/>
        <v xml:space="preserve"> </v>
      </c>
      <c r="AG422" s="26">
        <v>37084</v>
      </c>
      <c r="AH422" s="27" t="s">
        <v>53</v>
      </c>
      <c r="AI422" s="28">
        <v>-96352066.203289196</v>
      </c>
      <c r="AJ422" s="28">
        <v>-10049124.029092601</v>
      </c>
    </row>
    <row r="423" spans="1:36" ht="12" customHeight="1" x14ac:dyDescent="0.2">
      <c r="A423" s="21">
        <v>37112</v>
      </c>
      <c r="B423" s="22">
        <v>3448.2698061636893</v>
      </c>
      <c r="C423" s="11">
        <v>405.75817047645086</v>
      </c>
      <c r="D423" s="11">
        <v>3042.5116356872386</v>
      </c>
      <c r="F423" s="197">
        <f t="shared" si="28"/>
        <v>3042.5116356872386</v>
      </c>
      <c r="H423" s="53"/>
      <c r="L423" s="26">
        <v>37112</v>
      </c>
      <c r="M423" s="27" t="s">
        <v>10</v>
      </c>
      <c r="N423" s="23">
        <v>-19867088.606194198</v>
      </c>
      <c r="O423" t="str">
        <f t="shared" si="25"/>
        <v xml:space="preserve"> </v>
      </c>
      <c r="P423" t="str">
        <f t="shared" si="26"/>
        <v xml:space="preserve"> </v>
      </c>
      <c r="T423" s="26">
        <v>37134</v>
      </c>
      <c r="U423" s="27" t="s">
        <v>10</v>
      </c>
      <c r="V423" s="23">
        <v>-34203873.502732299</v>
      </c>
      <c r="W423" s="23">
        <v>-2384834.7300999998</v>
      </c>
      <c r="Y423" s="72" t="str">
        <f t="shared" si="27"/>
        <v xml:space="preserve"> </v>
      </c>
      <c r="AG423" s="26">
        <v>37085</v>
      </c>
      <c r="AH423" s="27" t="s">
        <v>53</v>
      </c>
      <c r="AI423" s="28">
        <v>-79987781.923464999</v>
      </c>
      <c r="AJ423" s="28">
        <v>-42553166.4512849</v>
      </c>
    </row>
    <row r="424" spans="1:36" ht="12" customHeight="1" x14ac:dyDescent="0.2">
      <c r="A424" s="21">
        <v>37113</v>
      </c>
      <c r="B424" s="22">
        <v>1288.3663322429434</v>
      </c>
      <c r="C424" s="11">
        <v>302.60835753432184</v>
      </c>
      <c r="D424" s="11">
        <v>985.75797470862153</v>
      </c>
      <c r="F424" s="197">
        <f t="shared" si="28"/>
        <v>985.75797470862153</v>
      </c>
      <c r="H424" s="53"/>
      <c r="L424" s="26">
        <v>37113</v>
      </c>
      <c r="M424" s="27" t="s">
        <v>10</v>
      </c>
      <c r="N424" s="23">
        <v>-29980332.306148998</v>
      </c>
      <c r="O424" t="str">
        <f t="shared" si="25"/>
        <v>var exceeded</v>
      </c>
      <c r="P424" t="str">
        <f t="shared" si="26"/>
        <v xml:space="preserve"> </v>
      </c>
      <c r="T424" s="26">
        <v>37138</v>
      </c>
      <c r="U424" s="27" t="s">
        <v>10</v>
      </c>
      <c r="V424" s="23">
        <v>-31355772.628836397</v>
      </c>
      <c r="W424" s="23">
        <v>16656599.122099999</v>
      </c>
      <c r="Y424" s="72" t="str">
        <f t="shared" si="27"/>
        <v xml:space="preserve"> </v>
      </c>
      <c r="AG424" s="26">
        <v>37088</v>
      </c>
      <c r="AH424" s="27" t="s">
        <v>53</v>
      </c>
      <c r="AI424" s="28">
        <v>-69105277.584831297</v>
      </c>
      <c r="AJ424" s="28">
        <v>116137452.00555401</v>
      </c>
    </row>
    <row r="425" spans="1:36" ht="12" customHeight="1" x14ac:dyDescent="0.2">
      <c r="A425" s="21">
        <v>37116</v>
      </c>
      <c r="B425" s="22">
        <v>4898.6862260968974</v>
      </c>
      <c r="C425" s="11">
        <v>1852.8138929736406</v>
      </c>
      <c r="D425" s="11">
        <v>3045.8723331232568</v>
      </c>
      <c r="F425" s="197">
        <f t="shared" si="28"/>
        <v>3045.8723331232568</v>
      </c>
      <c r="H425" s="53"/>
      <c r="L425" s="26">
        <v>37116</v>
      </c>
      <c r="M425" s="27" t="s">
        <v>10</v>
      </c>
      <c r="N425" s="23">
        <v>-27382146.856402602</v>
      </c>
      <c r="O425" t="str">
        <f t="shared" si="25"/>
        <v>var exceeded</v>
      </c>
      <c r="P425" t="str">
        <f t="shared" si="26"/>
        <v>var exceeded</v>
      </c>
      <c r="T425" s="26">
        <v>37139</v>
      </c>
      <c r="U425" s="27" t="s">
        <v>10</v>
      </c>
      <c r="V425" s="23">
        <v>-34390582.934847005</v>
      </c>
      <c r="W425" s="23">
        <v>-11063331.1329</v>
      </c>
      <c r="Y425" s="72" t="str">
        <f t="shared" si="27"/>
        <v xml:space="preserve"> </v>
      </c>
      <c r="AG425" s="26">
        <v>37089</v>
      </c>
      <c r="AH425" s="27" t="s">
        <v>53</v>
      </c>
      <c r="AI425" s="28">
        <v>-60199610.186095804</v>
      </c>
      <c r="AJ425" s="28">
        <v>1348654.66445059</v>
      </c>
    </row>
    <row r="426" spans="1:36" ht="12" customHeight="1" x14ac:dyDescent="0.2">
      <c r="A426" s="21">
        <v>37117</v>
      </c>
      <c r="B426" s="22">
        <v>-44030.681907229002</v>
      </c>
      <c r="C426" s="11">
        <v>1013.0456095516895</v>
      </c>
      <c r="D426" s="11">
        <v>-45043.727516780695</v>
      </c>
      <c r="F426" s="197">
        <f t="shared" si="28"/>
        <v>-45043.727516780695</v>
      </c>
      <c r="H426" s="53"/>
      <c r="L426" s="26">
        <v>37117</v>
      </c>
      <c r="M426" s="27" t="s">
        <v>10</v>
      </c>
      <c r="N426" s="23">
        <v>-42075803.866219305</v>
      </c>
      <c r="O426" t="str">
        <f t="shared" si="25"/>
        <v xml:space="preserve"> </v>
      </c>
      <c r="P426" t="str">
        <f t="shared" si="26"/>
        <v>var exceeded</v>
      </c>
      <c r="T426" s="26">
        <v>37140</v>
      </c>
      <c r="U426" s="27" t="s">
        <v>10</v>
      </c>
      <c r="V426" s="23">
        <v>-35422784.2047216</v>
      </c>
      <c r="W426" s="23">
        <v>-13894686.928099999</v>
      </c>
      <c r="Y426" s="72" t="str">
        <f t="shared" si="27"/>
        <v xml:space="preserve"> </v>
      </c>
      <c r="AG426" s="26">
        <v>37090</v>
      </c>
      <c r="AH426" s="27" t="s">
        <v>53</v>
      </c>
      <c r="AI426" s="28">
        <v>-61610020.414048105</v>
      </c>
      <c r="AJ426" s="28">
        <v>3825747.2418938698</v>
      </c>
    </row>
    <row r="427" spans="1:36" ht="12" customHeight="1" x14ac:dyDescent="0.2">
      <c r="A427" s="21">
        <v>37118</v>
      </c>
      <c r="B427" s="22">
        <v>-97859.739287888195</v>
      </c>
      <c r="C427" s="11">
        <v>-1787.3188667951169</v>
      </c>
      <c r="D427" s="11">
        <v>-96072.420421093077</v>
      </c>
      <c r="F427" s="197">
        <f t="shared" si="28"/>
        <v>-96072.420421093077</v>
      </c>
      <c r="H427" s="53"/>
      <c r="L427" s="26">
        <v>37118</v>
      </c>
      <c r="M427" s="27" t="s">
        <v>10</v>
      </c>
      <c r="N427" s="23">
        <v>-60159907.857258104</v>
      </c>
      <c r="O427" t="str">
        <f t="shared" si="25"/>
        <v xml:space="preserve"> </v>
      </c>
      <c r="P427" t="str">
        <f t="shared" si="26"/>
        <v xml:space="preserve"> </v>
      </c>
      <c r="T427" s="26">
        <v>37141</v>
      </c>
      <c r="U427" s="27" t="s">
        <v>10</v>
      </c>
      <c r="V427" s="23">
        <v>-38474320.841026202</v>
      </c>
      <c r="W427" s="23">
        <v>-1199025.6851999999</v>
      </c>
      <c r="Y427" s="72" t="str">
        <f t="shared" si="27"/>
        <v xml:space="preserve"> </v>
      </c>
      <c r="AG427" s="26">
        <v>37091</v>
      </c>
      <c r="AH427" s="27" t="s">
        <v>53</v>
      </c>
      <c r="AI427" s="28">
        <v>-63966712.246759698</v>
      </c>
      <c r="AJ427" s="28">
        <v>18562054.081450701</v>
      </c>
    </row>
    <row r="428" spans="1:36" ht="12" customHeight="1" x14ac:dyDescent="0.2">
      <c r="A428" s="21">
        <v>37119</v>
      </c>
      <c r="B428" s="22">
        <v>29302.487263856106</v>
      </c>
      <c r="C428" s="11">
        <v>8684.8033500768634</v>
      </c>
      <c r="D428" s="11">
        <v>20617.683913779241</v>
      </c>
      <c r="F428" s="197">
        <f t="shared" si="28"/>
        <v>20617.683913779241</v>
      </c>
      <c r="H428" s="53"/>
      <c r="L428" s="26">
        <v>37119</v>
      </c>
      <c r="M428" s="27" t="s">
        <v>10</v>
      </c>
      <c r="N428" s="23">
        <v>-42946682.5884104</v>
      </c>
      <c r="O428" t="str">
        <f t="shared" si="25"/>
        <v xml:space="preserve"> </v>
      </c>
      <c r="P428" t="str">
        <f t="shared" si="26"/>
        <v xml:space="preserve"> </v>
      </c>
      <c r="T428" s="26">
        <v>37144</v>
      </c>
      <c r="U428" s="27" t="s">
        <v>10</v>
      </c>
      <c r="V428" s="23">
        <v>-30102949.655357499</v>
      </c>
      <c r="W428" s="23">
        <v>22355335.4223</v>
      </c>
      <c r="Y428" s="72" t="str">
        <f t="shared" si="27"/>
        <v>var exceeded</v>
      </c>
      <c r="AG428" s="26">
        <v>37092</v>
      </c>
      <c r="AH428" s="27" t="s">
        <v>53</v>
      </c>
      <c r="AI428" s="28">
        <v>-73362834.656439096</v>
      </c>
      <c r="AJ428" s="28">
        <v>19015872.600844599</v>
      </c>
    </row>
    <row r="429" spans="1:36" ht="12" customHeight="1" x14ac:dyDescent="0.2">
      <c r="A429" s="21">
        <v>37120</v>
      </c>
      <c r="B429" s="22">
        <v>10850.278219325637</v>
      </c>
      <c r="C429" s="11">
        <v>3260.9754166678358</v>
      </c>
      <c r="D429" s="11">
        <v>7589.3028026578013</v>
      </c>
      <c r="F429" s="197">
        <f t="shared" si="28"/>
        <v>7589.3028026578013</v>
      </c>
      <c r="H429" s="53"/>
      <c r="L429" s="26">
        <v>37120</v>
      </c>
      <c r="M429" s="27" t="s">
        <v>10</v>
      </c>
      <c r="N429" s="23">
        <v>-41345571.687096998</v>
      </c>
      <c r="O429" t="str">
        <f t="shared" si="25"/>
        <v xml:space="preserve"> </v>
      </c>
      <c r="P429" t="str">
        <f t="shared" si="26"/>
        <v xml:space="preserve"> </v>
      </c>
      <c r="T429" s="26">
        <v>37146</v>
      </c>
      <c r="U429" s="27" t="s">
        <v>10</v>
      </c>
      <c r="V429" s="23">
        <v>-45888227.302942596</v>
      </c>
      <c r="W429" s="23">
        <v>-31552590.031600002</v>
      </c>
      <c r="Y429" s="72" t="str">
        <f t="shared" si="27"/>
        <v xml:space="preserve"> </v>
      </c>
      <c r="AG429" s="26">
        <v>37095</v>
      </c>
      <c r="AH429" s="27" t="s">
        <v>53</v>
      </c>
      <c r="AI429" s="28">
        <v>-82989156.592591196</v>
      </c>
      <c r="AJ429" s="28">
        <v>-10094695.514798699</v>
      </c>
    </row>
    <row r="430" spans="1:36" ht="12" customHeight="1" x14ac:dyDescent="0.2">
      <c r="A430" s="21">
        <v>37123</v>
      </c>
      <c r="B430" s="22">
        <v>20846.286453829071</v>
      </c>
      <c r="C430" s="11">
        <v>453.57570162061677</v>
      </c>
      <c r="D430" s="11">
        <v>20392.710752208455</v>
      </c>
      <c r="F430" s="197">
        <f t="shared" si="28"/>
        <v>20392.710752208455</v>
      </c>
      <c r="H430" s="53"/>
      <c r="L430" s="26">
        <v>37123</v>
      </c>
      <c r="M430" s="27" t="s">
        <v>10</v>
      </c>
      <c r="N430" s="23">
        <v>-36485235.405043095</v>
      </c>
      <c r="O430" t="str">
        <f t="shared" si="25"/>
        <v xml:space="preserve"> </v>
      </c>
      <c r="P430" t="str">
        <f t="shared" si="26"/>
        <v xml:space="preserve"> </v>
      </c>
      <c r="T430" s="26">
        <v>37147</v>
      </c>
      <c r="U430" s="27" t="s">
        <v>10</v>
      </c>
      <c r="V430" s="23">
        <v>-54711945.307921097</v>
      </c>
      <c r="W430" s="23">
        <v>-36106367.064999998</v>
      </c>
      <c r="Y430" s="72" t="str">
        <f t="shared" si="27"/>
        <v>var exceeded</v>
      </c>
      <c r="AG430" s="26">
        <v>37096</v>
      </c>
      <c r="AH430" s="27" t="s">
        <v>53</v>
      </c>
      <c r="AI430" s="28">
        <v>-80390952.057936996</v>
      </c>
      <c r="AJ430" s="28">
        <v>2582364.6841836502</v>
      </c>
    </row>
    <row r="431" spans="1:36" ht="12" customHeight="1" x14ac:dyDescent="0.2">
      <c r="A431" s="21">
        <v>37124</v>
      </c>
      <c r="B431" s="22">
        <v>1720.7125851043804</v>
      </c>
      <c r="C431" s="11">
        <v>3219.8298277859526</v>
      </c>
      <c r="D431" s="11">
        <v>-1499.1172426815722</v>
      </c>
      <c r="F431" s="197">
        <f t="shared" si="28"/>
        <v>-1499.1172426815722</v>
      </c>
      <c r="H431" s="53"/>
      <c r="L431" s="26">
        <v>37124</v>
      </c>
      <c r="M431" s="27" t="s">
        <v>10</v>
      </c>
      <c r="N431" s="23">
        <v>-32678054.443603501</v>
      </c>
      <c r="O431" t="str">
        <f t="shared" si="25"/>
        <v xml:space="preserve"> </v>
      </c>
      <c r="P431" t="str">
        <f t="shared" si="26"/>
        <v xml:space="preserve"> </v>
      </c>
      <c r="T431" s="26">
        <v>37148</v>
      </c>
      <c r="U431" s="27" t="s">
        <v>10</v>
      </c>
      <c r="V431" s="23">
        <v>-43099630.847241499</v>
      </c>
      <c r="W431" s="23">
        <v>-60889946.361299902</v>
      </c>
      <c r="Y431" s="72" t="str">
        <f t="shared" si="27"/>
        <v xml:space="preserve"> </v>
      </c>
      <c r="AG431" s="26">
        <v>37097</v>
      </c>
      <c r="AH431" s="27" t="s">
        <v>53</v>
      </c>
      <c r="AI431" s="28">
        <v>-83549342.427412793</v>
      </c>
      <c r="AJ431" s="28">
        <v>-69282142.291339099</v>
      </c>
    </row>
    <row r="432" spans="1:36" ht="12" customHeight="1" x14ac:dyDescent="0.2">
      <c r="A432" s="21">
        <v>37125</v>
      </c>
      <c r="B432" s="22">
        <v>37752.961170059607</v>
      </c>
      <c r="C432" s="11">
        <v>18428.057636698082</v>
      </c>
      <c r="D432" s="11">
        <v>19324.903533361525</v>
      </c>
      <c r="F432" s="197">
        <f t="shared" si="28"/>
        <v>19324.903533361525</v>
      </c>
      <c r="H432" s="53"/>
      <c r="L432" s="26">
        <v>37125</v>
      </c>
      <c r="M432" s="27" t="s">
        <v>10</v>
      </c>
      <c r="N432" s="23">
        <v>-29693722.695588499</v>
      </c>
      <c r="O432" t="str">
        <f t="shared" si="25"/>
        <v xml:space="preserve"> </v>
      </c>
      <c r="P432" t="str">
        <f t="shared" si="26"/>
        <v xml:space="preserve"> </v>
      </c>
      <c r="T432" s="26">
        <v>37151</v>
      </c>
      <c r="U432" s="27" t="s">
        <v>10</v>
      </c>
      <c r="V432" s="23">
        <v>-25038006.393483102</v>
      </c>
      <c r="W432" s="23">
        <v>50073867.814100005</v>
      </c>
      <c r="Y432" s="72" t="str">
        <f t="shared" si="27"/>
        <v xml:space="preserve"> </v>
      </c>
      <c r="AG432" s="26">
        <v>37098</v>
      </c>
      <c r="AH432" s="27" t="s">
        <v>53</v>
      </c>
      <c r="AI432" s="28">
        <v>-73868775.923846692</v>
      </c>
      <c r="AJ432" s="28">
        <v>14881514.3165318</v>
      </c>
    </row>
    <row r="433" spans="1:36" ht="12" customHeight="1" x14ac:dyDescent="0.2">
      <c r="A433" s="21">
        <v>37126</v>
      </c>
      <c r="B433" s="22">
        <v>339.61784232928358</v>
      </c>
      <c r="C433" s="11">
        <v>1770.4956656614779</v>
      </c>
      <c r="D433" s="11">
        <v>-1430.8778233321943</v>
      </c>
      <c r="F433" s="197">
        <f t="shared" si="28"/>
        <v>-1430.8778233321943</v>
      </c>
      <c r="H433" s="53"/>
      <c r="L433" s="26">
        <v>37126</v>
      </c>
      <c r="M433" s="27" t="s">
        <v>10</v>
      </c>
      <c r="N433" s="23">
        <v>-31844882.5009875</v>
      </c>
      <c r="O433" t="str">
        <f t="shared" si="25"/>
        <v xml:space="preserve"> </v>
      </c>
      <c r="P433" t="str">
        <f t="shared" si="26"/>
        <v xml:space="preserve"> </v>
      </c>
      <c r="T433" s="26">
        <v>37152</v>
      </c>
      <c r="U433" s="27" t="s">
        <v>10</v>
      </c>
      <c r="V433" s="23">
        <v>-18523852.009500403</v>
      </c>
      <c r="W433" s="23">
        <v>18266089.901099999</v>
      </c>
      <c r="Y433" s="72" t="str">
        <f t="shared" si="27"/>
        <v xml:space="preserve"> </v>
      </c>
      <c r="AG433" s="26">
        <v>37099</v>
      </c>
      <c r="AH433" s="27" t="s">
        <v>53</v>
      </c>
      <c r="AI433" s="28">
        <v>-63282290.614838697</v>
      </c>
      <c r="AJ433" s="28">
        <v>15454347.8991795</v>
      </c>
    </row>
    <row r="434" spans="1:36" ht="12" customHeight="1" x14ac:dyDescent="0.2">
      <c r="A434" s="21">
        <v>37127</v>
      </c>
      <c r="B434" s="22">
        <v>10271.169828904442</v>
      </c>
      <c r="C434" s="11">
        <v>3141.8865255197115</v>
      </c>
      <c r="D434" s="11">
        <v>7129.2833033847301</v>
      </c>
      <c r="F434" s="197">
        <f t="shared" si="28"/>
        <v>7129.2833033847301</v>
      </c>
      <c r="H434" s="53"/>
      <c r="L434" s="26">
        <v>37127</v>
      </c>
      <c r="M434" s="27" t="s">
        <v>10</v>
      </c>
      <c r="N434" s="23">
        <v>-26760349.7592833</v>
      </c>
      <c r="O434" t="str">
        <f t="shared" si="25"/>
        <v xml:space="preserve"> </v>
      </c>
      <c r="P434" t="str">
        <f t="shared" si="26"/>
        <v xml:space="preserve"> </v>
      </c>
      <c r="T434" s="26">
        <v>37153</v>
      </c>
      <c r="U434" s="27" t="s">
        <v>10</v>
      </c>
      <c r="V434" s="23">
        <v>-20791475.213506497</v>
      </c>
      <c r="W434" s="23">
        <v>34997554.652200095</v>
      </c>
      <c r="Y434" s="72" t="str">
        <f t="shared" si="27"/>
        <v xml:space="preserve"> </v>
      </c>
      <c r="AG434" s="26">
        <v>37102</v>
      </c>
      <c r="AH434" s="27" t="s">
        <v>53</v>
      </c>
      <c r="AI434" s="28">
        <v>-71732332.593809709</v>
      </c>
      <c r="AJ434" s="28">
        <v>4325275.0871501695</v>
      </c>
    </row>
    <row r="435" spans="1:36" ht="12" customHeight="1" x14ac:dyDescent="0.2">
      <c r="A435" s="21">
        <v>37130</v>
      </c>
      <c r="B435" s="22">
        <v>7950.0953021674413</v>
      </c>
      <c r="C435" s="11">
        <v>6256.2263748371643</v>
      </c>
      <c r="D435" s="11">
        <v>1693.8689273302771</v>
      </c>
      <c r="F435" s="197">
        <f t="shared" si="28"/>
        <v>1693.8689273302771</v>
      </c>
      <c r="H435" s="53"/>
      <c r="L435" s="26">
        <v>37130</v>
      </c>
      <c r="M435" s="27" t="s">
        <v>10</v>
      </c>
      <c r="N435" s="23">
        <v>-34200714.116812401</v>
      </c>
      <c r="O435" t="str">
        <f t="shared" si="25"/>
        <v xml:space="preserve"> </v>
      </c>
      <c r="P435" t="str">
        <f t="shared" si="26"/>
        <v xml:space="preserve"> </v>
      </c>
      <c r="T435" s="26">
        <v>37154</v>
      </c>
      <c r="U435" s="27" t="s">
        <v>10</v>
      </c>
      <c r="V435" s="23">
        <v>-40544785.732793897</v>
      </c>
      <c r="W435" s="23">
        <v>-7027596.4847999802</v>
      </c>
      <c r="Y435" s="72" t="str">
        <f t="shared" si="27"/>
        <v xml:space="preserve"> </v>
      </c>
      <c r="AG435" s="26">
        <v>37103</v>
      </c>
      <c r="AH435" s="27" t="s">
        <v>53</v>
      </c>
      <c r="AI435" s="28">
        <v>-78917992.618608698</v>
      </c>
      <c r="AJ435" s="28">
        <v>-55748726.417691</v>
      </c>
    </row>
    <row r="436" spans="1:36" ht="12" customHeight="1" x14ac:dyDescent="0.2">
      <c r="A436" s="21">
        <v>37131</v>
      </c>
      <c r="B436" s="22">
        <v>19831.527256888287</v>
      </c>
      <c r="C436" s="11">
        <v>7036.9510111464824</v>
      </c>
      <c r="D436" s="11">
        <v>12794.576245741804</v>
      </c>
      <c r="F436" s="197">
        <f t="shared" si="28"/>
        <v>12794.576245741804</v>
      </c>
      <c r="H436" s="53"/>
      <c r="L436" s="26">
        <v>37131</v>
      </c>
      <c r="M436" s="27" t="s">
        <v>10</v>
      </c>
      <c r="N436" s="23">
        <v>-47154855.468741</v>
      </c>
      <c r="O436" t="str">
        <f t="shared" si="25"/>
        <v xml:space="preserve"> </v>
      </c>
      <c r="P436" t="str">
        <f t="shared" si="26"/>
        <v xml:space="preserve"> </v>
      </c>
      <c r="T436" s="26">
        <v>37155</v>
      </c>
      <c r="U436" s="27" t="s">
        <v>10</v>
      </c>
      <c r="V436" s="23">
        <v>-40789794.439804502</v>
      </c>
      <c r="W436" s="23">
        <v>4876789.7441999996</v>
      </c>
      <c r="Y436" s="72" t="str">
        <f t="shared" si="27"/>
        <v xml:space="preserve"> </v>
      </c>
      <c r="AG436" s="26">
        <v>37104</v>
      </c>
      <c r="AH436" s="27" t="s">
        <v>53</v>
      </c>
      <c r="AI436" s="28">
        <v>-77573424.297443792</v>
      </c>
      <c r="AJ436" s="28">
        <v>41034986.705662303</v>
      </c>
    </row>
    <row r="437" spans="1:36" ht="12" customHeight="1" x14ac:dyDescent="0.2">
      <c r="A437" s="21">
        <v>37132</v>
      </c>
      <c r="B437" s="22">
        <v>-8940.4873222384485</v>
      </c>
      <c r="C437" s="11">
        <v>8790.5175204573552</v>
      </c>
      <c r="D437" s="11">
        <v>-17731.004842695802</v>
      </c>
      <c r="F437" s="197">
        <f t="shared" si="28"/>
        <v>-17731.004842695802</v>
      </c>
      <c r="H437" s="53"/>
      <c r="L437" s="26">
        <v>37132</v>
      </c>
      <c r="M437" s="27" t="s">
        <v>10</v>
      </c>
      <c r="N437" s="23">
        <v>-35596584.052096702</v>
      </c>
      <c r="O437" t="str">
        <f t="shared" si="25"/>
        <v xml:space="preserve"> </v>
      </c>
      <c r="P437" t="str">
        <f t="shared" si="26"/>
        <v xml:space="preserve"> </v>
      </c>
      <c r="T437" s="26">
        <v>37158</v>
      </c>
      <c r="U437" s="27" t="s">
        <v>10</v>
      </c>
      <c r="V437" s="23">
        <v>-41247197.0656633</v>
      </c>
      <c r="W437" s="23">
        <v>58989488.726199999</v>
      </c>
      <c r="Y437" s="72" t="str">
        <f t="shared" si="27"/>
        <v xml:space="preserve"> </v>
      </c>
      <c r="AG437" s="26">
        <v>37105</v>
      </c>
      <c r="AH437" s="27" t="s">
        <v>53</v>
      </c>
      <c r="AI437" s="28">
        <v>-101057573.55714899</v>
      </c>
      <c r="AJ437" s="28">
        <v>-21847131.949736997</v>
      </c>
    </row>
    <row r="438" spans="1:36" ht="12" customHeight="1" x14ac:dyDescent="0.2">
      <c r="A438" s="21">
        <v>37133</v>
      </c>
      <c r="B438" s="22">
        <v>-19109.127256800723</v>
      </c>
      <c r="C438" s="11">
        <v>6317.52166021838</v>
      </c>
      <c r="D438" s="11">
        <v>-25426.648917019102</v>
      </c>
      <c r="F438" s="197">
        <f t="shared" si="28"/>
        <v>-25426.648917019102</v>
      </c>
      <c r="H438" s="53"/>
      <c r="L438" s="26">
        <v>37133</v>
      </c>
      <c r="M438" s="27" t="s">
        <v>10</v>
      </c>
      <c r="N438" s="23">
        <v>-32852291.6110637</v>
      </c>
      <c r="O438" t="str">
        <f t="shared" si="25"/>
        <v xml:space="preserve"> </v>
      </c>
      <c r="P438" t="str">
        <f t="shared" si="26"/>
        <v xml:space="preserve"> </v>
      </c>
      <c r="T438" s="26">
        <v>37159</v>
      </c>
      <c r="U438" s="27" t="s">
        <v>10</v>
      </c>
      <c r="V438" s="23">
        <v>-54092892.731318399</v>
      </c>
      <c r="W438" s="23">
        <v>-22817544.3006</v>
      </c>
      <c r="Y438" s="72" t="str">
        <f t="shared" si="27"/>
        <v xml:space="preserve"> </v>
      </c>
      <c r="AG438" s="26">
        <v>37106</v>
      </c>
      <c r="AH438" s="27" t="s">
        <v>53</v>
      </c>
      <c r="AI438" s="28">
        <v>-93509253.293615907</v>
      </c>
      <c r="AJ438" s="28">
        <v>74531453.176285401</v>
      </c>
    </row>
    <row r="439" spans="1:36" ht="12" customHeight="1" x14ac:dyDescent="0.2">
      <c r="A439" s="21">
        <v>37134</v>
      </c>
      <c r="B439" s="22">
        <v>-6314.5088812795311</v>
      </c>
      <c r="C439" s="11">
        <v>689.31137271607349</v>
      </c>
      <c r="D439" s="11">
        <v>-7003.8202539956046</v>
      </c>
      <c r="F439" s="197">
        <f t="shared" si="28"/>
        <v>-7003.8202539956046</v>
      </c>
      <c r="H439" s="53"/>
      <c r="L439" s="26">
        <v>37134</v>
      </c>
      <c r="M439" s="27" t="s">
        <v>10</v>
      </c>
      <c r="N439" s="23">
        <v>-34203873.502732299</v>
      </c>
      <c r="O439" t="str">
        <f t="shared" si="25"/>
        <v xml:space="preserve"> </v>
      </c>
      <c r="P439" t="str">
        <f t="shared" si="26"/>
        <v xml:space="preserve"> </v>
      </c>
      <c r="T439" s="26">
        <v>37160</v>
      </c>
      <c r="U439" s="27" t="s">
        <v>10</v>
      </c>
      <c r="V439" s="23">
        <v>-19736427.663833</v>
      </c>
      <c r="W439" s="23">
        <v>26049916.275800001</v>
      </c>
      <c r="Y439" s="72" t="str">
        <f t="shared" si="27"/>
        <v xml:space="preserve"> </v>
      </c>
      <c r="AG439" s="26">
        <v>37109</v>
      </c>
      <c r="AH439" s="27" t="s">
        <v>53</v>
      </c>
      <c r="AI439" s="28">
        <v>-90585019.370699704</v>
      </c>
      <c r="AJ439" s="28">
        <v>-51332830.979626901</v>
      </c>
    </row>
    <row r="440" spans="1:36" ht="12" customHeight="1" x14ac:dyDescent="0.2">
      <c r="A440" s="21">
        <v>37138</v>
      </c>
      <c r="B440" s="22">
        <v>9458.8469384029686</v>
      </c>
      <c r="C440" s="11">
        <v>162.86740926118534</v>
      </c>
      <c r="D440" s="11">
        <v>9295.9795291417831</v>
      </c>
      <c r="F440" s="197">
        <f t="shared" si="28"/>
        <v>9295.9795291417831</v>
      </c>
      <c r="H440" s="53"/>
      <c r="L440" s="26">
        <v>37138</v>
      </c>
      <c r="M440" s="27" t="s">
        <v>10</v>
      </c>
      <c r="N440" s="23">
        <v>-31355772.628836397</v>
      </c>
      <c r="O440" t="str">
        <f t="shared" si="25"/>
        <v xml:space="preserve"> </v>
      </c>
      <c r="P440" t="str">
        <f t="shared" si="26"/>
        <v xml:space="preserve"> </v>
      </c>
      <c r="T440" s="26">
        <v>37161</v>
      </c>
      <c r="U440" s="27" t="s">
        <v>10</v>
      </c>
      <c r="V440" s="23">
        <v>-14985104.978653401</v>
      </c>
      <c r="W440" s="23">
        <v>7336523.1348000001</v>
      </c>
      <c r="Y440" s="72" t="str">
        <f t="shared" si="27"/>
        <v xml:space="preserve"> </v>
      </c>
      <c r="AG440" s="26">
        <v>37110</v>
      </c>
      <c r="AH440" s="27" t="s">
        <v>53</v>
      </c>
      <c r="AI440" s="28">
        <v>-81471428.604481697</v>
      </c>
      <c r="AJ440" s="28">
        <v>1201982.08417283</v>
      </c>
    </row>
    <row r="441" spans="1:36" ht="12" customHeight="1" x14ac:dyDescent="0.2">
      <c r="A441" s="21">
        <v>37139</v>
      </c>
      <c r="B441" s="22">
        <v>-9619.8151417280278</v>
      </c>
      <c r="C441" s="11">
        <v>3667.4853171694363</v>
      </c>
      <c r="D441" s="11">
        <v>-13287.300458897464</v>
      </c>
      <c r="F441" s="197">
        <f t="shared" si="28"/>
        <v>-13287.300458897464</v>
      </c>
      <c r="H441" s="53"/>
      <c r="L441" s="26">
        <v>37139</v>
      </c>
      <c r="M441" s="27" t="s">
        <v>10</v>
      </c>
      <c r="N441" s="23">
        <v>-34390582.934847005</v>
      </c>
      <c r="O441" t="str">
        <f t="shared" si="25"/>
        <v xml:space="preserve"> </v>
      </c>
      <c r="P441" t="str">
        <f t="shared" si="26"/>
        <v xml:space="preserve"> </v>
      </c>
      <c r="T441" s="26">
        <v>37162</v>
      </c>
      <c r="U441" s="27" t="s">
        <v>10</v>
      </c>
      <c r="V441" s="23">
        <v>-16673163.144762</v>
      </c>
      <c r="W441" s="23">
        <v>-3953671.4734999998</v>
      </c>
      <c r="Y441" s="72" t="str">
        <f t="shared" si="27"/>
        <v xml:space="preserve"> </v>
      </c>
      <c r="AG441" s="26">
        <v>37111</v>
      </c>
      <c r="AH441" s="27" t="s">
        <v>53</v>
      </c>
      <c r="AI441" s="28">
        <v>-67511884.674115896</v>
      </c>
      <c r="AJ441" s="28">
        <v>-18223540.606963802</v>
      </c>
    </row>
    <row r="442" spans="1:36" ht="12" customHeight="1" x14ac:dyDescent="0.2">
      <c r="A442" s="21">
        <v>37140</v>
      </c>
      <c r="B442" s="22">
        <v>-10225.071120644116</v>
      </c>
      <c r="C442" s="11">
        <v>1405.7967463680054</v>
      </c>
      <c r="D442" s="11">
        <v>-11630.867867012121</v>
      </c>
      <c r="F442" s="197">
        <f t="shared" si="28"/>
        <v>-11630.867867012121</v>
      </c>
      <c r="H442" s="53"/>
      <c r="L442" s="26">
        <v>37140</v>
      </c>
      <c r="M442" s="27" t="s">
        <v>10</v>
      </c>
      <c r="N442" s="23">
        <v>-35422784.2047216</v>
      </c>
      <c r="O442" t="str">
        <f t="shared" si="25"/>
        <v xml:space="preserve"> </v>
      </c>
      <c r="P442" t="str">
        <f t="shared" si="26"/>
        <v xml:space="preserve"> </v>
      </c>
      <c r="T442" s="26">
        <v>37165</v>
      </c>
      <c r="U442" s="27" t="s">
        <v>10</v>
      </c>
      <c r="V442" s="23">
        <v>-26612633.925227597</v>
      </c>
      <c r="W442" s="23">
        <v>-8532852.2588999998</v>
      </c>
      <c r="Y442" s="72" t="str">
        <f t="shared" si="27"/>
        <v xml:space="preserve"> </v>
      </c>
      <c r="AG442" s="26">
        <v>37112</v>
      </c>
      <c r="AH442" s="27" t="s">
        <v>53</v>
      </c>
      <c r="AI442" s="28">
        <v>-62101107.654500701</v>
      </c>
      <c r="AJ442" s="28">
        <v>8867201.7431726102</v>
      </c>
    </row>
    <row r="443" spans="1:36" ht="12" customHeight="1" x14ac:dyDescent="0.2">
      <c r="A443" s="21">
        <v>37141</v>
      </c>
      <c r="B443" s="22">
        <v>5217.4265458177661</v>
      </c>
      <c r="C443" s="11">
        <v>2791.3514429539837</v>
      </c>
      <c r="D443" s="11">
        <v>2426.0751028637824</v>
      </c>
      <c r="F443" s="197">
        <f t="shared" si="28"/>
        <v>2426.0751028637824</v>
      </c>
      <c r="H443" s="53"/>
      <c r="L443" s="26">
        <v>37141</v>
      </c>
      <c r="M443" s="27" t="s">
        <v>10</v>
      </c>
      <c r="N443" s="23">
        <v>-38474320.841026202</v>
      </c>
      <c r="O443" t="str">
        <f t="shared" si="25"/>
        <v>var exceeded</v>
      </c>
      <c r="P443" t="str">
        <f t="shared" si="26"/>
        <v xml:space="preserve"> </v>
      </c>
      <c r="T443" s="26">
        <v>37166</v>
      </c>
      <c r="U443" s="27" t="s">
        <v>10</v>
      </c>
      <c r="V443" s="23">
        <v>-30706074.336610798</v>
      </c>
      <c r="W443" s="23">
        <v>-4791115.0433999998</v>
      </c>
      <c r="Y443" s="72" t="str">
        <f t="shared" si="27"/>
        <v xml:space="preserve"> </v>
      </c>
      <c r="AG443" s="26">
        <v>37113</v>
      </c>
      <c r="AH443" s="27" t="s">
        <v>53</v>
      </c>
      <c r="AI443" s="28">
        <v>-70833968.435854495</v>
      </c>
      <c r="AJ443" s="28">
        <v>-11717413.0393373</v>
      </c>
    </row>
    <row r="444" spans="1:36" ht="12" customHeight="1" x14ac:dyDescent="0.2">
      <c r="A444" s="21">
        <v>37144</v>
      </c>
      <c r="B444" s="22">
        <v>26276.49744277076</v>
      </c>
      <c r="C444" s="11">
        <v>1254.9987419250447</v>
      </c>
      <c r="D444" s="11">
        <v>25021.498700845717</v>
      </c>
      <c r="F444" s="197">
        <f t="shared" si="28"/>
        <v>25021.498700845717</v>
      </c>
      <c r="H444" s="53"/>
      <c r="L444" s="26">
        <v>37144</v>
      </c>
      <c r="M444" s="27" t="s">
        <v>10</v>
      </c>
      <c r="N444" s="23">
        <v>-30102949.655357499</v>
      </c>
      <c r="O444" t="str">
        <f t="shared" si="25"/>
        <v>var exceeded</v>
      </c>
      <c r="P444" t="str">
        <f t="shared" si="26"/>
        <v>var exceeded</v>
      </c>
      <c r="T444" s="26">
        <v>37167</v>
      </c>
      <c r="U444" s="27" t="s">
        <v>10</v>
      </c>
      <c r="V444" s="23">
        <v>-35310891.041754305</v>
      </c>
      <c r="W444" s="23">
        <v>14212630.990800001</v>
      </c>
      <c r="Y444" s="72" t="str">
        <f t="shared" si="27"/>
        <v xml:space="preserve"> </v>
      </c>
      <c r="AG444" s="26">
        <v>37116</v>
      </c>
      <c r="AH444" s="27" t="s">
        <v>53</v>
      </c>
      <c r="AI444" s="28">
        <v>-63974393.023575999</v>
      </c>
      <c r="AJ444" s="28">
        <v>37304579.251850501</v>
      </c>
    </row>
    <row r="445" spans="1:36" ht="12" customHeight="1" x14ac:dyDescent="0.2">
      <c r="A445" s="21">
        <v>37146</v>
      </c>
      <c r="B445" s="22">
        <v>-38394.288268169206</v>
      </c>
      <c r="C445" s="11">
        <v>1119.9325590088413</v>
      </c>
      <c r="D445" s="11">
        <v>-39514.220827178047</v>
      </c>
      <c r="F445" s="197">
        <f t="shared" si="28"/>
        <v>-39514.220827178047</v>
      </c>
      <c r="H445" s="53"/>
      <c r="L445" s="26">
        <v>37146</v>
      </c>
      <c r="M445" s="27" t="s">
        <v>10</v>
      </c>
      <c r="N445" s="23">
        <v>-45888227.302942596</v>
      </c>
      <c r="O445" t="str">
        <f t="shared" si="25"/>
        <v xml:space="preserve"> </v>
      </c>
      <c r="P445" t="str">
        <f t="shared" si="26"/>
        <v xml:space="preserve"> </v>
      </c>
      <c r="T445" s="26">
        <v>37168</v>
      </c>
      <c r="U445" s="27" t="s">
        <v>10</v>
      </c>
      <c r="V445" s="23">
        <v>-45106292.876680501</v>
      </c>
      <c r="W445" s="23">
        <v>-14429423.215399999</v>
      </c>
      <c r="Y445" s="72" t="str">
        <f t="shared" si="27"/>
        <v xml:space="preserve"> </v>
      </c>
      <c r="AG445" s="26">
        <v>37117</v>
      </c>
      <c r="AH445" s="27" t="s">
        <v>53</v>
      </c>
      <c r="AI445" s="28">
        <v>-72631233.171935499</v>
      </c>
      <c r="AJ445" s="28">
        <v>-15396746.3449874</v>
      </c>
    </row>
    <row r="446" spans="1:36" ht="12" customHeight="1" x14ac:dyDescent="0.2">
      <c r="A446" s="21">
        <v>37147</v>
      </c>
      <c r="B446" s="22">
        <v>-36529.849234329165</v>
      </c>
      <c r="C446" s="11">
        <v>-111.60493176365242</v>
      </c>
      <c r="D446" s="11">
        <v>-36418.244302565516</v>
      </c>
      <c r="F446" s="197">
        <f t="shared" si="28"/>
        <v>-36418.244302565516</v>
      </c>
      <c r="H446" s="53"/>
      <c r="L446" s="26">
        <v>37147</v>
      </c>
      <c r="M446" s="27" t="s">
        <v>10</v>
      </c>
      <c r="N446" s="23">
        <v>-54711945.307921097</v>
      </c>
      <c r="O446" t="str">
        <f t="shared" si="25"/>
        <v xml:space="preserve"> </v>
      </c>
      <c r="P446" t="str">
        <f t="shared" si="26"/>
        <v>var exceeded</v>
      </c>
      <c r="T446" s="26">
        <v>37169</v>
      </c>
      <c r="U446" s="27" t="s">
        <v>10</v>
      </c>
      <c r="V446" s="23">
        <v>-42909283.489414804</v>
      </c>
      <c r="W446" s="23">
        <v>28136881.008700002</v>
      </c>
      <c r="Y446" s="72" t="str">
        <f t="shared" si="27"/>
        <v xml:space="preserve"> </v>
      </c>
      <c r="AG446" s="26">
        <v>37118</v>
      </c>
      <c r="AH446" s="27" t="s">
        <v>53</v>
      </c>
      <c r="AI446" s="28">
        <v>-89936581.276400596</v>
      </c>
      <c r="AJ446" s="28">
        <v>-96690549.791115403</v>
      </c>
    </row>
    <row r="447" spans="1:36" ht="12" customHeight="1" x14ac:dyDescent="0.2">
      <c r="A447" s="21">
        <v>37148</v>
      </c>
      <c r="B447" s="22">
        <v>437951.42694676487</v>
      </c>
      <c r="C447" s="11">
        <v>-1223.7571173387942</v>
      </c>
      <c r="D447" s="11">
        <v>439175.18406410364</v>
      </c>
      <c r="E447" s="6">
        <v>500000</v>
      </c>
      <c r="F447" s="197">
        <f t="shared" si="28"/>
        <v>-60824.81593589636</v>
      </c>
      <c r="H447" s="53"/>
      <c r="L447" s="26">
        <v>37148</v>
      </c>
      <c r="M447" s="27" t="s">
        <v>10</v>
      </c>
      <c r="N447" s="23">
        <v>-43099630.847241499</v>
      </c>
      <c r="O447" t="str">
        <f t="shared" si="25"/>
        <v xml:space="preserve"> </v>
      </c>
      <c r="P447" t="str">
        <f t="shared" si="26"/>
        <v xml:space="preserve"> </v>
      </c>
      <c r="T447" s="26">
        <v>37172</v>
      </c>
      <c r="U447" s="27" t="s">
        <v>10</v>
      </c>
      <c r="V447" s="23">
        <v>-45277978.288285397</v>
      </c>
      <c r="W447" s="23">
        <v>-8176558.3998999903</v>
      </c>
      <c r="Y447" s="72" t="str">
        <f t="shared" si="27"/>
        <v xml:space="preserve"> </v>
      </c>
      <c r="AG447" s="26">
        <v>37119</v>
      </c>
      <c r="AH447" s="27" t="s">
        <v>53</v>
      </c>
      <c r="AI447" s="28">
        <v>-75591040.491270304</v>
      </c>
      <c r="AJ447" s="28">
        <v>-2901670.74893656</v>
      </c>
    </row>
    <row r="448" spans="1:36" ht="12" customHeight="1" x14ac:dyDescent="0.2">
      <c r="A448" s="21">
        <v>37151</v>
      </c>
      <c r="B448" s="22">
        <v>55376.899292683971</v>
      </c>
      <c r="C448" s="11">
        <v>3814.33731731237</v>
      </c>
      <c r="D448" s="11">
        <v>51562.561975371602</v>
      </c>
      <c r="F448" s="197">
        <f t="shared" si="28"/>
        <v>51562.561975371602</v>
      </c>
      <c r="H448" s="53"/>
      <c r="L448" s="26">
        <v>37151</v>
      </c>
      <c r="M448" s="27" t="s">
        <v>10</v>
      </c>
      <c r="N448" s="23">
        <v>-25038006.393483102</v>
      </c>
      <c r="O448" t="str">
        <f t="shared" si="25"/>
        <v xml:space="preserve"> </v>
      </c>
      <c r="P448" t="str">
        <f t="shared" si="26"/>
        <v xml:space="preserve"> </v>
      </c>
      <c r="T448" s="26">
        <v>37173</v>
      </c>
      <c r="U448" s="27" t="s">
        <v>10</v>
      </c>
      <c r="V448" s="23">
        <v>-53745596.037199102</v>
      </c>
      <c r="W448" s="23">
        <v>-15990553.654899999</v>
      </c>
      <c r="Y448" s="72" t="str">
        <f t="shared" si="27"/>
        <v xml:space="preserve"> </v>
      </c>
      <c r="AG448" s="26">
        <v>37120</v>
      </c>
      <c r="AH448" s="27" t="s">
        <v>53</v>
      </c>
      <c r="AI448" s="28">
        <v>-77733684.685517892</v>
      </c>
      <c r="AJ448" s="28">
        <v>-6138483.3807311598</v>
      </c>
    </row>
    <row r="449" spans="1:36" ht="12" customHeight="1" x14ac:dyDescent="0.2">
      <c r="A449" s="21">
        <v>37152</v>
      </c>
      <c r="B449" s="22">
        <v>23762.453257839123</v>
      </c>
      <c r="C449" s="11">
        <v>5229.356230994953</v>
      </c>
      <c r="D449" s="11">
        <v>18533.097026844171</v>
      </c>
      <c r="F449" s="197">
        <f t="shared" si="28"/>
        <v>18533.097026844171</v>
      </c>
      <c r="H449" s="53"/>
      <c r="L449" s="26">
        <v>37152</v>
      </c>
      <c r="M449" s="27" t="s">
        <v>10</v>
      </c>
      <c r="N449" s="23">
        <v>-18523852.009500403</v>
      </c>
      <c r="O449" t="str">
        <f t="shared" si="25"/>
        <v xml:space="preserve"> </v>
      </c>
      <c r="P449" t="str">
        <f t="shared" si="26"/>
        <v xml:space="preserve"> </v>
      </c>
      <c r="T449" s="26">
        <v>37174</v>
      </c>
      <c r="U449" s="27" t="s">
        <v>10</v>
      </c>
      <c r="V449" s="23">
        <v>-59142072.661592305</v>
      </c>
      <c r="W449" s="23">
        <v>-16267373.7102999</v>
      </c>
      <c r="Y449" s="72" t="str">
        <f t="shared" si="27"/>
        <v xml:space="preserve"> </v>
      </c>
      <c r="AG449" s="26">
        <v>37123</v>
      </c>
      <c r="AH449" s="27" t="s">
        <v>53</v>
      </c>
      <c r="AI449" s="28">
        <v>-82062106.106310204</v>
      </c>
      <c r="AJ449" s="28">
        <v>28684083.384371102</v>
      </c>
    </row>
    <row r="450" spans="1:36" ht="12" customHeight="1" x14ac:dyDescent="0.2">
      <c r="A450" s="21">
        <v>37153</v>
      </c>
      <c r="B450" s="22">
        <v>36515.517755887202</v>
      </c>
      <c r="C450" s="11">
        <v>1282.2022258552693</v>
      </c>
      <c r="D450" s="11">
        <v>35233.315530031934</v>
      </c>
      <c r="F450" s="197">
        <f t="shared" si="28"/>
        <v>35233.315530031934</v>
      </c>
      <c r="H450" s="53"/>
      <c r="L450" s="26">
        <v>37153</v>
      </c>
      <c r="M450" s="27" t="s">
        <v>10</v>
      </c>
      <c r="N450" s="23">
        <v>-20791475.213506497</v>
      </c>
      <c r="O450" t="str">
        <f t="shared" si="25"/>
        <v xml:space="preserve"> </v>
      </c>
      <c r="P450" t="str">
        <f t="shared" si="26"/>
        <v xml:space="preserve"> </v>
      </c>
      <c r="T450" s="26">
        <v>37175</v>
      </c>
      <c r="U450" s="27" t="s">
        <v>10</v>
      </c>
      <c r="V450" s="23">
        <v>-63284578.123506501</v>
      </c>
      <c r="W450" s="23">
        <v>3611868.5781</v>
      </c>
      <c r="Y450" s="72" t="str">
        <f t="shared" si="27"/>
        <v xml:space="preserve"> </v>
      </c>
      <c r="AG450" s="26">
        <v>37124</v>
      </c>
      <c r="AH450" s="27" t="s">
        <v>53</v>
      </c>
      <c r="AI450" s="28">
        <v>-83996453.4361462</v>
      </c>
      <c r="AJ450" s="28">
        <v>-7966849.9829150401</v>
      </c>
    </row>
    <row r="451" spans="1:36" ht="12" customHeight="1" x14ac:dyDescent="0.2">
      <c r="A451" s="21">
        <v>37154</v>
      </c>
      <c r="B451" s="22">
        <v>-4794.1270816824062</v>
      </c>
      <c r="C451" s="11">
        <v>-423.99180574555407</v>
      </c>
      <c r="D451" s="11">
        <v>-4370.1352759368519</v>
      </c>
      <c r="F451" s="197">
        <f t="shared" si="28"/>
        <v>-4370.1352759368519</v>
      </c>
      <c r="H451" s="53"/>
      <c r="L451" s="26">
        <v>37154</v>
      </c>
      <c r="M451" s="27" t="s">
        <v>10</v>
      </c>
      <c r="N451" s="23">
        <v>-40544785.732793897</v>
      </c>
      <c r="O451" t="str">
        <f t="shared" si="25"/>
        <v xml:space="preserve"> </v>
      </c>
      <c r="P451" t="str">
        <f t="shared" si="26"/>
        <v xml:space="preserve"> </v>
      </c>
      <c r="T451" s="26">
        <v>37176</v>
      </c>
      <c r="U451" s="27" t="s">
        <v>10</v>
      </c>
      <c r="V451" s="23">
        <v>-58029156.5216057</v>
      </c>
      <c r="W451" s="23">
        <v>33509164.998677403</v>
      </c>
      <c r="Y451" s="72" t="str">
        <f t="shared" si="27"/>
        <v xml:space="preserve"> </v>
      </c>
      <c r="AG451" s="26">
        <v>37125</v>
      </c>
      <c r="AH451" s="27" t="s">
        <v>53</v>
      </c>
      <c r="AI451" s="28">
        <v>-80115201.025125504</v>
      </c>
      <c r="AJ451" s="28">
        <v>39254156.049742699</v>
      </c>
    </row>
    <row r="452" spans="1:36" ht="12" customHeight="1" x14ac:dyDescent="0.2">
      <c r="A452" s="21">
        <v>37155</v>
      </c>
      <c r="B452" s="22">
        <v>4832.9020928799991</v>
      </c>
      <c r="C452" s="11">
        <v>1170.430770353993</v>
      </c>
      <c r="D452" s="11">
        <v>3662.4713225260061</v>
      </c>
      <c r="F452" s="197">
        <f t="shared" si="28"/>
        <v>3662.4713225260061</v>
      </c>
      <c r="H452" s="53"/>
      <c r="L452" s="26">
        <v>37155</v>
      </c>
      <c r="M452" s="27" t="s">
        <v>10</v>
      </c>
      <c r="N452" s="23">
        <v>-40789794.439804502</v>
      </c>
      <c r="O452" t="str">
        <f t="shared" si="25"/>
        <v xml:space="preserve"> </v>
      </c>
      <c r="P452" t="str">
        <f t="shared" si="26"/>
        <v xml:space="preserve"> </v>
      </c>
      <c r="T452" s="26">
        <v>37179</v>
      </c>
      <c r="U452" s="27" t="s">
        <v>10</v>
      </c>
      <c r="V452" s="23">
        <v>-45651688.510988005</v>
      </c>
      <c r="W452" s="23">
        <v>30765228.361363601</v>
      </c>
      <c r="Y452" s="72" t="str">
        <f t="shared" si="27"/>
        <v>var exceeded</v>
      </c>
      <c r="AG452" s="26">
        <v>37126</v>
      </c>
      <c r="AH452" s="27" t="s">
        <v>53</v>
      </c>
      <c r="AI452" s="28">
        <v>-86129064.3956009</v>
      </c>
      <c r="AJ452" s="28">
        <v>11932079.787493501</v>
      </c>
    </row>
    <row r="453" spans="1:36" ht="12" customHeight="1" x14ac:dyDescent="0.2">
      <c r="A453" s="21">
        <v>37158</v>
      </c>
      <c r="B453" s="22">
        <v>65692.575154370512</v>
      </c>
      <c r="C453" s="11">
        <v>8086.394626755533</v>
      </c>
      <c r="D453" s="11">
        <v>57606.180527614983</v>
      </c>
      <c r="F453" s="197">
        <f t="shared" si="28"/>
        <v>57606.180527614983</v>
      </c>
      <c r="H453" s="53"/>
      <c r="L453" s="26">
        <v>37158</v>
      </c>
      <c r="M453" s="27" t="s">
        <v>10</v>
      </c>
      <c r="N453" s="23">
        <v>-41247197.0656633</v>
      </c>
      <c r="O453" t="str">
        <f t="shared" si="25"/>
        <v xml:space="preserve"> </v>
      </c>
      <c r="P453" t="str">
        <f t="shared" si="26"/>
        <v xml:space="preserve"> </v>
      </c>
      <c r="T453" s="26">
        <v>37180</v>
      </c>
      <c r="U453" s="27" t="s">
        <v>10</v>
      </c>
      <c r="V453" s="23">
        <v>-55508544.034898199</v>
      </c>
      <c r="W453" s="23">
        <v>-71317460.285509601</v>
      </c>
      <c r="Y453" s="72" t="str">
        <f t="shared" si="27"/>
        <v xml:space="preserve"> </v>
      </c>
      <c r="AG453" s="26">
        <v>37127</v>
      </c>
      <c r="AH453" s="27" t="s">
        <v>53</v>
      </c>
      <c r="AI453" s="28">
        <v>-77756341.958435103</v>
      </c>
      <c r="AJ453" s="28">
        <v>30320101.100775801</v>
      </c>
    </row>
    <row r="454" spans="1:36" ht="12" customHeight="1" x14ac:dyDescent="0.2">
      <c r="A454" s="21">
        <v>37159</v>
      </c>
      <c r="B454" s="22">
        <v>-16354.685707069693</v>
      </c>
      <c r="C454" s="11">
        <v>1983.3481674199677</v>
      </c>
      <c r="D454" s="11">
        <v>-18338.033874489662</v>
      </c>
      <c r="F454" s="197">
        <f t="shared" si="28"/>
        <v>-18338.033874489662</v>
      </c>
      <c r="H454" s="53"/>
      <c r="L454" s="26">
        <v>37159</v>
      </c>
      <c r="M454" s="27" t="s">
        <v>10</v>
      </c>
      <c r="N454" s="23">
        <v>-54092892.731318399</v>
      </c>
      <c r="O454" t="str">
        <f t="shared" si="25"/>
        <v xml:space="preserve"> </v>
      </c>
      <c r="P454" t="str">
        <f t="shared" si="26"/>
        <v xml:space="preserve"> </v>
      </c>
      <c r="T454" s="26">
        <v>37181</v>
      </c>
      <c r="U454" s="27" t="s">
        <v>10</v>
      </c>
      <c r="V454" s="23">
        <v>-50553991.1946951</v>
      </c>
      <c r="W454" s="23">
        <v>50068822.414937697</v>
      </c>
      <c r="Y454" s="72" t="str">
        <f t="shared" si="27"/>
        <v xml:space="preserve"> </v>
      </c>
      <c r="AG454" s="26">
        <v>37130</v>
      </c>
      <c r="AH454" s="27" t="s">
        <v>53</v>
      </c>
      <c r="AI454" s="28">
        <v>-83809166.466939405</v>
      </c>
      <c r="AJ454" s="28">
        <v>58733685.486336797</v>
      </c>
    </row>
    <row r="455" spans="1:36" ht="12" customHeight="1" x14ac:dyDescent="0.2">
      <c r="A455" s="21">
        <v>37160</v>
      </c>
      <c r="B455" s="22">
        <v>31504.298930617973</v>
      </c>
      <c r="C455" s="11">
        <v>229.58672727701457</v>
      </c>
      <c r="D455" s="11">
        <v>31274.712203340958</v>
      </c>
      <c r="F455" s="197">
        <f t="shared" si="28"/>
        <v>31274.712203340958</v>
      </c>
      <c r="H455" s="53"/>
      <c r="L455" s="26">
        <v>37160</v>
      </c>
      <c r="M455" s="27" t="s">
        <v>10</v>
      </c>
      <c r="N455" s="23">
        <v>-19736427.663833</v>
      </c>
      <c r="O455" t="str">
        <f t="shared" si="25"/>
        <v xml:space="preserve"> </v>
      </c>
      <c r="P455" t="str">
        <f t="shared" si="26"/>
        <v xml:space="preserve"> </v>
      </c>
      <c r="T455" s="26">
        <v>37182</v>
      </c>
      <c r="U455" s="27" t="s">
        <v>10</v>
      </c>
      <c r="V455" s="23">
        <v>-36647182.897858299</v>
      </c>
      <c r="W455" s="23">
        <v>-34199495.308320798</v>
      </c>
      <c r="Y455" s="72" t="str">
        <f t="shared" si="27"/>
        <v>var exceeded</v>
      </c>
      <c r="AG455" s="26">
        <v>37131</v>
      </c>
      <c r="AH455" s="27" t="s">
        <v>53</v>
      </c>
      <c r="AI455" s="28">
        <v>-93988924.904803395</v>
      </c>
      <c r="AJ455" s="28">
        <v>76774442.958071694</v>
      </c>
    </row>
    <row r="456" spans="1:36" ht="12" customHeight="1" x14ac:dyDescent="0.2">
      <c r="A456" s="21">
        <v>37161</v>
      </c>
      <c r="B456" s="22">
        <v>10431.790856281579</v>
      </c>
      <c r="C456" s="11">
        <v>3195.3229875649358</v>
      </c>
      <c r="D456" s="11">
        <v>7236.4678687166434</v>
      </c>
      <c r="F456" s="197">
        <f t="shared" si="28"/>
        <v>7236.4678687166434</v>
      </c>
      <c r="H456" s="53"/>
      <c r="L456" s="26">
        <v>37161</v>
      </c>
      <c r="M456" s="27" t="s">
        <v>10</v>
      </c>
      <c r="N456" s="23">
        <v>-14985104.978653401</v>
      </c>
      <c r="O456" t="str">
        <f t="shared" si="25"/>
        <v xml:space="preserve"> </v>
      </c>
      <c r="P456" t="str">
        <f t="shared" si="26"/>
        <v xml:space="preserve"> </v>
      </c>
      <c r="T456" s="26">
        <v>37183</v>
      </c>
      <c r="U456" s="27" t="s">
        <v>10</v>
      </c>
      <c r="V456" s="23">
        <v>-51881102.919875897</v>
      </c>
      <c r="W456" s="23">
        <v>-54407404.493161894</v>
      </c>
      <c r="Y456" s="72" t="str">
        <f t="shared" si="27"/>
        <v xml:space="preserve"> </v>
      </c>
      <c r="AG456" s="26">
        <v>37132</v>
      </c>
      <c r="AH456" s="27" t="s">
        <v>53</v>
      </c>
      <c r="AI456" s="28">
        <v>-73492605.531406999</v>
      </c>
      <c r="AJ456" s="28">
        <v>37354223.4088374</v>
      </c>
    </row>
    <row r="457" spans="1:36" ht="12" customHeight="1" x14ac:dyDescent="0.2">
      <c r="A457" s="21">
        <v>37162</v>
      </c>
      <c r="B457" s="22">
        <v>-3168.3134883059529</v>
      </c>
      <c r="C457" s="11">
        <v>1619.93847033406</v>
      </c>
      <c r="D457" s="11">
        <v>-4788.2519586400131</v>
      </c>
      <c r="F457" s="197">
        <f t="shared" si="28"/>
        <v>-4788.2519586400131</v>
      </c>
      <c r="H457" s="53"/>
      <c r="L457" s="26">
        <v>37162</v>
      </c>
      <c r="M457" s="27" t="s">
        <v>10</v>
      </c>
      <c r="N457" s="23">
        <v>-16673163.144762</v>
      </c>
      <c r="O457" t="str">
        <f t="shared" si="25"/>
        <v xml:space="preserve"> </v>
      </c>
      <c r="P457" t="str">
        <f t="shared" si="26"/>
        <v xml:space="preserve"> </v>
      </c>
      <c r="T457" s="26">
        <v>37186</v>
      </c>
      <c r="U457" s="27" t="s">
        <v>10</v>
      </c>
      <c r="V457" s="23">
        <v>-56917104.370482996</v>
      </c>
      <c r="W457" s="23">
        <v>-33033264.634622097</v>
      </c>
      <c r="Y457" s="72" t="str">
        <f t="shared" si="27"/>
        <v xml:space="preserve"> </v>
      </c>
      <c r="AG457" s="26">
        <v>37133</v>
      </c>
      <c r="AH457" s="27" t="s">
        <v>53</v>
      </c>
      <c r="AI457" s="28">
        <v>-74089977.063839495</v>
      </c>
      <c r="AJ457" s="28">
        <v>-46978485.700915597</v>
      </c>
    </row>
    <row r="458" spans="1:36" ht="12" customHeight="1" x14ac:dyDescent="0.2">
      <c r="A458" s="21">
        <v>37165</v>
      </c>
      <c r="B458" s="22">
        <v>-10062.076801418571</v>
      </c>
      <c r="C458" s="11">
        <v>-566.84830975779323</v>
      </c>
      <c r="D458" s="11">
        <v>-9495.2284916607769</v>
      </c>
      <c r="F458" s="197">
        <f t="shared" si="28"/>
        <v>-9495.2284916607769</v>
      </c>
      <c r="H458" s="53"/>
      <c r="L458" s="26">
        <v>37165</v>
      </c>
      <c r="M458" s="27" t="s">
        <v>10</v>
      </c>
      <c r="N458" s="23">
        <v>-26612633.925227597</v>
      </c>
      <c r="O458" t="str">
        <f t="shared" si="25"/>
        <v xml:space="preserve"> </v>
      </c>
      <c r="P458" t="str">
        <f t="shared" si="26"/>
        <v xml:space="preserve"> </v>
      </c>
      <c r="T458" s="26">
        <v>37187</v>
      </c>
      <c r="U458" s="27" t="s">
        <v>10</v>
      </c>
      <c r="V458" s="23">
        <v>-38339795.938488297</v>
      </c>
      <c r="W458" s="23">
        <v>51990024.9335244</v>
      </c>
      <c r="Y458" s="72" t="str">
        <f t="shared" si="27"/>
        <v>var exceeded</v>
      </c>
      <c r="AG458" s="26">
        <v>37134</v>
      </c>
      <c r="AH458" s="27" t="s">
        <v>53</v>
      </c>
      <c r="AI458" s="28">
        <v>-74748175.537174895</v>
      </c>
      <c r="AJ458" s="28">
        <v>8652495.8446603492</v>
      </c>
    </row>
    <row r="459" spans="1:36" ht="12" customHeight="1" x14ac:dyDescent="0.2">
      <c r="A459" s="21">
        <v>37166</v>
      </c>
      <c r="B459" s="22">
        <v>1144.6065360205187</v>
      </c>
      <c r="C459" s="11">
        <v>423.85168696869823</v>
      </c>
      <c r="D459" s="11">
        <v>720.75484905182043</v>
      </c>
      <c r="F459" s="197">
        <f t="shared" si="28"/>
        <v>720.75484905182043</v>
      </c>
      <c r="H459" s="53"/>
      <c r="L459" s="26">
        <v>37166</v>
      </c>
      <c r="M459" s="27" t="s">
        <v>10</v>
      </c>
      <c r="N459" s="23">
        <v>-30706074.336610798</v>
      </c>
      <c r="O459" t="str">
        <f t="shared" si="25"/>
        <v xml:space="preserve"> </v>
      </c>
      <c r="P459" t="str">
        <f t="shared" si="26"/>
        <v xml:space="preserve"> </v>
      </c>
      <c r="T459" s="26">
        <v>37188</v>
      </c>
      <c r="U459" s="27" t="s">
        <v>10</v>
      </c>
      <c r="V459" s="23">
        <v>-64656393.861061998</v>
      </c>
      <c r="W459" s="23">
        <v>-46681531.309382796</v>
      </c>
      <c r="Y459" s="72" t="str">
        <f t="shared" si="27"/>
        <v xml:space="preserve"> </v>
      </c>
      <c r="AG459" s="26">
        <v>37137</v>
      </c>
      <c r="AH459" s="27" t="s">
        <v>53</v>
      </c>
      <c r="AI459" s="28">
        <v>-13251811.3167115</v>
      </c>
      <c r="AJ459" s="28">
        <v>-1248982.1276018801</v>
      </c>
    </row>
    <row r="460" spans="1:36" ht="12" customHeight="1" x14ac:dyDescent="0.2">
      <c r="A460" s="21">
        <v>37167</v>
      </c>
      <c r="B460" s="22">
        <v>13382.629503744174</v>
      </c>
      <c r="C460" s="11">
        <v>2061.6144713177782</v>
      </c>
      <c r="D460" s="11">
        <v>11321.015032426396</v>
      </c>
      <c r="F460" s="197">
        <f t="shared" si="28"/>
        <v>11321.015032426396</v>
      </c>
      <c r="H460" s="53"/>
      <c r="L460" s="26">
        <v>37167</v>
      </c>
      <c r="M460" s="27" t="s">
        <v>10</v>
      </c>
      <c r="N460" s="23">
        <v>-35310891.041754305</v>
      </c>
      <c r="O460" t="str">
        <f t="shared" si="25"/>
        <v xml:space="preserve"> </v>
      </c>
      <c r="P460" t="str">
        <f t="shared" si="26"/>
        <v xml:space="preserve"> </v>
      </c>
      <c r="T460" s="26">
        <v>37189</v>
      </c>
      <c r="U460" s="27" t="s">
        <v>10</v>
      </c>
      <c r="V460" s="23">
        <v>-71005436.033041194</v>
      </c>
      <c r="W460" s="23">
        <v>19348373.117340703</v>
      </c>
      <c r="Y460" s="72" t="str">
        <f t="shared" si="27"/>
        <v xml:space="preserve"> </v>
      </c>
      <c r="AG460" s="26">
        <v>37138</v>
      </c>
      <c r="AH460" s="27" t="s">
        <v>53</v>
      </c>
      <c r="AI460" s="28">
        <v>-76001661.026906997</v>
      </c>
      <c r="AJ460" s="28">
        <v>17746717.120469101</v>
      </c>
    </row>
    <row r="461" spans="1:36" ht="12" customHeight="1" x14ac:dyDescent="0.2">
      <c r="A461" s="21">
        <v>37168</v>
      </c>
      <c r="B461" s="22">
        <v>-16491.010512669945</v>
      </c>
      <c r="C461" s="11">
        <v>-2686.150113078957</v>
      </c>
      <c r="D461" s="11">
        <v>-13804.860399590989</v>
      </c>
      <c r="F461" s="197">
        <f t="shared" si="28"/>
        <v>-13804.860399590989</v>
      </c>
      <c r="H461" s="53"/>
      <c r="L461" s="26">
        <v>37168</v>
      </c>
      <c r="M461" s="27" t="s">
        <v>10</v>
      </c>
      <c r="N461" s="23">
        <v>-45106292.876680501</v>
      </c>
      <c r="O461" t="str">
        <f t="shared" si="25"/>
        <v xml:space="preserve"> </v>
      </c>
      <c r="P461" t="str">
        <f t="shared" si="26"/>
        <v xml:space="preserve"> </v>
      </c>
      <c r="T461" s="26">
        <v>37190</v>
      </c>
      <c r="U461" s="27" t="s">
        <v>10</v>
      </c>
      <c r="V461" s="23">
        <v>-41269182.713076897</v>
      </c>
      <c r="W461" s="23">
        <v>-24281635.633377999</v>
      </c>
      <c r="Y461" s="72" t="str">
        <f t="shared" si="27"/>
        <v>var exceeded</v>
      </c>
      <c r="AG461" s="26">
        <v>37139</v>
      </c>
      <c r="AH461" s="27" t="s">
        <v>53</v>
      </c>
      <c r="AI461" s="28">
        <v>-77000973.766490102</v>
      </c>
      <c r="AJ461" s="28">
        <v>-23471059.159937602</v>
      </c>
    </row>
    <row r="462" spans="1:36" ht="12" customHeight="1" x14ac:dyDescent="0.2">
      <c r="A462" s="21">
        <v>37169</v>
      </c>
      <c r="B462" s="22">
        <v>37188.538972680224</v>
      </c>
      <c r="C462" s="11">
        <v>3494.1097925544327</v>
      </c>
      <c r="D462" s="11">
        <v>33694.429180125793</v>
      </c>
      <c r="F462" s="197">
        <f t="shared" si="28"/>
        <v>33694.429180125793</v>
      </c>
      <c r="H462" s="53"/>
      <c r="L462" s="26">
        <v>37169</v>
      </c>
      <c r="M462" s="27" t="s">
        <v>10</v>
      </c>
      <c r="N462" s="23">
        <v>-42909283.489414804</v>
      </c>
      <c r="O462" t="str">
        <f t="shared" ref="O462:O480" si="29">IF((N462)&gt;(D464*1000),"var exceeded"," ")</f>
        <v xml:space="preserve"> </v>
      </c>
      <c r="P462" t="str">
        <f t="shared" si="26"/>
        <v xml:space="preserve"> </v>
      </c>
      <c r="T462" s="26">
        <v>37193</v>
      </c>
      <c r="U462" s="27" t="s">
        <v>10</v>
      </c>
      <c r="V462" s="23">
        <v>-37266906.734241895</v>
      </c>
      <c r="W462" s="23">
        <v>-46560090.863672994</v>
      </c>
      <c r="Y462" s="72" t="str">
        <f t="shared" si="27"/>
        <v xml:space="preserve"> </v>
      </c>
      <c r="AG462" s="26">
        <v>37140</v>
      </c>
      <c r="AH462" s="27" t="s">
        <v>53</v>
      </c>
      <c r="AI462" s="28">
        <v>-76739346.155262694</v>
      </c>
      <c r="AJ462" s="28">
        <v>-16167011.7387957</v>
      </c>
    </row>
    <row r="463" spans="1:36" ht="12" customHeight="1" x14ac:dyDescent="0.2">
      <c r="A463" s="21">
        <v>37172</v>
      </c>
      <c r="B463" s="22">
        <v>-1570.7592594156902</v>
      </c>
      <c r="C463" s="11">
        <v>3963.3287883970752</v>
      </c>
      <c r="D463" s="11">
        <v>-5534.0880478127656</v>
      </c>
      <c r="F463" s="197">
        <f t="shared" si="28"/>
        <v>-5534.0880478127656</v>
      </c>
      <c r="H463" s="53"/>
      <c r="L463" s="26">
        <v>37172</v>
      </c>
      <c r="M463" s="27" t="s">
        <v>10</v>
      </c>
      <c r="N463" s="23">
        <v>-45277978.288285397</v>
      </c>
      <c r="O463" t="str">
        <f t="shared" si="29"/>
        <v xml:space="preserve"> </v>
      </c>
      <c r="P463" t="str">
        <f t="shared" si="26"/>
        <v xml:space="preserve"> </v>
      </c>
      <c r="T463" s="26">
        <v>37194</v>
      </c>
      <c r="U463" s="27" t="s">
        <v>10</v>
      </c>
      <c r="V463" s="23">
        <v>-36388888.156477295</v>
      </c>
      <c r="W463" s="23">
        <v>36655470.605907999</v>
      </c>
      <c r="Y463" s="72" t="str">
        <f t="shared" si="27"/>
        <v xml:space="preserve"> </v>
      </c>
      <c r="AG463" s="26">
        <v>37141</v>
      </c>
      <c r="AH463" s="27" t="s">
        <v>53</v>
      </c>
      <c r="AI463" s="28">
        <v>-81319368.357637793</v>
      </c>
      <c r="AJ463" s="28">
        <v>-13852617.0420694</v>
      </c>
    </row>
    <row r="464" spans="1:36" ht="12" customHeight="1" x14ac:dyDescent="0.2">
      <c r="A464" s="21">
        <v>37173</v>
      </c>
      <c r="B464" s="22">
        <v>-17191.157606127905</v>
      </c>
      <c r="C464" s="11">
        <v>-3005.8162329178222</v>
      </c>
      <c r="D464" s="11">
        <v>-14185.341373210082</v>
      </c>
      <c r="F464" s="197">
        <f t="shared" si="28"/>
        <v>-14185.341373210082</v>
      </c>
      <c r="H464" s="53"/>
      <c r="L464" s="26">
        <v>37173</v>
      </c>
      <c r="M464" s="27" t="s">
        <v>10</v>
      </c>
      <c r="N464" s="23">
        <v>-53745596.037199102</v>
      </c>
      <c r="O464" t="str">
        <f t="shared" si="29"/>
        <v xml:space="preserve"> </v>
      </c>
      <c r="P464" t="str">
        <f t="shared" si="26"/>
        <v xml:space="preserve"> </v>
      </c>
      <c r="T464" s="26">
        <v>37195</v>
      </c>
      <c r="U464" s="27" t="s">
        <v>10</v>
      </c>
      <c r="V464" s="23">
        <v>-28603548.300627999</v>
      </c>
      <c r="W464" s="23">
        <v>-14537118.6567252</v>
      </c>
      <c r="Y464" s="72" t="str">
        <f t="shared" si="27"/>
        <v xml:space="preserve"> </v>
      </c>
      <c r="AG464" s="26">
        <v>37144</v>
      </c>
      <c r="AH464" s="27" t="s">
        <v>53</v>
      </c>
      <c r="AI464" s="28">
        <v>-76536884.195909992</v>
      </c>
      <c r="AJ464" s="28">
        <v>30847194.0628259</v>
      </c>
    </row>
    <row r="465" spans="1:36" ht="12" customHeight="1" x14ac:dyDescent="0.2">
      <c r="A465" s="21">
        <v>37174</v>
      </c>
      <c r="B465" s="22">
        <v>-17181.98777032346</v>
      </c>
      <c r="C465" s="11">
        <v>2971.6245007043008</v>
      </c>
      <c r="D465" s="11">
        <v>-20153.61227102776</v>
      </c>
      <c r="F465" s="197">
        <f t="shared" si="28"/>
        <v>-20153.61227102776</v>
      </c>
      <c r="H465" s="53"/>
      <c r="L465" s="26">
        <v>37174</v>
      </c>
      <c r="M465" s="27" t="s">
        <v>10</v>
      </c>
      <c r="N465" s="23">
        <v>-59142072.661592305</v>
      </c>
      <c r="O465" t="str">
        <f t="shared" si="29"/>
        <v xml:space="preserve"> </v>
      </c>
      <c r="P465" t="str">
        <f t="shared" si="26"/>
        <v xml:space="preserve"> </v>
      </c>
      <c r="T465" s="26">
        <v>37196</v>
      </c>
      <c r="U465" s="27" t="s">
        <v>10</v>
      </c>
      <c r="V465" s="23">
        <v>-17802193.104708701</v>
      </c>
      <c r="W465" s="23">
        <v>6125870.4426009804</v>
      </c>
      <c r="Y465" s="72" t="str">
        <f t="shared" si="27"/>
        <v xml:space="preserve"> </v>
      </c>
      <c r="AG465" s="26">
        <v>37145</v>
      </c>
      <c r="AH465" s="27" t="s">
        <v>53</v>
      </c>
      <c r="AI465" s="28">
        <v>-14350867.981739201</v>
      </c>
      <c r="AJ465" s="28">
        <v>-27207044.9794847</v>
      </c>
    </row>
    <row r="466" spans="1:36" ht="12" customHeight="1" x14ac:dyDescent="0.2">
      <c r="A466" s="21">
        <v>37175</v>
      </c>
      <c r="B466" s="22">
        <v>11111.14700449369</v>
      </c>
      <c r="C466" s="11">
        <v>1815.2715644017308</v>
      </c>
      <c r="D466" s="11">
        <v>9295.8754400919606</v>
      </c>
      <c r="F466" s="197">
        <f t="shared" si="28"/>
        <v>9295.8754400919606</v>
      </c>
      <c r="H466" s="53"/>
      <c r="L466" s="26">
        <v>37175</v>
      </c>
      <c r="M466" s="27" t="s">
        <v>10</v>
      </c>
      <c r="N466" s="23">
        <v>-63284578.123506501</v>
      </c>
      <c r="O466" t="str">
        <f t="shared" si="29"/>
        <v xml:space="preserve"> </v>
      </c>
      <c r="P466" t="str">
        <f t="shared" si="26"/>
        <v xml:space="preserve"> </v>
      </c>
      <c r="T466" s="26">
        <v>37197</v>
      </c>
      <c r="U466" s="27" t="s">
        <v>10</v>
      </c>
      <c r="V466" s="23">
        <v>-34006200.011442699</v>
      </c>
      <c r="W466" s="23">
        <v>11316627.252852099</v>
      </c>
      <c r="Y466" s="72" t="str">
        <f t="shared" si="27"/>
        <v xml:space="preserve"> </v>
      </c>
      <c r="AG466" s="26">
        <v>37146</v>
      </c>
      <c r="AH466" s="27" t="s">
        <v>53</v>
      </c>
      <c r="AI466" s="28">
        <v>-72196346.744608596</v>
      </c>
      <c r="AJ466" s="28">
        <v>-42034152.412009694</v>
      </c>
    </row>
    <row r="467" spans="1:36" ht="12" customHeight="1" x14ac:dyDescent="0.2">
      <c r="A467" s="21">
        <v>37176</v>
      </c>
      <c r="B467" s="22">
        <v>35792.349778142852</v>
      </c>
      <c r="C467" s="11">
        <v>3170.2132375432629</v>
      </c>
      <c r="D467" s="11">
        <v>32622.136540599589</v>
      </c>
      <c r="F467" s="197">
        <f t="shared" si="28"/>
        <v>32622.136540599589</v>
      </c>
      <c r="H467" s="53"/>
      <c r="L467" s="26">
        <v>37176</v>
      </c>
      <c r="M467" s="27" t="s">
        <v>10</v>
      </c>
      <c r="N467" s="23">
        <v>-58029156.5216057</v>
      </c>
      <c r="O467" t="str">
        <f t="shared" si="29"/>
        <v>var exceeded</v>
      </c>
      <c r="P467" t="str">
        <f t="shared" si="26"/>
        <v xml:space="preserve"> </v>
      </c>
      <c r="T467" s="26">
        <v>37200</v>
      </c>
      <c r="U467" s="27" t="s">
        <v>10</v>
      </c>
      <c r="V467" s="23">
        <v>-43691521.581787102</v>
      </c>
      <c r="W467" s="23">
        <v>45413749.085318603</v>
      </c>
      <c r="Y467" s="72" t="str">
        <f t="shared" si="27"/>
        <v xml:space="preserve"> </v>
      </c>
      <c r="AG467" s="26">
        <v>37147</v>
      </c>
      <c r="AH467" s="27" t="s">
        <v>53</v>
      </c>
      <c r="AI467" s="28">
        <v>-76586501.100045398</v>
      </c>
      <c r="AJ467" s="28">
        <v>-75868397.879249796</v>
      </c>
    </row>
    <row r="468" spans="1:36" ht="12" customHeight="1" x14ac:dyDescent="0.2">
      <c r="A468" s="21">
        <v>37179</v>
      </c>
      <c r="B468" s="22">
        <v>35120.81216683019</v>
      </c>
      <c r="C468" s="11">
        <v>2801.8211067816296</v>
      </c>
      <c r="D468" s="11">
        <v>32318.99106004856</v>
      </c>
      <c r="F468" s="197">
        <f t="shared" si="28"/>
        <v>32318.99106004856</v>
      </c>
      <c r="H468" s="53"/>
      <c r="L468" s="26">
        <v>37179</v>
      </c>
      <c r="M468" s="27" t="s">
        <v>10</v>
      </c>
      <c r="N468" s="23">
        <v>-45651688.510988005</v>
      </c>
      <c r="O468" t="str">
        <f t="shared" si="29"/>
        <v xml:space="preserve"> </v>
      </c>
      <c r="P468" t="str">
        <f t="shared" si="26"/>
        <v>var exceeded</v>
      </c>
      <c r="T468" s="26">
        <v>37201</v>
      </c>
      <c r="U468" s="27" t="s">
        <v>10</v>
      </c>
      <c r="V468" s="23">
        <v>-54588462.467560902</v>
      </c>
      <c r="W468" s="23">
        <v>14466435.937939601</v>
      </c>
      <c r="Y468" s="72" t="str">
        <f t="shared" si="27"/>
        <v xml:space="preserve"> </v>
      </c>
      <c r="AG468" s="26">
        <v>37148</v>
      </c>
      <c r="AH468" s="27" t="s">
        <v>53</v>
      </c>
      <c r="AI468" s="28">
        <v>-65322299.644417197</v>
      </c>
      <c r="AJ468" s="28">
        <v>-94579179.352629691</v>
      </c>
    </row>
    <row r="469" spans="1:36" ht="12" customHeight="1" x14ac:dyDescent="0.2">
      <c r="A469" s="21">
        <v>37180</v>
      </c>
      <c r="B469" s="22">
        <v>-67837.869380835982</v>
      </c>
      <c r="C469" s="11">
        <v>-1005.0235666378865</v>
      </c>
      <c r="D469" s="11">
        <v>-66832.845814198095</v>
      </c>
      <c r="F469" s="197">
        <f t="shared" si="28"/>
        <v>-66832.845814198095</v>
      </c>
      <c r="H469" s="53"/>
      <c r="L469" s="26">
        <v>37180</v>
      </c>
      <c r="M469" s="27" t="s">
        <v>10</v>
      </c>
      <c r="N469" s="23">
        <v>-55508544.034898199</v>
      </c>
      <c r="O469" t="str">
        <f t="shared" si="29"/>
        <v xml:space="preserve"> </v>
      </c>
      <c r="P469" t="str">
        <f t="shared" si="26"/>
        <v xml:space="preserve"> </v>
      </c>
      <c r="T469" s="26">
        <v>37202</v>
      </c>
      <c r="U469" s="27" t="s">
        <v>10</v>
      </c>
      <c r="V469" s="23">
        <v>-50494644.7165168</v>
      </c>
      <c r="W469" s="23">
        <v>8272616.4703776203</v>
      </c>
      <c r="Y469" s="72" t="str">
        <f t="shared" si="27"/>
        <v xml:space="preserve"> </v>
      </c>
      <c r="AG469" s="26">
        <v>37151</v>
      </c>
      <c r="AH469" s="27" t="s">
        <v>53</v>
      </c>
      <c r="AI469" s="28">
        <v>-66521556.7957929</v>
      </c>
      <c r="AJ469" s="28">
        <v>51730297.614743501</v>
      </c>
    </row>
    <row r="470" spans="1:36" ht="12" customHeight="1" x14ac:dyDescent="0.2">
      <c r="A470" s="21">
        <v>37181</v>
      </c>
      <c r="B470" s="22">
        <v>58652.215687682394</v>
      </c>
      <c r="C470" s="11">
        <v>-724.27768038036743</v>
      </c>
      <c r="D470" s="11">
        <v>59376.493368062758</v>
      </c>
      <c r="F470" s="197">
        <f t="shared" si="28"/>
        <v>59376.493368062758</v>
      </c>
      <c r="H470" s="53"/>
      <c r="L470" s="26">
        <v>37181</v>
      </c>
      <c r="M470" s="27" t="s">
        <v>10</v>
      </c>
      <c r="N470" s="23">
        <v>-50553991.1946951</v>
      </c>
      <c r="O470" t="str">
        <f t="shared" si="29"/>
        <v xml:space="preserve"> </v>
      </c>
      <c r="P470" t="str">
        <f t="shared" ref="P470:P480" si="30">IF(($N470)&gt;(F471*1000),"var exceeded"," ")</f>
        <v xml:space="preserve"> </v>
      </c>
      <c r="T470" s="26">
        <v>37203</v>
      </c>
      <c r="U470" s="27" t="s">
        <v>10</v>
      </c>
      <c r="V470" s="23">
        <v>-45845625.089897297</v>
      </c>
      <c r="W470" s="23">
        <v>-27305498.859280299</v>
      </c>
      <c r="Y470" s="72" t="str">
        <f t="shared" ref="Y470:Y486" si="31">IF((V470)&gt;(W471),"var exceeded"," ")</f>
        <v xml:space="preserve"> </v>
      </c>
      <c r="AG470" s="26">
        <v>37152</v>
      </c>
      <c r="AH470" s="27" t="s">
        <v>53</v>
      </c>
      <c r="AI470" s="28">
        <v>-53553433.721809998</v>
      </c>
      <c r="AJ470" s="28">
        <v>26203810.813480098</v>
      </c>
    </row>
    <row r="471" spans="1:36" ht="12" customHeight="1" x14ac:dyDescent="0.2">
      <c r="A471" s="21">
        <v>37182</v>
      </c>
      <c r="B471" s="22">
        <v>-30435.860678127967</v>
      </c>
      <c r="C471" s="11">
        <v>2918.9303384356913</v>
      </c>
      <c r="D471" s="11">
        <v>-33354.791016563657</v>
      </c>
      <c r="F471" s="197">
        <f t="shared" ref="F471:F480" si="32">D471-E471</f>
        <v>-33354.791016563657</v>
      </c>
      <c r="H471" s="53"/>
      <c r="L471" s="26">
        <v>37182</v>
      </c>
      <c r="M471" s="27" t="s">
        <v>10</v>
      </c>
      <c r="N471" s="23">
        <v>-36647182.897858299</v>
      </c>
      <c r="O471" t="str">
        <f t="shared" si="29"/>
        <v xml:space="preserve"> </v>
      </c>
      <c r="P471" t="str">
        <f t="shared" si="30"/>
        <v>var exceeded</v>
      </c>
      <c r="T471" s="26">
        <v>37204</v>
      </c>
      <c r="U471" s="27" t="s">
        <v>10</v>
      </c>
      <c r="V471" s="23">
        <v>-51825337.720767997</v>
      </c>
      <c r="W471" s="23">
        <v>8702887.8049330693</v>
      </c>
      <c r="Y471" s="72" t="str">
        <f t="shared" si="31"/>
        <v xml:space="preserve"> </v>
      </c>
      <c r="AG471" s="26">
        <v>37153</v>
      </c>
      <c r="AH471" s="27" t="s">
        <v>53</v>
      </c>
      <c r="AI471" s="28">
        <v>-54546346.929266296</v>
      </c>
      <c r="AJ471" s="28">
        <v>66747652.2477789</v>
      </c>
    </row>
    <row r="472" spans="1:36" ht="12" customHeight="1" x14ac:dyDescent="0.2">
      <c r="A472" s="21">
        <v>37183</v>
      </c>
      <c r="B472" s="22">
        <v>-58983.416639877476</v>
      </c>
      <c r="C472" s="11">
        <v>-8488.1744950847024</v>
      </c>
      <c r="D472" s="11">
        <v>-50495.242144792777</v>
      </c>
      <c r="F472" s="197">
        <f t="shared" si="32"/>
        <v>-50495.242144792777</v>
      </c>
      <c r="H472" s="53"/>
      <c r="L472" s="26">
        <v>37183</v>
      </c>
      <c r="M472" s="27" t="s">
        <v>10</v>
      </c>
      <c r="N472" s="23">
        <v>-51881102.919875897</v>
      </c>
      <c r="O472" t="str">
        <f t="shared" si="29"/>
        <v xml:space="preserve"> </v>
      </c>
      <c r="P472" t="str">
        <f t="shared" si="30"/>
        <v xml:space="preserve"> </v>
      </c>
      <c r="T472" s="26">
        <v>37207</v>
      </c>
      <c r="U472" s="27" t="s">
        <v>10</v>
      </c>
      <c r="V472" s="23">
        <v>-56022266.8559113</v>
      </c>
      <c r="W472" s="23">
        <v>54233272.542907506</v>
      </c>
      <c r="Y472" s="72" t="str">
        <f t="shared" si="31"/>
        <v xml:space="preserve"> </v>
      </c>
      <c r="AG472" s="26">
        <v>37154</v>
      </c>
      <c r="AH472" s="27" t="s">
        <v>53</v>
      </c>
      <c r="AI472" s="28">
        <v>-72386336.846489206</v>
      </c>
      <c r="AJ472" s="28">
        <v>-4035689.8319220897</v>
      </c>
    </row>
    <row r="473" spans="1:36" ht="12" customHeight="1" x14ac:dyDescent="0.2">
      <c r="A473" s="21">
        <v>37186</v>
      </c>
      <c r="B473" s="22">
        <v>-21290.228218823919</v>
      </c>
      <c r="C473" s="11">
        <v>9917.5611298568892</v>
      </c>
      <c r="D473" s="11">
        <v>-31207.78934868081</v>
      </c>
      <c r="F473" s="197">
        <f t="shared" si="32"/>
        <v>-31207.78934868081</v>
      </c>
      <c r="H473" s="53"/>
      <c r="L473" s="26">
        <v>37186</v>
      </c>
      <c r="M473" s="27" t="s">
        <v>10</v>
      </c>
      <c r="N473" s="23">
        <v>-56917104.370482996</v>
      </c>
      <c r="O473" t="str">
        <f t="shared" si="29"/>
        <v xml:space="preserve"> </v>
      </c>
      <c r="P473" t="str">
        <f t="shared" si="30"/>
        <v xml:space="preserve"> </v>
      </c>
      <c r="T473" s="26">
        <v>37208</v>
      </c>
      <c r="U473" s="27" t="s">
        <v>10</v>
      </c>
      <c r="V473" s="23">
        <v>-56767313.930328101</v>
      </c>
      <c r="W473" s="23">
        <v>-32479916.838893797</v>
      </c>
      <c r="Y473" s="72" t="str">
        <f t="shared" si="31"/>
        <v xml:space="preserve"> </v>
      </c>
      <c r="AG473" s="26">
        <v>37155</v>
      </c>
      <c r="AH473" s="27" t="s">
        <v>53</v>
      </c>
      <c r="AI473" s="28">
        <v>-81013089.348060593</v>
      </c>
      <c r="AJ473" s="28">
        <v>-16172370.614598801</v>
      </c>
    </row>
    <row r="474" spans="1:36" ht="12" customHeight="1" x14ac:dyDescent="0.2">
      <c r="A474" s="21">
        <v>37187</v>
      </c>
      <c r="B474" s="22">
        <v>48616.904463380204</v>
      </c>
      <c r="C474" s="11">
        <v>-759.0488417321734</v>
      </c>
      <c r="D474" s="11">
        <v>49375.95330511238</v>
      </c>
      <c r="F474" s="197">
        <f t="shared" si="32"/>
        <v>49375.95330511238</v>
      </c>
      <c r="H474" s="53"/>
      <c r="L474" s="26">
        <v>37187</v>
      </c>
      <c r="M474" s="27" t="s">
        <v>10</v>
      </c>
      <c r="N474" s="23">
        <v>-38339795.938488297</v>
      </c>
      <c r="O474" t="str">
        <f t="shared" si="29"/>
        <v xml:space="preserve"> </v>
      </c>
      <c r="P474" t="str">
        <f t="shared" si="30"/>
        <v>var exceeded</v>
      </c>
      <c r="T474" s="26">
        <v>37209</v>
      </c>
      <c r="U474" s="27" t="s">
        <v>10</v>
      </c>
      <c r="V474" s="23">
        <v>-46926169.688723795</v>
      </c>
      <c r="W474" s="23">
        <v>36046842.414448395</v>
      </c>
      <c r="Y474" s="72" t="str">
        <f t="shared" si="31"/>
        <v xml:space="preserve"> </v>
      </c>
      <c r="AG474" s="26">
        <v>37158</v>
      </c>
      <c r="AH474" s="27" t="s">
        <v>53</v>
      </c>
      <c r="AI474" s="28">
        <v>-77696366.655160904</v>
      </c>
      <c r="AJ474" s="28">
        <v>76584928.546902701</v>
      </c>
    </row>
    <row r="475" spans="1:36" ht="12" customHeight="1" x14ac:dyDescent="0.2">
      <c r="A475" s="21">
        <v>37188</v>
      </c>
      <c r="B475" s="22">
        <v>-46588.171050209705</v>
      </c>
      <c r="C475" s="11">
        <v>-5240.4180720944651</v>
      </c>
      <c r="D475" s="11">
        <v>-41347.752978115241</v>
      </c>
      <c r="F475" s="197">
        <f t="shared" si="32"/>
        <v>-41347.752978115241</v>
      </c>
      <c r="H475" s="53"/>
      <c r="L475" s="26">
        <v>37188</v>
      </c>
      <c r="M475" s="27" t="s">
        <v>10</v>
      </c>
      <c r="N475" s="23">
        <v>-64656393.861061998</v>
      </c>
      <c r="O475" t="str">
        <f t="shared" si="29"/>
        <v xml:space="preserve"> </v>
      </c>
      <c r="P475" t="str">
        <f t="shared" si="30"/>
        <v xml:space="preserve"> </v>
      </c>
      <c r="T475" s="26">
        <v>37210</v>
      </c>
      <c r="U475" s="27" t="s">
        <v>10</v>
      </c>
      <c r="V475" s="23">
        <v>-53664533.109327994</v>
      </c>
      <c r="W475" s="23">
        <v>32231038.540547598</v>
      </c>
      <c r="Y475" s="72" t="str">
        <f t="shared" si="31"/>
        <v xml:space="preserve"> </v>
      </c>
      <c r="AG475" s="26">
        <v>37159</v>
      </c>
      <c r="AH475" s="27" t="s">
        <v>53</v>
      </c>
      <c r="AI475" s="28">
        <v>-95683998.312612802</v>
      </c>
      <c r="AJ475" s="28">
        <v>-22947605.192768101</v>
      </c>
    </row>
    <row r="476" spans="1:36" ht="12" customHeight="1" x14ac:dyDescent="0.2">
      <c r="A476" s="21">
        <v>37189</v>
      </c>
      <c r="B476" s="22">
        <v>33918.073277308424</v>
      </c>
      <c r="C476" s="11">
        <v>12820.128095602144</v>
      </c>
      <c r="D476" s="11">
        <v>21097.94518170628</v>
      </c>
      <c r="F476" s="197">
        <f t="shared" si="32"/>
        <v>21097.94518170628</v>
      </c>
      <c r="H476" s="53"/>
      <c r="L476" s="26">
        <v>37189</v>
      </c>
      <c r="M476" s="27" t="s">
        <v>10</v>
      </c>
      <c r="N476" s="23">
        <v>-71005436.033041194</v>
      </c>
      <c r="O476" t="str">
        <f t="shared" si="29"/>
        <v xml:space="preserve"> </v>
      </c>
      <c r="P476" t="str">
        <f t="shared" si="30"/>
        <v xml:space="preserve"> </v>
      </c>
      <c r="T476" s="26">
        <v>37211</v>
      </c>
      <c r="U476" s="27" t="s">
        <v>10</v>
      </c>
      <c r="V476" s="23">
        <v>-68405182.461967394</v>
      </c>
      <c r="W476" s="23">
        <v>-26127433.066027798</v>
      </c>
      <c r="Y476" s="72" t="str">
        <f t="shared" si="31"/>
        <v>var exceeded</v>
      </c>
      <c r="AG476" s="26">
        <v>37160</v>
      </c>
      <c r="AH476" s="27" t="s">
        <v>53</v>
      </c>
      <c r="AI476" s="28">
        <v>-62174164.354759805</v>
      </c>
      <c r="AJ476" s="28">
        <v>52938756.736413799</v>
      </c>
    </row>
    <row r="477" spans="1:36" ht="12" customHeight="1" x14ac:dyDescent="0.2">
      <c r="A477" s="21">
        <v>37190</v>
      </c>
      <c r="B477" s="22">
        <v>-17626.744525717146</v>
      </c>
      <c r="C477" s="11">
        <v>3432.5112708644906</v>
      </c>
      <c r="D477" s="11">
        <v>-21059.255796581638</v>
      </c>
      <c r="F477" s="197">
        <f t="shared" si="32"/>
        <v>-21059.255796581638</v>
      </c>
      <c r="H477" s="53"/>
      <c r="L477" s="26">
        <v>37190</v>
      </c>
      <c r="M477" s="27" t="s">
        <v>10</v>
      </c>
      <c r="N477" s="23">
        <v>-41269182.713076897</v>
      </c>
      <c r="O477" t="str">
        <f t="shared" si="29"/>
        <v xml:space="preserve"> </v>
      </c>
      <c r="P477" t="str">
        <f t="shared" si="30"/>
        <v>var exceeded</v>
      </c>
      <c r="T477" s="26">
        <v>37214</v>
      </c>
      <c r="U477" s="27" t="s">
        <v>10</v>
      </c>
      <c r="V477" s="23">
        <v>-60535814.326165102</v>
      </c>
      <c r="W477" s="23">
        <v>-70740819.312667504</v>
      </c>
      <c r="Y477" s="72" t="str">
        <f t="shared" si="31"/>
        <v xml:space="preserve"> </v>
      </c>
      <c r="AG477" s="26">
        <v>37161</v>
      </c>
      <c r="AH477" s="27" t="s">
        <v>53</v>
      </c>
      <c r="AI477" s="28">
        <v>-54384033.086454101</v>
      </c>
      <c r="AJ477" s="28">
        <v>4540142.64708592</v>
      </c>
    </row>
    <row r="478" spans="1:36" ht="12" customHeight="1" x14ac:dyDescent="0.2">
      <c r="A478" s="21">
        <v>37193</v>
      </c>
      <c r="B478" s="22">
        <v>-30162.706912011825</v>
      </c>
      <c r="C478" s="11">
        <v>15444.54028854645</v>
      </c>
      <c r="D478" s="11">
        <v>-45607.247200558275</v>
      </c>
      <c r="F478" s="197">
        <f t="shared" si="32"/>
        <v>-45607.247200558275</v>
      </c>
      <c r="H478" s="53"/>
      <c r="L478" s="26">
        <v>37193</v>
      </c>
      <c r="M478" s="27" t="s">
        <v>10</v>
      </c>
      <c r="N478" s="23">
        <v>-37266906.734241895</v>
      </c>
      <c r="O478" t="str">
        <f t="shared" si="29"/>
        <v xml:space="preserve"> </v>
      </c>
      <c r="P478" t="str">
        <f t="shared" si="30"/>
        <v xml:space="preserve"> </v>
      </c>
      <c r="T478" s="26">
        <v>37215</v>
      </c>
      <c r="U478" s="27" t="s">
        <v>10</v>
      </c>
      <c r="V478" s="23">
        <v>-55257693.183332495</v>
      </c>
      <c r="W478" s="23">
        <v>-22526055.7555262</v>
      </c>
      <c r="Y478" s="72" t="str">
        <f t="shared" si="31"/>
        <v xml:space="preserve"> </v>
      </c>
      <c r="AG478" s="26">
        <v>37162</v>
      </c>
      <c r="AH478" s="27" t="s">
        <v>53</v>
      </c>
      <c r="AI478" s="28">
        <v>-57437395.240423501</v>
      </c>
      <c r="AJ478" s="28">
        <v>53057736.122736797</v>
      </c>
    </row>
    <row r="479" spans="1:36" ht="12" customHeight="1" x14ac:dyDescent="0.2">
      <c r="A479" s="21">
        <v>37194</v>
      </c>
      <c r="B479" s="22">
        <v>51313.414762418157</v>
      </c>
      <c r="C479" s="11">
        <v>6914.4259804475423</v>
      </c>
      <c r="D479" s="11">
        <v>44398.988781970613</v>
      </c>
      <c r="F479" s="197">
        <f t="shared" si="32"/>
        <v>44398.988781970613</v>
      </c>
      <c r="H479" s="53"/>
      <c r="L479" s="26">
        <v>37194</v>
      </c>
      <c r="M479" s="27" t="s">
        <v>10</v>
      </c>
      <c r="N479" s="23">
        <v>-36388888.156477295</v>
      </c>
      <c r="O479" t="str">
        <f t="shared" si="29"/>
        <v xml:space="preserve"> </v>
      </c>
      <c r="P479" t="str">
        <f t="shared" si="30"/>
        <v xml:space="preserve"> </v>
      </c>
      <c r="T479" s="26">
        <v>37216</v>
      </c>
      <c r="U479" s="27" t="s">
        <v>10</v>
      </c>
      <c r="V479" s="23">
        <v>-55044533.202374205</v>
      </c>
      <c r="W479" s="23">
        <v>-6537398.9194769803</v>
      </c>
      <c r="Y479" s="72" t="str">
        <f t="shared" si="31"/>
        <v xml:space="preserve"> </v>
      </c>
      <c r="AG479" s="26">
        <v>37165</v>
      </c>
      <c r="AH479" s="27" t="s">
        <v>53</v>
      </c>
      <c r="AI479" s="28">
        <v>-61055114.017246701</v>
      </c>
      <c r="AJ479" s="28">
        <v>-9086674.8724068385</v>
      </c>
    </row>
    <row r="480" spans="1:36" ht="12" customHeight="1" x14ac:dyDescent="0.2">
      <c r="A480" s="21">
        <v>37195</v>
      </c>
      <c r="B480" s="22">
        <v>-15893.62077550192</v>
      </c>
      <c r="C480" s="11">
        <v>5692.9008030908863</v>
      </c>
      <c r="D480" s="11">
        <v>-21586.521578592809</v>
      </c>
      <c r="F480" s="197">
        <f t="shared" si="32"/>
        <v>-21586.521578592809</v>
      </c>
      <c r="H480" s="53"/>
      <c r="L480" s="26">
        <v>37195</v>
      </c>
      <c r="M480" s="27" t="s">
        <v>10</v>
      </c>
      <c r="N480" s="23">
        <v>-28603548.300627999</v>
      </c>
      <c r="O480" t="str">
        <f t="shared" si="29"/>
        <v xml:space="preserve"> </v>
      </c>
      <c r="P480" t="str">
        <f t="shared" si="30"/>
        <v xml:space="preserve"> </v>
      </c>
      <c r="T480" s="26">
        <v>37217</v>
      </c>
      <c r="U480" s="27" t="s">
        <v>10</v>
      </c>
      <c r="V480" s="23">
        <v>-55100651.700622998</v>
      </c>
      <c r="W480" s="23">
        <v>-6537398.9194769803</v>
      </c>
      <c r="Y480" s="72" t="str">
        <f t="shared" si="31"/>
        <v xml:space="preserve"> </v>
      </c>
      <c r="AG480" s="26">
        <v>37166</v>
      </c>
      <c r="AH480" s="27" t="s">
        <v>53</v>
      </c>
      <c r="AI480" s="28">
        <v>-69173586.163464591</v>
      </c>
      <c r="AJ480" s="28">
        <v>957317.86962713592</v>
      </c>
    </row>
    <row r="481" spans="1:36" ht="12" customHeight="1" x14ac:dyDescent="0.2">
      <c r="A481" s="21"/>
      <c r="B481" s="11">
        <f>SUM(B271:B480)</f>
        <v>1200484.6146292617</v>
      </c>
      <c r="C481" s="11">
        <f>SUM(C271:C480)</f>
        <v>699380.19195009419</v>
      </c>
      <c r="D481" s="11">
        <f>SUM(D272:D480)</f>
        <v>491628.00937482703</v>
      </c>
      <c r="E481" s="11">
        <f>SUM(E271:E480)</f>
        <v>249900</v>
      </c>
      <c r="F481" s="49"/>
      <c r="G481" s="52"/>
      <c r="H481" s="53"/>
      <c r="L481" s="26"/>
      <c r="M481" s="27"/>
      <c r="N481" s="23"/>
      <c r="T481" s="26">
        <v>37218</v>
      </c>
      <c r="U481" s="27" t="s">
        <v>10</v>
      </c>
      <c r="V481" s="23">
        <v>-55154657.556802005</v>
      </c>
      <c r="W481" s="23">
        <v>-6537398.9194769803</v>
      </c>
      <c r="Y481" s="72" t="str">
        <f t="shared" si="31"/>
        <v xml:space="preserve"> </v>
      </c>
      <c r="AG481" s="26">
        <v>37167</v>
      </c>
      <c r="AH481" s="27" t="s">
        <v>53</v>
      </c>
      <c r="AI481" s="28">
        <v>-67939276.9825923</v>
      </c>
      <c r="AJ481" s="28">
        <v>-1250946.4824827099</v>
      </c>
    </row>
    <row r="482" spans="1:36" ht="12" customHeight="1" x14ac:dyDescent="0.2">
      <c r="F482" s="49"/>
      <c r="G482" s="52"/>
      <c r="H482" s="53"/>
      <c r="L482" s="26"/>
      <c r="M482" s="27"/>
      <c r="N482" s="23"/>
      <c r="T482" s="26">
        <v>37221</v>
      </c>
      <c r="U482" s="27" t="s">
        <v>10</v>
      </c>
      <c r="V482" s="23">
        <v>-67054116.8642122</v>
      </c>
      <c r="W482" s="23">
        <v>6007796.7485713996</v>
      </c>
      <c r="Y482" s="72" t="str">
        <f t="shared" si="31"/>
        <v xml:space="preserve"> </v>
      </c>
      <c r="AG482" s="26">
        <v>37168</v>
      </c>
      <c r="AH482" s="27" t="s">
        <v>53</v>
      </c>
      <c r="AI482" s="28">
        <v>-75200936.052205503</v>
      </c>
      <c r="AJ482" s="28">
        <v>-28057814.529495299</v>
      </c>
    </row>
    <row r="483" spans="1:36" ht="12" customHeight="1" x14ac:dyDescent="0.2">
      <c r="F483" s="49"/>
      <c r="G483" s="52"/>
      <c r="H483" s="53"/>
      <c r="L483" s="26"/>
      <c r="M483" s="27"/>
      <c r="N483" s="23"/>
      <c r="T483" s="26">
        <v>37222</v>
      </c>
      <c r="U483" s="27" t="s">
        <v>10</v>
      </c>
      <c r="V483" s="23">
        <v>-55044018.6414802</v>
      </c>
      <c r="W483" s="23">
        <v>-3782954.6123530199</v>
      </c>
      <c r="Y483" s="72" t="str">
        <f t="shared" si="31"/>
        <v xml:space="preserve"> </v>
      </c>
      <c r="AG483" s="26">
        <v>37169</v>
      </c>
      <c r="AH483" s="27" t="s">
        <v>53</v>
      </c>
      <c r="AI483" s="28">
        <v>-76750959.880715609</v>
      </c>
      <c r="AJ483" s="28">
        <v>66435845.735350497</v>
      </c>
    </row>
    <row r="484" spans="1:36" ht="12" customHeight="1" x14ac:dyDescent="0.2">
      <c r="F484" s="49"/>
      <c r="G484" s="52"/>
      <c r="H484" s="53"/>
      <c r="L484" s="26"/>
      <c r="M484" s="27"/>
      <c r="N484" s="23"/>
      <c r="T484" s="26">
        <v>37223</v>
      </c>
      <c r="U484" s="27" t="s">
        <v>10</v>
      </c>
      <c r="V484" s="23">
        <v>-49589124.163219497</v>
      </c>
      <c r="W484" s="23">
        <v>56062429.992271602</v>
      </c>
      <c r="Y484" s="72" t="str">
        <f t="shared" si="31"/>
        <v xml:space="preserve"> </v>
      </c>
      <c r="AG484" s="26">
        <v>37172</v>
      </c>
      <c r="AH484" s="27" t="s">
        <v>53</v>
      </c>
      <c r="AI484" s="28">
        <v>-77019645.647695094</v>
      </c>
      <c r="AJ484" s="28">
        <v>-16412327.9370568</v>
      </c>
    </row>
    <row r="485" spans="1:36" ht="12" customHeight="1" x14ac:dyDescent="0.2">
      <c r="F485" s="49"/>
      <c r="G485" s="52"/>
      <c r="H485" s="53"/>
      <c r="L485" s="26"/>
      <c r="M485" s="27"/>
      <c r="N485" s="23"/>
      <c r="T485" s="26">
        <v>37224</v>
      </c>
      <c r="U485" s="27" t="s">
        <v>10</v>
      </c>
      <c r="V485" s="23">
        <v>-57230706.506270103</v>
      </c>
      <c r="W485" s="23">
        <v>45612668.111436903</v>
      </c>
      <c r="Y485" s="72" t="str">
        <f t="shared" si="31"/>
        <v xml:space="preserve"> </v>
      </c>
      <c r="AG485" s="26">
        <v>37173</v>
      </c>
      <c r="AH485" s="27" t="s">
        <v>53</v>
      </c>
      <c r="AI485" s="28">
        <v>-84076442.576051503</v>
      </c>
      <c r="AJ485" s="28">
        <v>-25195419.038242001</v>
      </c>
    </row>
    <row r="486" spans="1:36" ht="12" customHeight="1" x14ac:dyDescent="0.2">
      <c r="F486" s="49"/>
      <c r="G486" s="52"/>
      <c r="H486" s="53"/>
      <c r="L486" s="26"/>
      <c r="M486" s="27"/>
      <c r="N486" s="23"/>
      <c r="T486" s="26">
        <v>37225</v>
      </c>
      <c r="U486" s="27" t="s">
        <v>10</v>
      </c>
      <c r="V486" s="23">
        <v>-68530350.889594495</v>
      </c>
      <c r="W486" s="23">
        <v>-51248960.725126401</v>
      </c>
      <c r="Y486" s="73" t="str">
        <f t="shared" si="31"/>
        <v xml:space="preserve"> </v>
      </c>
      <c r="AG486" s="26">
        <v>37174</v>
      </c>
      <c r="AH486" s="27" t="s">
        <v>53</v>
      </c>
      <c r="AI486" s="28">
        <v>-85856190.836228997</v>
      </c>
      <c r="AJ486" s="28">
        <v>-4906538.1833901098</v>
      </c>
    </row>
    <row r="487" spans="1:36" ht="12" customHeight="1" x14ac:dyDescent="0.2">
      <c r="F487" s="49"/>
      <c r="G487" s="52"/>
      <c r="H487" s="53"/>
      <c r="L487" s="26"/>
      <c r="M487" s="27"/>
      <c r="N487" s="23"/>
      <c r="T487" s="26"/>
      <c r="U487" s="27"/>
      <c r="V487" s="28"/>
      <c r="W487" s="28"/>
      <c r="AG487" s="26">
        <v>37175</v>
      </c>
      <c r="AH487" s="27" t="s">
        <v>53</v>
      </c>
      <c r="AI487" s="28">
        <v>-96797210.621039301</v>
      </c>
      <c r="AJ487" s="28">
        <v>12414749.3640917</v>
      </c>
    </row>
    <row r="488" spans="1:36" ht="12" customHeight="1" x14ac:dyDescent="0.2">
      <c r="F488" s="49"/>
      <c r="G488" s="52"/>
      <c r="H488" s="53"/>
      <c r="L488" s="26"/>
      <c r="M488" s="27"/>
      <c r="N488" s="23"/>
      <c r="T488" s="26"/>
      <c r="U488" s="27"/>
      <c r="V488" s="28"/>
      <c r="W488" s="28"/>
      <c r="Y488" t="str">
        <f t="shared" ref="Y488:Y528" si="33">IF((V477)&gt;(W478),"var exceeded"," ")</f>
        <v xml:space="preserve"> </v>
      </c>
      <c r="AG488" s="26">
        <v>37176</v>
      </c>
      <c r="AH488" s="27" t="s">
        <v>53</v>
      </c>
      <c r="AI488" s="28">
        <v>-96779092.614652798</v>
      </c>
      <c r="AJ488" s="28">
        <v>30746425.263530999</v>
      </c>
    </row>
    <row r="489" spans="1:36" ht="12" customHeight="1" x14ac:dyDescent="0.2">
      <c r="F489" s="49"/>
      <c r="G489" s="52"/>
      <c r="H489" s="53"/>
      <c r="L489" s="26"/>
      <c r="M489" s="27"/>
      <c r="N489" s="23"/>
      <c r="T489" s="26"/>
      <c r="U489" s="27"/>
      <c r="V489" s="28"/>
      <c r="W489" s="28"/>
      <c r="Y489" t="str">
        <f t="shared" si="33"/>
        <v xml:space="preserve"> </v>
      </c>
      <c r="AG489" s="26">
        <v>37179</v>
      </c>
      <c r="AH489" s="27" t="s">
        <v>53</v>
      </c>
      <c r="AI489" s="28">
        <v>-80605861.687606603</v>
      </c>
      <c r="AJ489" s="28">
        <v>40816027.384482399</v>
      </c>
    </row>
    <row r="490" spans="1:36" ht="12" customHeight="1" x14ac:dyDescent="0.2">
      <c r="F490" s="49"/>
      <c r="G490" s="52"/>
      <c r="H490" s="53"/>
      <c r="L490" s="26"/>
      <c r="M490" s="27"/>
      <c r="N490" s="23"/>
      <c r="T490" s="26"/>
      <c r="U490" s="27"/>
      <c r="V490" s="28"/>
      <c r="W490" s="28"/>
      <c r="Y490" t="str">
        <f t="shared" si="33"/>
        <v xml:space="preserve"> </v>
      </c>
      <c r="AG490" s="26">
        <v>37180</v>
      </c>
      <c r="AH490" s="27" t="s">
        <v>53</v>
      </c>
      <c r="AI490" s="28">
        <v>-93436600.973887593</v>
      </c>
      <c r="AJ490" s="28">
        <v>-121398876.081332</v>
      </c>
    </row>
    <row r="491" spans="1:36" ht="12" customHeight="1" x14ac:dyDescent="0.2">
      <c r="F491" s="49"/>
      <c r="G491" s="52"/>
      <c r="H491" s="53"/>
      <c r="L491" s="26"/>
      <c r="M491" s="27"/>
      <c r="N491" s="23"/>
      <c r="T491" s="26"/>
      <c r="U491" s="27"/>
      <c r="V491" s="28"/>
      <c r="W491" s="28"/>
      <c r="Y491" t="str">
        <f t="shared" si="33"/>
        <v xml:space="preserve"> </v>
      </c>
      <c r="AG491" s="26">
        <v>37181</v>
      </c>
      <c r="AH491" s="27" t="s">
        <v>53</v>
      </c>
      <c r="AI491" s="28">
        <v>-85297902.410161898</v>
      </c>
      <c r="AJ491" s="28">
        <v>62149357.5622264</v>
      </c>
    </row>
    <row r="492" spans="1:36" ht="12" customHeight="1" x14ac:dyDescent="0.2">
      <c r="F492" s="49"/>
      <c r="G492" s="52"/>
      <c r="H492" s="53"/>
      <c r="L492" s="26"/>
      <c r="M492" s="27"/>
      <c r="N492" s="23"/>
      <c r="T492" s="26"/>
      <c r="U492" s="27"/>
      <c r="V492" s="28"/>
      <c r="W492" s="28"/>
      <c r="Y492" t="str">
        <f t="shared" si="33"/>
        <v xml:space="preserve"> </v>
      </c>
      <c r="AG492" s="26">
        <v>37182</v>
      </c>
      <c r="AH492" s="27" t="s">
        <v>53</v>
      </c>
      <c r="AI492" s="28">
        <v>-70249975.908186898</v>
      </c>
      <c r="AJ492" s="28">
        <v>-59818904.595761999</v>
      </c>
    </row>
    <row r="493" spans="1:36" ht="12" customHeight="1" x14ac:dyDescent="0.2">
      <c r="F493" s="49"/>
      <c r="G493" s="52"/>
      <c r="H493" s="53"/>
      <c r="L493" s="26"/>
      <c r="M493" s="27"/>
      <c r="N493" s="23"/>
      <c r="T493" s="26"/>
      <c r="U493" s="27"/>
      <c r="V493" s="28"/>
      <c r="W493" s="28"/>
      <c r="Y493" t="str">
        <f t="shared" si="33"/>
        <v xml:space="preserve"> </v>
      </c>
      <c r="AG493" s="26">
        <v>37183</v>
      </c>
      <c r="AH493" s="27" t="s">
        <v>53</v>
      </c>
      <c r="AI493" s="28">
        <v>-100296227.539226</v>
      </c>
      <c r="AJ493" s="28">
        <v>-90080810.467347205</v>
      </c>
    </row>
    <row r="494" spans="1:36" ht="12" customHeight="1" x14ac:dyDescent="0.2">
      <c r="F494" s="49"/>
      <c r="G494" s="52"/>
      <c r="H494" s="53"/>
      <c r="L494" s="26"/>
      <c r="M494" s="27"/>
      <c r="N494" s="23"/>
      <c r="T494" s="26"/>
      <c r="U494" s="27"/>
      <c r="V494" s="28"/>
      <c r="W494" s="28"/>
      <c r="Y494" t="str">
        <f t="shared" si="33"/>
        <v xml:space="preserve"> </v>
      </c>
      <c r="AG494" s="26">
        <v>37186</v>
      </c>
      <c r="AH494" s="27" t="s">
        <v>53</v>
      </c>
      <c r="AI494" s="28">
        <v>-106309421.560664</v>
      </c>
      <c r="AJ494" s="28">
        <v>-66989423.035121299</v>
      </c>
    </row>
    <row r="495" spans="1:36" ht="12" customHeight="1" x14ac:dyDescent="0.2">
      <c r="F495" s="49"/>
      <c r="G495" s="52"/>
      <c r="H495" s="53"/>
      <c r="L495" s="26"/>
      <c r="M495" s="27"/>
      <c r="N495" s="23"/>
      <c r="Y495" t="str">
        <f t="shared" si="33"/>
        <v xml:space="preserve"> </v>
      </c>
      <c r="AG495" s="26">
        <v>37187</v>
      </c>
      <c r="AH495" s="27" t="s">
        <v>53</v>
      </c>
      <c r="AI495" s="28">
        <v>-79702554.167245492</v>
      </c>
      <c r="AJ495" s="28">
        <v>71688081.468788102</v>
      </c>
    </row>
    <row r="496" spans="1:36" ht="12" customHeight="1" x14ac:dyDescent="0.2">
      <c r="F496" s="49"/>
      <c r="G496" s="52"/>
      <c r="H496" s="53"/>
      <c r="L496" s="26"/>
      <c r="M496" s="27"/>
      <c r="N496" s="23"/>
      <c r="Y496" t="str">
        <f t="shared" si="33"/>
        <v xml:space="preserve"> </v>
      </c>
      <c r="AG496" s="26">
        <v>37188</v>
      </c>
      <c r="AH496" s="27" t="s">
        <v>53</v>
      </c>
      <c r="AI496" s="28">
        <v>-119098018.331798</v>
      </c>
      <c r="AJ496" s="28">
        <v>-134219744.79005602</v>
      </c>
    </row>
    <row r="497" spans="6:36" ht="12" customHeight="1" x14ac:dyDescent="0.2">
      <c r="F497" s="49"/>
      <c r="G497" s="52"/>
      <c r="H497" s="53"/>
      <c r="L497" s="26"/>
      <c r="M497" s="27"/>
      <c r="N497" s="23"/>
      <c r="Y497" t="str">
        <f t="shared" si="33"/>
        <v xml:space="preserve"> </v>
      </c>
      <c r="AG497" s="26">
        <v>37189</v>
      </c>
      <c r="AH497" s="27" t="s">
        <v>53</v>
      </c>
      <c r="AI497" s="28">
        <v>-121559008.90144899</v>
      </c>
      <c r="AJ497" s="28">
        <v>33806946.992918603</v>
      </c>
    </row>
    <row r="498" spans="6:36" ht="12" customHeight="1" x14ac:dyDescent="0.2">
      <c r="F498" s="49"/>
      <c r="G498" s="52"/>
      <c r="H498" s="53"/>
      <c r="L498" s="26"/>
      <c r="M498" s="27"/>
      <c r="N498" s="23"/>
      <c r="Y498" t="str">
        <f t="shared" si="33"/>
        <v xml:space="preserve"> </v>
      </c>
      <c r="AG498" s="26">
        <v>37190</v>
      </c>
      <c r="AH498" s="27" t="s">
        <v>53</v>
      </c>
      <c r="AI498" s="28">
        <v>-78095644.150294602</v>
      </c>
      <c r="AJ498" s="28">
        <v>-33308194.143888902</v>
      </c>
    </row>
    <row r="499" spans="6:36" ht="12" customHeight="1" x14ac:dyDescent="0.2">
      <c r="F499" s="49"/>
      <c r="G499" s="52"/>
      <c r="H499" s="53"/>
      <c r="L499" s="26"/>
      <c r="M499" s="27"/>
      <c r="N499" s="23"/>
      <c r="Y499" t="str">
        <f t="shared" si="33"/>
        <v xml:space="preserve"> </v>
      </c>
      <c r="AG499" s="26">
        <v>37193</v>
      </c>
      <c r="AH499" s="27" t="s">
        <v>53</v>
      </c>
      <c r="AI499" s="28">
        <v>-72326648.473793</v>
      </c>
      <c r="AJ499" s="28">
        <v>-39841373.913522705</v>
      </c>
    </row>
    <row r="500" spans="6:36" ht="12" customHeight="1" x14ac:dyDescent="0.2">
      <c r="F500" s="49"/>
      <c r="G500" s="52"/>
      <c r="H500" s="53"/>
      <c r="L500" s="26"/>
      <c r="M500" s="27"/>
      <c r="N500" s="23"/>
      <c r="Y500" t="str">
        <f t="shared" si="33"/>
        <v xml:space="preserve"> </v>
      </c>
      <c r="AG500" s="26">
        <v>37194</v>
      </c>
      <c r="AH500" s="27" t="s">
        <v>53</v>
      </c>
      <c r="AI500" s="28">
        <v>-72106980.326985195</v>
      </c>
      <c r="AJ500" s="28">
        <v>44253394.608285703</v>
      </c>
    </row>
    <row r="501" spans="6:36" ht="12" customHeight="1" x14ac:dyDescent="0.2">
      <c r="F501" s="49"/>
      <c r="G501" s="52"/>
      <c r="H501" s="53"/>
      <c r="L501" s="26"/>
      <c r="M501" s="27"/>
      <c r="N501" s="23"/>
      <c r="Y501" t="str">
        <f t="shared" si="33"/>
        <v xml:space="preserve"> </v>
      </c>
      <c r="AG501" s="26">
        <v>37195</v>
      </c>
      <c r="AH501" s="27" t="s">
        <v>53</v>
      </c>
      <c r="AI501" s="28">
        <v>-58401971.7047676</v>
      </c>
      <c r="AJ501" s="28">
        <v>-33630723.849926099</v>
      </c>
    </row>
    <row r="502" spans="6:36" ht="12" customHeight="1" x14ac:dyDescent="0.2">
      <c r="F502" s="49"/>
      <c r="G502" s="52"/>
      <c r="H502" s="53"/>
      <c r="L502" s="26"/>
      <c r="M502" s="27"/>
      <c r="N502" s="23"/>
      <c r="Y502" t="str">
        <f t="shared" si="33"/>
        <v xml:space="preserve"> </v>
      </c>
      <c r="AG502" s="26">
        <v>37196</v>
      </c>
      <c r="AH502" s="27" t="s">
        <v>53</v>
      </c>
      <c r="AI502" s="28">
        <v>-61290867.917868398</v>
      </c>
      <c r="AJ502" s="28">
        <v>25194841.2663587</v>
      </c>
    </row>
    <row r="503" spans="6:36" ht="12" customHeight="1" x14ac:dyDescent="0.2">
      <c r="F503" s="49"/>
      <c r="G503" s="52"/>
      <c r="H503" s="53"/>
      <c r="L503" s="26"/>
      <c r="M503" s="27"/>
      <c r="N503" s="23"/>
      <c r="Y503" t="str">
        <f t="shared" si="33"/>
        <v xml:space="preserve"> </v>
      </c>
      <c r="AG503" s="26">
        <v>37197</v>
      </c>
      <c r="AH503" s="27" t="s">
        <v>53</v>
      </c>
      <c r="AI503" s="28">
        <v>-51389836.911173604</v>
      </c>
      <c r="AJ503" s="28">
        <v>31356366.4879959</v>
      </c>
    </row>
    <row r="504" spans="6:36" ht="12" customHeight="1" x14ac:dyDescent="0.2">
      <c r="F504" s="49"/>
      <c r="G504" s="52"/>
      <c r="H504" s="53"/>
      <c r="L504" s="26"/>
      <c r="M504" s="27"/>
      <c r="N504" s="23"/>
      <c r="Y504" t="str">
        <f t="shared" si="33"/>
        <v xml:space="preserve"> </v>
      </c>
      <c r="AG504" s="26">
        <v>37200</v>
      </c>
      <c r="AH504" s="27" t="s">
        <v>53</v>
      </c>
      <c r="AI504" s="28">
        <v>-56814458.797851898</v>
      </c>
      <c r="AJ504" s="28">
        <v>58680880.9518089</v>
      </c>
    </row>
    <row r="505" spans="6:36" ht="12" customHeight="1" x14ac:dyDescent="0.2">
      <c r="F505" s="49"/>
      <c r="G505" s="52"/>
      <c r="H505" s="53"/>
      <c r="L505" s="26"/>
      <c r="M505" s="27"/>
      <c r="N505" s="23"/>
      <c r="Y505" t="str">
        <f t="shared" si="33"/>
        <v xml:space="preserve"> </v>
      </c>
      <c r="AG505" s="26">
        <v>37201</v>
      </c>
      <c r="AH505" s="27" t="s">
        <v>53</v>
      </c>
      <c r="AI505" s="28">
        <v>-70440777.336137399</v>
      </c>
      <c r="AJ505" s="28">
        <v>17003214.912916802</v>
      </c>
    </row>
    <row r="506" spans="6:36" ht="12" customHeight="1" x14ac:dyDescent="0.2">
      <c r="F506" s="49"/>
      <c r="G506" s="52"/>
      <c r="H506" s="53"/>
      <c r="L506" s="26"/>
      <c r="M506" s="27"/>
      <c r="N506" s="23"/>
      <c r="Y506" t="str">
        <f t="shared" si="33"/>
        <v xml:space="preserve"> </v>
      </c>
      <c r="AG506" s="26">
        <v>37202</v>
      </c>
      <c r="AH506" s="27" t="s">
        <v>53</v>
      </c>
      <c r="AI506" s="28">
        <v>-78860144.982535005</v>
      </c>
      <c r="AJ506" s="28">
        <v>-4305154.0888036005</v>
      </c>
    </row>
    <row r="507" spans="6:36" ht="12" customHeight="1" x14ac:dyDescent="0.2">
      <c r="F507" s="49"/>
      <c r="G507" s="52"/>
      <c r="H507" s="53"/>
      <c r="L507" s="26"/>
      <c r="M507" s="27"/>
      <c r="N507" s="23"/>
      <c r="Y507" t="str">
        <f t="shared" si="33"/>
        <v xml:space="preserve"> </v>
      </c>
      <c r="AG507" s="26">
        <v>37203</v>
      </c>
      <c r="AH507" s="27" t="s">
        <v>53</v>
      </c>
      <c r="AI507" s="28">
        <v>-80709239.894623205</v>
      </c>
      <c r="AJ507" s="28">
        <v>-31824361.069501597</v>
      </c>
    </row>
    <row r="508" spans="6:36" ht="12" customHeight="1" x14ac:dyDescent="0.2">
      <c r="F508" s="49"/>
      <c r="G508" s="52"/>
      <c r="H508" s="53"/>
      <c r="L508" s="26"/>
      <c r="M508" s="27"/>
      <c r="N508" s="23"/>
      <c r="Y508" t="str">
        <f t="shared" si="33"/>
        <v xml:space="preserve"> </v>
      </c>
      <c r="AG508" s="26">
        <v>37204</v>
      </c>
      <c r="AH508" s="27" t="s">
        <v>53</v>
      </c>
      <c r="AI508" s="28">
        <v>-91354611.624370202</v>
      </c>
      <c r="AJ508" s="28">
        <v>20753780.328714199</v>
      </c>
    </row>
    <row r="509" spans="6:36" ht="12" customHeight="1" x14ac:dyDescent="0.2">
      <c r="F509" s="49"/>
      <c r="G509" s="52"/>
      <c r="H509" s="53"/>
      <c r="L509" s="26"/>
      <c r="M509" s="27"/>
      <c r="N509" s="23"/>
      <c r="Y509" t="str">
        <f t="shared" si="33"/>
        <v xml:space="preserve"> </v>
      </c>
      <c r="AG509" s="26">
        <v>37207</v>
      </c>
      <c r="AH509" s="27" t="s">
        <v>53</v>
      </c>
      <c r="AI509" s="28">
        <v>-92759477.078509003</v>
      </c>
      <c r="AJ509" s="28">
        <v>59796322.221436597</v>
      </c>
    </row>
    <row r="510" spans="6:36" ht="12" customHeight="1" x14ac:dyDescent="0.2">
      <c r="F510" s="49"/>
      <c r="G510" s="36"/>
      <c r="H510" s="50"/>
      <c r="L510" s="26"/>
      <c r="M510" s="27"/>
      <c r="N510" s="23"/>
      <c r="Y510" t="str">
        <f t="shared" si="33"/>
        <v xml:space="preserve"> </v>
      </c>
      <c r="AG510" s="26">
        <v>37208</v>
      </c>
      <c r="AH510" s="27" t="s">
        <v>53</v>
      </c>
      <c r="AI510" s="28">
        <v>-85637016.551864907</v>
      </c>
      <c r="AJ510" s="28">
        <v>-37922229.598515294</v>
      </c>
    </row>
    <row r="511" spans="6:36" ht="12" customHeight="1" x14ac:dyDescent="0.2">
      <c r="F511" s="49"/>
      <c r="G511" s="36"/>
      <c r="H511" s="50"/>
      <c r="Y511" t="str">
        <f t="shared" si="33"/>
        <v xml:space="preserve"> </v>
      </c>
      <c r="AG511" s="26">
        <v>37209</v>
      </c>
      <c r="AH511" s="27" t="s">
        <v>53</v>
      </c>
      <c r="AI511" s="28">
        <v>-79389050.98188071</v>
      </c>
      <c r="AJ511" s="28">
        <v>47400535.771998599</v>
      </c>
    </row>
    <row r="512" spans="6:36" ht="12" customHeight="1" x14ac:dyDescent="0.2">
      <c r="G512" s="36"/>
      <c r="H512" s="50"/>
      <c r="Y512" t="str">
        <f t="shared" si="33"/>
        <v xml:space="preserve"> </v>
      </c>
      <c r="AG512" s="26">
        <v>37210</v>
      </c>
      <c r="AH512" s="27" t="s">
        <v>53</v>
      </c>
      <c r="AI512" s="28">
        <v>-83204659.214663997</v>
      </c>
      <c r="AJ512" s="28">
        <v>57891818.5181261</v>
      </c>
    </row>
    <row r="513" spans="7:36" ht="12" customHeight="1" x14ac:dyDescent="0.2">
      <c r="G513" s="36"/>
      <c r="H513" s="50"/>
      <c r="Y513" t="str">
        <f t="shared" si="33"/>
        <v xml:space="preserve"> </v>
      </c>
      <c r="AG513" s="26">
        <v>37211</v>
      </c>
      <c r="AH513" s="27" t="s">
        <v>53</v>
      </c>
      <c r="AI513" s="28">
        <v>-97857801.958046302</v>
      </c>
      <c r="AJ513" s="28">
        <v>-40142738.025635704</v>
      </c>
    </row>
    <row r="514" spans="7:36" ht="12" customHeight="1" x14ac:dyDescent="0.2">
      <c r="G514" s="36"/>
      <c r="H514" s="50"/>
      <c r="Y514" t="str">
        <f t="shared" si="33"/>
        <v xml:space="preserve"> </v>
      </c>
      <c r="AG514" s="26">
        <v>37214</v>
      </c>
      <c r="AH514" s="27" t="s">
        <v>53</v>
      </c>
      <c r="AI514" s="28">
        <v>-91920676.341890201</v>
      </c>
      <c r="AJ514" s="28">
        <v>-79038659.589135498</v>
      </c>
    </row>
    <row r="515" spans="7:36" ht="12" customHeight="1" x14ac:dyDescent="0.2">
      <c r="G515" s="36"/>
      <c r="H515" s="50"/>
      <c r="Y515" t="str">
        <f t="shared" si="33"/>
        <v xml:space="preserve"> </v>
      </c>
      <c r="AG515" s="26">
        <v>37215</v>
      </c>
      <c r="AH515" s="27" t="s">
        <v>53</v>
      </c>
      <c r="AI515" s="28">
        <v>-87394198.771192402</v>
      </c>
      <c r="AJ515" s="28">
        <v>-49152254.326391399</v>
      </c>
    </row>
    <row r="516" spans="7:36" ht="12" customHeight="1" x14ac:dyDescent="0.2">
      <c r="G516" s="36"/>
      <c r="H516" s="50"/>
      <c r="Y516" t="str">
        <f t="shared" si="33"/>
        <v xml:space="preserve"> </v>
      </c>
      <c r="AG516" s="26">
        <v>37216</v>
      </c>
      <c r="AH516" s="27" t="s">
        <v>53</v>
      </c>
      <c r="AI516" s="28">
        <v>-82639349.902473599</v>
      </c>
      <c r="AJ516" s="28">
        <v>-28427092.933998499</v>
      </c>
    </row>
    <row r="517" spans="7:36" ht="12" customHeight="1" x14ac:dyDescent="0.2">
      <c r="G517" s="36"/>
      <c r="H517" s="50"/>
      <c r="Y517" t="str">
        <f t="shared" si="33"/>
        <v xml:space="preserve"> </v>
      </c>
      <c r="AG517" s="26">
        <v>37217</v>
      </c>
      <c r="AH517" s="27" t="s">
        <v>53</v>
      </c>
      <c r="AI517" s="28">
        <v>-82968650.335801005</v>
      </c>
      <c r="AJ517" s="28">
        <v>-18604303.566936802</v>
      </c>
    </row>
    <row r="518" spans="7:36" ht="12" customHeight="1" x14ac:dyDescent="0.2">
      <c r="G518" s="36"/>
      <c r="H518" s="50"/>
      <c r="Y518" t="str">
        <f t="shared" si="33"/>
        <v xml:space="preserve"> </v>
      </c>
      <c r="AG518" s="26">
        <v>37218</v>
      </c>
      <c r="AH518" s="27" t="s">
        <v>53</v>
      </c>
      <c r="AI518" s="28">
        <v>-82459358.991193309</v>
      </c>
      <c r="AJ518" s="28">
        <v>-16098508.0076396</v>
      </c>
    </row>
    <row r="519" spans="7:36" ht="12" customHeight="1" x14ac:dyDescent="0.2">
      <c r="G519" s="36"/>
      <c r="H519" s="50"/>
      <c r="Y519" t="str">
        <f t="shared" si="33"/>
        <v xml:space="preserve"> </v>
      </c>
      <c r="AG519" s="26">
        <v>37221</v>
      </c>
      <c r="AH519" s="27" t="s">
        <v>53</v>
      </c>
      <c r="AI519" s="28">
        <v>-82949542.245461196</v>
      </c>
      <c r="AJ519" s="28">
        <v>30716685.541839402</v>
      </c>
    </row>
    <row r="520" spans="7:36" ht="12" customHeight="1" x14ac:dyDescent="0.2">
      <c r="G520" s="36"/>
      <c r="H520" s="50"/>
      <c r="Y520" t="str">
        <f t="shared" si="33"/>
        <v xml:space="preserve"> </v>
      </c>
      <c r="AG520" s="26">
        <v>37222</v>
      </c>
      <c r="AH520" s="27" t="s">
        <v>53</v>
      </c>
      <c r="AI520" s="28">
        <v>-66685945.410870999</v>
      </c>
      <c r="AJ520" s="28">
        <v>1427990.80033536</v>
      </c>
    </row>
    <row r="521" spans="7:36" ht="25.5" x14ac:dyDescent="0.2">
      <c r="G521" s="36"/>
      <c r="H521" s="50"/>
      <c r="Y521" t="str">
        <f t="shared" si="33"/>
        <v xml:space="preserve"> </v>
      </c>
      <c r="AG521" s="26">
        <v>37223</v>
      </c>
      <c r="AH521" s="27" t="s">
        <v>53</v>
      </c>
      <c r="AI521" s="28">
        <v>-67319942.415056303</v>
      </c>
      <c r="AJ521" s="28">
        <v>42181190.1735764</v>
      </c>
    </row>
    <row r="522" spans="7:36" ht="25.5" x14ac:dyDescent="0.2">
      <c r="G522" s="36"/>
      <c r="H522" s="50"/>
      <c r="Y522" t="str">
        <f t="shared" si="33"/>
        <v xml:space="preserve"> </v>
      </c>
      <c r="AG522" s="26">
        <v>37224</v>
      </c>
      <c r="AH522" s="27" t="s">
        <v>53</v>
      </c>
      <c r="AI522" s="28">
        <v>-73340233.856153592</v>
      </c>
      <c r="AJ522" s="28">
        <v>57194881.797206499</v>
      </c>
    </row>
    <row r="523" spans="7:36" ht="25.5" x14ac:dyDescent="0.2">
      <c r="G523" s="36"/>
      <c r="H523" s="50"/>
      <c r="Y523" t="str">
        <f t="shared" si="33"/>
        <v xml:space="preserve"> </v>
      </c>
      <c r="AG523" s="26">
        <v>37225</v>
      </c>
      <c r="AH523" s="27" t="s">
        <v>53</v>
      </c>
      <c r="AI523" s="28">
        <v>-79346750.255136296</v>
      </c>
      <c r="AJ523" s="28">
        <v>-57283443.9556702</v>
      </c>
    </row>
    <row r="524" spans="7:36" ht="25.5" x14ac:dyDescent="0.2">
      <c r="G524" s="36"/>
      <c r="H524" s="50"/>
      <c r="Y524" t="str">
        <f t="shared" si="33"/>
        <v xml:space="preserve"> </v>
      </c>
      <c r="AG524" s="26">
        <v>37228</v>
      </c>
      <c r="AH524" s="27" t="s">
        <v>53</v>
      </c>
      <c r="AI524" s="28">
        <v>-84716509.604423702</v>
      </c>
      <c r="AJ524" s="28">
        <v>55002638.591571204</v>
      </c>
    </row>
    <row r="525" spans="7:36" ht="25.5" x14ac:dyDescent="0.2">
      <c r="G525" s="36"/>
      <c r="H525" s="50"/>
      <c r="Y525" t="str">
        <f t="shared" si="33"/>
        <v xml:space="preserve"> </v>
      </c>
      <c r="AG525" s="26">
        <v>37229</v>
      </c>
      <c r="AH525" s="27" t="s">
        <v>53</v>
      </c>
      <c r="AI525" s="28">
        <v>-91743789.51876989</v>
      </c>
      <c r="AJ525" s="28">
        <v>41373455.985726804</v>
      </c>
    </row>
    <row r="526" spans="7:36" ht="25.5" x14ac:dyDescent="0.2">
      <c r="G526" s="36"/>
      <c r="H526" s="50"/>
      <c r="Y526" t="str">
        <f t="shared" si="33"/>
        <v xml:space="preserve"> </v>
      </c>
      <c r="AG526" s="26">
        <v>37230</v>
      </c>
      <c r="AH526" s="27" t="s">
        <v>53</v>
      </c>
      <c r="AI526" s="28">
        <v>-96125181.7888982</v>
      </c>
      <c r="AJ526" s="28">
        <v>32697997.772491399</v>
      </c>
    </row>
    <row r="527" spans="7:36" ht="25.5" x14ac:dyDescent="0.2">
      <c r="G527" s="36"/>
      <c r="H527" s="50"/>
      <c r="Y527" t="str">
        <f t="shared" si="33"/>
        <v xml:space="preserve"> </v>
      </c>
      <c r="AG527" s="26">
        <v>37231</v>
      </c>
      <c r="AH527" s="27" t="s">
        <v>53</v>
      </c>
      <c r="AI527" s="28">
        <v>-95909288.369217008</v>
      </c>
      <c r="AJ527" s="28">
        <v>-2199164.62777725</v>
      </c>
    </row>
    <row r="528" spans="7:36" ht="25.5" x14ac:dyDescent="0.2">
      <c r="G528" s="36"/>
      <c r="H528" s="50"/>
      <c r="Y528" t="str">
        <f t="shared" si="33"/>
        <v xml:space="preserve"> </v>
      </c>
      <c r="AG528" s="26">
        <v>37232</v>
      </c>
      <c r="AH528" s="27" t="s">
        <v>53</v>
      </c>
      <c r="AI528" s="28">
        <v>-87631045.554845706</v>
      </c>
      <c r="AJ528" s="28">
        <v>27794149.001352802</v>
      </c>
    </row>
    <row r="529" spans="7:36" ht="25.5" x14ac:dyDescent="0.2">
      <c r="G529" s="36"/>
      <c r="H529" s="50"/>
      <c r="Y529" t="str">
        <f t="shared" ref="Y529:Y592" si="34">IF((V518)&gt;(W519),"var exceeded"," ")</f>
        <v xml:space="preserve"> </v>
      </c>
      <c r="AG529" s="26">
        <v>37235</v>
      </c>
      <c r="AH529" s="27" t="s">
        <v>53</v>
      </c>
      <c r="AI529" s="28">
        <v>-120376547.91349299</v>
      </c>
      <c r="AJ529" s="28">
        <v>-58174983.9104141</v>
      </c>
    </row>
    <row r="530" spans="7:36" ht="25.5" x14ac:dyDescent="0.2">
      <c r="G530" s="36"/>
      <c r="H530" s="50"/>
      <c r="Y530" t="str">
        <f t="shared" si="34"/>
        <v xml:space="preserve"> </v>
      </c>
      <c r="AG530" s="26">
        <v>37236</v>
      </c>
      <c r="AH530" s="27" t="s">
        <v>53</v>
      </c>
      <c r="AI530" s="28">
        <v>-126047748.714689</v>
      </c>
      <c r="AJ530" s="28">
        <v>10783077.2393713</v>
      </c>
    </row>
    <row r="531" spans="7:36" ht="25.5" x14ac:dyDescent="0.2">
      <c r="G531" s="36"/>
      <c r="H531" s="50"/>
      <c r="Y531" t="str">
        <f t="shared" si="34"/>
        <v xml:space="preserve"> </v>
      </c>
      <c r="AG531" s="26">
        <v>37237</v>
      </c>
      <c r="AH531" s="27" t="s">
        <v>53</v>
      </c>
      <c r="AI531" s="28">
        <v>-70479962.337448195</v>
      </c>
      <c r="AJ531" s="28">
        <v>13937296.0254602</v>
      </c>
    </row>
    <row r="532" spans="7:36" ht="25.5" x14ac:dyDescent="0.2">
      <c r="G532" s="36"/>
      <c r="H532" s="50"/>
      <c r="Y532" t="str">
        <f t="shared" si="34"/>
        <v xml:space="preserve"> </v>
      </c>
      <c r="AG532" s="26">
        <v>37238</v>
      </c>
      <c r="AH532" s="27" t="s">
        <v>53</v>
      </c>
      <c r="AI532" s="28">
        <v>-72409462.990625098</v>
      </c>
      <c r="AJ532" s="28">
        <v>-8908676.1622406691</v>
      </c>
    </row>
    <row r="533" spans="7:36" x14ac:dyDescent="0.2">
      <c r="G533" s="36"/>
      <c r="H533" s="50"/>
      <c r="Y533" t="str">
        <f t="shared" si="34"/>
        <v xml:space="preserve"> </v>
      </c>
    </row>
    <row r="534" spans="7:36" x14ac:dyDescent="0.2">
      <c r="G534" s="36"/>
      <c r="H534" s="50"/>
      <c r="Y534" t="str">
        <f t="shared" si="34"/>
        <v xml:space="preserve"> </v>
      </c>
    </row>
    <row r="535" spans="7:36" x14ac:dyDescent="0.2">
      <c r="G535" s="36"/>
      <c r="H535" s="50"/>
      <c r="Y535" t="str">
        <f t="shared" si="34"/>
        <v xml:space="preserve"> </v>
      </c>
    </row>
    <row r="536" spans="7:36" x14ac:dyDescent="0.2">
      <c r="G536" s="36"/>
      <c r="H536" s="50"/>
      <c r="Y536" t="str">
        <f t="shared" si="34"/>
        <v xml:space="preserve"> </v>
      </c>
    </row>
    <row r="537" spans="7:36" x14ac:dyDescent="0.2">
      <c r="G537" s="36"/>
      <c r="H537" s="50"/>
      <c r="Y537" t="str">
        <f t="shared" si="34"/>
        <v xml:space="preserve"> </v>
      </c>
    </row>
    <row r="538" spans="7:36" x14ac:dyDescent="0.2">
      <c r="G538" s="36"/>
      <c r="H538" s="50"/>
      <c r="Y538" t="str">
        <f t="shared" si="34"/>
        <v xml:space="preserve"> </v>
      </c>
    </row>
    <row r="539" spans="7:36" x14ac:dyDescent="0.2">
      <c r="G539" s="36"/>
      <c r="H539" s="50"/>
      <c r="Y539" t="str">
        <f t="shared" si="34"/>
        <v xml:space="preserve"> </v>
      </c>
    </row>
    <row r="540" spans="7:36" x14ac:dyDescent="0.2">
      <c r="G540" s="36"/>
      <c r="H540" s="50"/>
      <c r="Y540" t="str">
        <f t="shared" si="34"/>
        <v xml:space="preserve"> </v>
      </c>
    </row>
    <row r="541" spans="7:36" x14ac:dyDescent="0.2">
      <c r="G541" s="36"/>
      <c r="H541" s="50"/>
      <c r="Y541" t="str">
        <f t="shared" si="34"/>
        <v xml:space="preserve"> </v>
      </c>
    </row>
    <row r="542" spans="7:36" x14ac:dyDescent="0.2">
      <c r="G542" s="36"/>
      <c r="H542" s="50"/>
      <c r="Y542" t="str">
        <f t="shared" si="34"/>
        <v xml:space="preserve"> </v>
      </c>
    </row>
    <row r="543" spans="7:36" x14ac:dyDescent="0.2">
      <c r="G543" s="36"/>
      <c r="H543" s="50"/>
      <c r="Y543" t="str">
        <f t="shared" si="34"/>
        <v xml:space="preserve"> </v>
      </c>
    </row>
    <row r="544" spans="7:36" x14ac:dyDescent="0.2">
      <c r="G544" s="36"/>
      <c r="H544" s="50"/>
      <c r="Y544" t="str">
        <f t="shared" si="34"/>
        <v xml:space="preserve"> </v>
      </c>
    </row>
    <row r="545" spans="7:25" x14ac:dyDescent="0.2">
      <c r="G545" s="36"/>
      <c r="H545" s="50"/>
      <c r="Y545" t="str">
        <f t="shared" si="34"/>
        <v xml:space="preserve"> </v>
      </c>
    </row>
    <row r="546" spans="7:25" x14ac:dyDescent="0.2">
      <c r="G546" s="36"/>
      <c r="H546" s="50"/>
      <c r="Y546" t="str">
        <f t="shared" si="34"/>
        <v xml:space="preserve"> </v>
      </c>
    </row>
    <row r="547" spans="7:25" x14ac:dyDescent="0.2">
      <c r="G547" s="36"/>
      <c r="H547" s="50"/>
      <c r="Y547" t="str">
        <f t="shared" si="34"/>
        <v xml:space="preserve"> </v>
      </c>
    </row>
    <row r="548" spans="7:25" x14ac:dyDescent="0.2">
      <c r="G548" s="36"/>
      <c r="H548" s="50"/>
      <c r="Y548" t="str">
        <f t="shared" si="34"/>
        <v xml:space="preserve"> </v>
      </c>
    </row>
    <row r="549" spans="7:25" x14ac:dyDescent="0.2">
      <c r="G549" s="36"/>
      <c r="H549" s="50"/>
      <c r="Y549" t="str">
        <f t="shared" si="34"/>
        <v xml:space="preserve"> </v>
      </c>
    </row>
    <row r="550" spans="7:25" x14ac:dyDescent="0.2">
      <c r="G550" s="36"/>
      <c r="H550" s="50"/>
      <c r="Y550" t="str">
        <f t="shared" si="34"/>
        <v xml:space="preserve"> </v>
      </c>
    </row>
    <row r="551" spans="7:25" x14ac:dyDescent="0.2">
      <c r="G551" s="36"/>
      <c r="H551" s="50"/>
      <c r="Y551" t="str">
        <f t="shared" si="34"/>
        <v xml:space="preserve"> </v>
      </c>
    </row>
    <row r="552" spans="7:25" x14ac:dyDescent="0.2">
      <c r="G552" s="36"/>
      <c r="H552" s="50"/>
      <c r="Y552" t="str">
        <f t="shared" si="34"/>
        <v xml:space="preserve"> </v>
      </c>
    </row>
    <row r="553" spans="7:25" x14ac:dyDescent="0.2">
      <c r="G553" s="36"/>
      <c r="H553" s="50"/>
      <c r="Y553" t="str">
        <f t="shared" si="34"/>
        <v xml:space="preserve"> </v>
      </c>
    </row>
    <row r="554" spans="7:25" x14ac:dyDescent="0.2">
      <c r="G554" s="36"/>
      <c r="H554" s="50"/>
      <c r="Y554" t="str">
        <f t="shared" si="34"/>
        <v xml:space="preserve"> </v>
      </c>
    </row>
    <row r="555" spans="7:25" x14ac:dyDescent="0.2">
      <c r="G555" s="36"/>
      <c r="H555" s="50"/>
      <c r="Y555" t="str">
        <f t="shared" si="34"/>
        <v xml:space="preserve"> </v>
      </c>
    </row>
    <row r="556" spans="7:25" x14ac:dyDescent="0.2">
      <c r="G556" s="36"/>
      <c r="H556" s="50"/>
      <c r="Y556" t="str">
        <f t="shared" si="34"/>
        <v xml:space="preserve"> </v>
      </c>
    </row>
    <row r="557" spans="7:25" x14ac:dyDescent="0.2">
      <c r="G557" s="36"/>
      <c r="H557" s="50"/>
      <c r="Y557" t="str">
        <f t="shared" si="34"/>
        <v xml:space="preserve"> </v>
      </c>
    </row>
    <row r="558" spans="7:25" x14ac:dyDescent="0.2">
      <c r="G558" s="36"/>
      <c r="H558" s="50"/>
      <c r="Y558" t="str">
        <f t="shared" si="34"/>
        <v xml:space="preserve"> </v>
      </c>
    </row>
    <row r="559" spans="7:25" x14ac:dyDescent="0.2">
      <c r="G559" s="36"/>
      <c r="H559" s="50"/>
      <c r="Y559" t="str">
        <f t="shared" si="34"/>
        <v xml:space="preserve"> </v>
      </c>
    </row>
    <row r="560" spans="7:25" x14ac:dyDescent="0.2">
      <c r="G560" s="36"/>
      <c r="H560" s="50"/>
      <c r="Y560" t="str">
        <f t="shared" si="34"/>
        <v xml:space="preserve"> </v>
      </c>
    </row>
    <row r="561" spans="7:25" x14ac:dyDescent="0.2">
      <c r="G561" s="36"/>
      <c r="H561" s="50"/>
      <c r="Y561" t="str">
        <f t="shared" si="34"/>
        <v xml:space="preserve"> </v>
      </c>
    </row>
    <row r="562" spans="7:25" x14ac:dyDescent="0.2">
      <c r="G562" s="36"/>
      <c r="H562" s="50"/>
      <c r="Y562" t="str">
        <f t="shared" si="34"/>
        <v xml:space="preserve"> </v>
      </c>
    </row>
    <row r="563" spans="7:25" x14ac:dyDescent="0.2">
      <c r="G563" s="36"/>
      <c r="H563" s="50"/>
      <c r="Y563" t="str">
        <f t="shared" si="34"/>
        <v xml:space="preserve"> </v>
      </c>
    </row>
    <row r="564" spans="7:25" x14ac:dyDescent="0.2">
      <c r="G564" s="36"/>
      <c r="H564" s="50"/>
      <c r="Y564" t="str">
        <f t="shared" si="34"/>
        <v xml:space="preserve"> </v>
      </c>
    </row>
    <row r="565" spans="7:25" x14ac:dyDescent="0.2">
      <c r="G565" s="36"/>
      <c r="H565" s="50"/>
      <c r="Y565" t="str">
        <f t="shared" si="34"/>
        <v xml:space="preserve"> </v>
      </c>
    </row>
    <row r="566" spans="7:25" x14ac:dyDescent="0.2">
      <c r="G566" s="36"/>
      <c r="H566" s="50"/>
      <c r="Y566" t="str">
        <f t="shared" si="34"/>
        <v xml:space="preserve"> </v>
      </c>
    </row>
    <row r="567" spans="7:25" x14ac:dyDescent="0.2">
      <c r="G567" s="36"/>
      <c r="H567" s="50"/>
      <c r="Y567" t="str">
        <f t="shared" si="34"/>
        <v xml:space="preserve"> </v>
      </c>
    </row>
    <row r="568" spans="7:25" x14ac:dyDescent="0.2">
      <c r="G568" s="36"/>
      <c r="H568" s="50"/>
      <c r="Y568" t="str">
        <f t="shared" si="34"/>
        <v xml:space="preserve"> </v>
      </c>
    </row>
    <row r="569" spans="7:25" x14ac:dyDescent="0.2">
      <c r="G569" s="36"/>
      <c r="H569" s="50"/>
      <c r="Y569" t="str">
        <f t="shared" si="34"/>
        <v xml:space="preserve"> </v>
      </c>
    </row>
    <row r="570" spans="7:25" x14ac:dyDescent="0.2">
      <c r="G570" s="36"/>
      <c r="H570" s="50"/>
      <c r="Y570" t="str">
        <f t="shared" si="34"/>
        <v xml:space="preserve"> </v>
      </c>
    </row>
    <row r="571" spans="7:25" x14ac:dyDescent="0.2">
      <c r="G571" s="36"/>
      <c r="H571" s="50"/>
      <c r="Y571" t="str">
        <f t="shared" si="34"/>
        <v xml:space="preserve"> </v>
      </c>
    </row>
    <row r="572" spans="7:25" x14ac:dyDescent="0.2">
      <c r="G572" s="36"/>
      <c r="H572" s="50"/>
      <c r="Y572" t="str">
        <f t="shared" si="34"/>
        <v xml:space="preserve"> </v>
      </c>
    </row>
    <row r="573" spans="7:25" x14ac:dyDescent="0.2">
      <c r="G573" s="36"/>
      <c r="H573" s="50"/>
      <c r="Y573" t="str">
        <f t="shared" si="34"/>
        <v xml:space="preserve"> </v>
      </c>
    </row>
    <row r="574" spans="7:25" x14ac:dyDescent="0.2">
      <c r="G574" s="36"/>
      <c r="H574" s="50"/>
      <c r="Y574" t="str">
        <f t="shared" si="34"/>
        <v xml:space="preserve"> </v>
      </c>
    </row>
    <row r="575" spans="7:25" x14ac:dyDescent="0.2">
      <c r="G575" s="36"/>
      <c r="H575" s="50"/>
      <c r="Y575" t="str">
        <f t="shared" si="34"/>
        <v xml:space="preserve"> </v>
      </c>
    </row>
    <row r="576" spans="7:25" x14ac:dyDescent="0.2">
      <c r="G576" s="36"/>
      <c r="H576" s="50"/>
      <c r="Y576" t="str">
        <f t="shared" si="34"/>
        <v xml:space="preserve"> </v>
      </c>
    </row>
    <row r="577" spans="7:25" x14ac:dyDescent="0.2">
      <c r="G577" s="36"/>
      <c r="H577" s="50"/>
      <c r="Y577" t="str">
        <f t="shared" si="34"/>
        <v xml:space="preserve"> </v>
      </c>
    </row>
    <row r="578" spans="7:25" x14ac:dyDescent="0.2">
      <c r="G578" s="36"/>
      <c r="H578" s="50"/>
      <c r="Y578" t="str">
        <f t="shared" si="34"/>
        <v xml:space="preserve"> </v>
      </c>
    </row>
    <row r="579" spans="7:25" x14ac:dyDescent="0.2">
      <c r="G579" s="36"/>
      <c r="H579" s="50"/>
      <c r="Y579" t="str">
        <f t="shared" si="34"/>
        <v xml:space="preserve"> </v>
      </c>
    </row>
    <row r="580" spans="7:25" x14ac:dyDescent="0.2">
      <c r="G580" s="36"/>
      <c r="H580" s="50"/>
      <c r="Y580" t="str">
        <f t="shared" si="34"/>
        <v xml:space="preserve"> </v>
      </c>
    </row>
    <row r="581" spans="7:25" x14ac:dyDescent="0.2">
      <c r="G581" s="36"/>
      <c r="H581" s="50"/>
      <c r="Y581" t="str">
        <f t="shared" si="34"/>
        <v xml:space="preserve"> </v>
      </c>
    </row>
    <row r="582" spans="7:25" x14ac:dyDescent="0.2">
      <c r="G582" s="36"/>
      <c r="H582" s="50"/>
      <c r="Y582" t="str">
        <f t="shared" si="34"/>
        <v xml:space="preserve"> </v>
      </c>
    </row>
    <row r="583" spans="7:25" x14ac:dyDescent="0.2">
      <c r="G583" s="36"/>
      <c r="H583" s="50"/>
      <c r="Y583" t="str">
        <f t="shared" si="34"/>
        <v xml:space="preserve"> </v>
      </c>
    </row>
    <row r="584" spans="7:25" x14ac:dyDescent="0.2">
      <c r="G584" s="36"/>
      <c r="H584" s="50"/>
      <c r="Y584" t="str">
        <f t="shared" si="34"/>
        <v xml:space="preserve"> </v>
      </c>
    </row>
    <row r="585" spans="7:25" x14ac:dyDescent="0.2">
      <c r="G585" s="36"/>
      <c r="H585" s="50"/>
      <c r="Y585" t="str">
        <f t="shared" si="34"/>
        <v xml:space="preserve"> </v>
      </c>
    </row>
    <row r="586" spans="7:25" x14ac:dyDescent="0.2">
      <c r="G586" s="36"/>
      <c r="H586" s="50"/>
      <c r="Y586" t="str">
        <f t="shared" si="34"/>
        <v xml:space="preserve"> </v>
      </c>
    </row>
    <row r="587" spans="7:25" x14ac:dyDescent="0.2">
      <c r="G587" s="36"/>
      <c r="H587" s="50"/>
      <c r="Y587" t="str">
        <f t="shared" si="34"/>
        <v xml:space="preserve"> </v>
      </c>
    </row>
    <row r="588" spans="7:25" x14ac:dyDescent="0.2">
      <c r="G588" s="36"/>
      <c r="H588" s="50"/>
      <c r="Y588" t="str">
        <f t="shared" si="34"/>
        <v xml:space="preserve"> </v>
      </c>
    </row>
    <row r="589" spans="7:25" x14ac:dyDescent="0.2">
      <c r="G589" s="36"/>
      <c r="H589" s="50"/>
      <c r="Y589" t="str">
        <f t="shared" si="34"/>
        <v xml:space="preserve"> </v>
      </c>
    </row>
    <row r="590" spans="7:25" x14ac:dyDescent="0.2">
      <c r="G590" s="36"/>
      <c r="H590" s="50"/>
      <c r="Y590" t="str">
        <f t="shared" si="34"/>
        <v xml:space="preserve"> </v>
      </c>
    </row>
    <row r="591" spans="7:25" x14ac:dyDescent="0.2">
      <c r="G591" s="36"/>
      <c r="H591" s="50"/>
      <c r="Y591" t="str">
        <f t="shared" si="34"/>
        <v xml:space="preserve"> </v>
      </c>
    </row>
    <row r="592" spans="7:25" x14ac:dyDescent="0.2">
      <c r="G592" s="36"/>
      <c r="H592" s="50"/>
      <c r="Y592" t="str">
        <f t="shared" si="34"/>
        <v xml:space="preserve"> </v>
      </c>
    </row>
    <row r="593" spans="7:25" x14ac:dyDescent="0.2">
      <c r="G593" s="36"/>
      <c r="H593" s="50"/>
      <c r="Y593" t="str">
        <f t="shared" ref="Y593:Y656" si="35">IF((V582)&gt;(W583),"var exceeded"," ")</f>
        <v xml:space="preserve"> </v>
      </c>
    </row>
    <row r="594" spans="7:25" x14ac:dyDescent="0.2">
      <c r="G594" s="36"/>
      <c r="H594" s="50"/>
      <c r="Y594" t="str">
        <f t="shared" si="35"/>
        <v xml:space="preserve"> </v>
      </c>
    </row>
    <row r="595" spans="7:25" x14ac:dyDescent="0.2">
      <c r="G595" s="36"/>
      <c r="H595" s="50"/>
      <c r="Y595" t="str">
        <f t="shared" si="35"/>
        <v xml:space="preserve"> </v>
      </c>
    </row>
    <row r="596" spans="7:25" x14ac:dyDescent="0.2">
      <c r="G596" s="36"/>
      <c r="H596" s="50"/>
      <c r="Y596" t="str">
        <f t="shared" si="35"/>
        <v xml:space="preserve"> </v>
      </c>
    </row>
    <row r="597" spans="7:25" x14ac:dyDescent="0.2">
      <c r="G597" s="36"/>
      <c r="H597" s="50"/>
      <c r="Y597" t="str">
        <f t="shared" si="35"/>
        <v xml:space="preserve"> </v>
      </c>
    </row>
    <row r="598" spans="7:25" x14ac:dyDescent="0.2">
      <c r="G598" s="36"/>
      <c r="H598" s="50"/>
      <c r="Y598" t="str">
        <f t="shared" si="35"/>
        <v xml:space="preserve"> </v>
      </c>
    </row>
    <row r="599" spans="7:25" x14ac:dyDescent="0.2">
      <c r="G599" s="36"/>
      <c r="H599" s="50"/>
      <c r="Y599" t="str">
        <f t="shared" si="35"/>
        <v xml:space="preserve"> </v>
      </c>
    </row>
    <row r="600" spans="7:25" x14ac:dyDescent="0.2">
      <c r="G600" s="36"/>
      <c r="H600" s="50"/>
      <c r="Y600" t="str">
        <f t="shared" si="35"/>
        <v xml:space="preserve"> </v>
      </c>
    </row>
    <row r="601" spans="7:25" x14ac:dyDescent="0.2">
      <c r="G601" s="36"/>
      <c r="H601" s="50"/>
      <c r="Y601" t="str">
        <f t="shared" si="35"/>
        <v xml:space="preserve"> </v>
      </c>
    </row>
    <row r="602" spans="7:25" x14ac:dyDescent="0.2">
      <c r="G602" s="36"/>
      <c r="H602" s="50"/>
      <c r="Y602" t="str">
        <f t="shared" si="35"/>
        <v xml:space="preserve"> </v>
      </c>
    </row>
    <row r="603" spans="7:25" x14ac:dyDescent="0.2">
      <c r="G603" s="36"/>
      <c r="H603" s="50"/>
      <c r="Y603" t="str">
        <f t="shared" si="35"/>
        <v xml:space="preserve"> </v>
      </c>
    </row>
    <row r="604" spans="7:25" x14ac:dyDescent="0.2">
      <c r="G604" s="36"/>
      <c r="H604" s="50"/>
      <c r="Y604" t="str">
        <f t="shared" si="35"/>
        <v xml:space="preserve"> </v>
      </c>
    </row>
    <row r="605" spans="7:25" x14ac:dyDescent="0.2">
      <c r="G605" s="36"/>
      <c r="H605" s="50"/>
      <c r="Y605" t="str">
        <f t="shared" si="35"/>
        <v xml:space="preserve"> </v>
      </c>
    </row>
    <row r="606" spans="7:25" x14ac:dyDescent="0.2">
      <c r="G606" s="36"/>
      <c r="H606" s="50"/>
      <c r="Y606" t="str">
        <f t="shared" si="35"/>
        <v xml:space="preserve"> </v>
      </c>
    </row>
    <row r="607" spans="7:25" x14ac:dyDescent="0.2">
      <c r="Y607" t="str">
        <f t="shared" si="35"/>
        <v xml:space="preserve"> </v>
      </c>
    </row>
    <row r="608" spans="7:25" x14ac:dyDescent="0.2">
      <c r="Y608" t="str">
        <f t="shared" si="35"/>
        <v xml:space="preserve"> </v>
      </c>
    </row>
    <row r="609" spans="25:25" x14ac:dyDescent="0.2">
      <c r="Y609" t="str">
        <f t="shared" si="35"/>
        <v xml:space="preserve"> </v>
      </c>
    </row>
    <row r="610" spans="25:25" x14ac:dyDescent="0.2">
      <c r="Y610" t="str">
        <f t="shared" si="35"/>
        <v xml:space="preserve"> </v>
      </c>
    </row>
    <row r="611" spans="25:25" x14ac:dyDescent="0.2">
      <c r="Y611" t="str">
        <f t="shared" si="35"/>
        <v xml:space="preserve"> </v>
      </c>
    </row>
    <row r="612" spans="25:25" x14ac:dyDescent="0.2">
      <c r="Y612" t="str">
        <f t="shared" si="35"/>
        <v xml:space="preserve"> </v>
      </c>
    </row>
    <row r="613" spans="25:25" x14ac:dyDescent="0.2">
      <c r="Y613" t="str">
        <f t="shared" si="35"/>
        <v xml:space="preserve"> </v>
      </c>
    </row>
    <row r="614" spans="25:25" x14ac:dyDescent="0.2">
      <c r="Y614" t="str">
        <f t="shared" si="35"/>
        <v xml:space="preserve"> </v>
      </c>
    </row>
    <row r="615" spans="25:25" x14ac:dyDescent="0.2">
      <c r="Y615" t="str">
        <f t="shared" si="35"/>
        <v xml:space="preserve"> </v>
      </c>
    </row>
    <row r="616" spans="25:25" x14ac:dyDescent="0.2">
      <c r="Y616" t="str">
        <f t="shared" si="35"/>
        <v xml:space="preserve"> </v>
      </c>
    </row>
    <row r="617" spans="25:25" x14ac:dyDescent="0.2">
      <c r="Y617" t="str">
        <f t="shared" si="35"/>
        <v xml:space="preserve"> </v>
      </c>
    </row>
    <row r="618" spans="25:25" x14ac:dyDescent="0.2">
      <c r="Y618" t="str">
        <f t="shared" si="35"/>
        <v xml:space="preserve"> </v>
      </c>
    </row>
    <row r="619" spans="25:25" x14ac:dyDescent="0.2">
      <c r="Y619" t="str">
        <f t="shared" si="35"/>
        <v xml:space="preserve"> </v>
      </c>
    </row>
    <row r="620" spans="25:25" x14ac:dyDescent="0.2">
      <c r="Y620" t="str">
        <f t="shared" si="35"/>
        <v xml:space="preserve"> </v>
      </c>
    </row>
    <row r="621" spans="25:25" x14ac:dyDescent="0.2">
      <c r="Y621" t="str">
        <f t="shared" si="35"/>
        <v xml:space="preserve"> </v>
      </c>
    </row>
    <row r="622" spans="25:25" x14ac:dyDescent="0.2">
      <c r="Y622" t="str">
        <f t="shared" si="35"/>
        <v xml:space="preserve"> </v>
      </c>
    </row>
    <row r="623" spans="25:25" x14ac:dyDescent="0.2">
      <c r="Y623" t="str">
        <f t="shared" si="35"/>
        <v xml:space="preserve"> </v>
      </c>
    </row>
    <row r="624" spans="25:25" x14ac:dyDescent="0.2">
      <c r="Y624" t="str">
        <f t="shared" si="35"/>
        <v xml:space="preserve"> </v>
      </c>
    </row>
    <row r="625" spans="25:25" x14ac:dyDescent="0.2">
      <c r="Y625" t="str">
        <f t="shared" si="35"/>
        <v xml:space="preserve"> </v>
      </c>
    </row>
    <row r="626" spans="25:25" x14ac:dyDescent="0.2">
      <c r="Y626" t="str">
        <f t="shared" si="35"/>
        <v xml:space="preserve"> </v>
      </c>
    </row>
    <row r="627" spans="25:25" x14ac:dyDescent="0.2">
      <c r="Y627" t="str">
        <f t="shared" si="35"/>
        <v xml:space="preserve"> </v>
      </c>
    </row>
    <row r="628" spans="25:25" x14ac:dyDescent="0.2">
      <c r="Y628" t="str">
        <f t="shared" si="35"/>
        <v xml:space="preserve"> </v>
      </c>
    </row>
    <row r="629" spans="25:25" x14ac:dyDescent="0.2">
      <c r="Y629" t="str">
        <f t="shared" si="35"/>
        <v xml:space="preserve"> </v>
      </c>
    </row>
    <row r="630" spans="25:25" x14ac:dyDescent="0.2">
      <c r="Y630" t="str">
        <f t="shared" si="35"/>
        <v xml:space="preserve"> </v>
      </c>
    </row>
    <row r="631" spans="25:25" x14ac:dyDescent="0.2">
      <c r="Y631" t="str">
        <f t="shared" si="35"/>
        <v xml:space="preserve"> </v>
      </c>
    </row>
    <row r="632" spans="25:25" x14ac:dyDescent="0.2">
      <c r="Y632" t="str">
        <f t="shared" si="35"/>
        <v xml:space="preserve"> </v>
      </c>
    </row>
    <row r="633" spans="25:25" x14ac:dyDescent="0.2">
      <c r="Y633" t="str">
        <f t="shared" si="35"/>
        <v xml:space="preserve"> </v>
      </c>
    </row>
    <row r="634" spans="25:25" x14ac:dyDescent="0.2">
      <c r="Y634" t="str">
        <f t="shared" si="35"/>
        <v xml:space="preserve"> </v>
      </c>
    </row>
    <row r="635" spans="25:25" x14ac:dyDescent="0.2">
      <c r="Y635" t="str">
        <f t="shared" si="35"/>
        <v xml:space="preserve"> </v>
      </c>
    </row>
    <row r="636" spans="25:25" x14ac:dyDescent="0.2">
      <c r="Y636" t="str">
        <f t="shared" si="35"/>
        <v xml:space="preserve"> </v>
      </c>
    </row>
    <row r="637" spans="25:25" x14ac:dyDescent="0.2">
      <c r="Y637" t="str">
        <f t="shared" si="35"/>
        <v xml:space="preserve"> </v>
      </c>
    </row>
    <row r="638" spans="25:25" x14ac:dyDescent="0.2">
      <c r="Y638" t="str">
        <f t="shared" si="35"/>
        <v xml:space="preserve"> </v>
      </c>
    </row>
    <row r="639" spans="25:25" x14ac:dyDescent="0.2">
      <c r="Y639" t="str">
        <f t="shared" si="35"/>
        <v xml:space="preserve"> </v>
      </c>
    </row>
    <row r="640" spans="25:25" x14ac:dyDescent="0.2">
      <c r="Y640" t="str">
        <f t="shared" si="35"/>
        <v xml:space="preserve"> </v>
      </c>
    </row>
    <row r="641" spans="25:25" x14ac:dyDescent="0.2">
      <c r="Y641" t="str">
        <f t="shared" si="35"/>
        <v xml:space="preserve"> </v>
      </c>
    </row>
    <row r="642" spans="25:25" x14ac:dyDescent="0.2">
      <c r="Y642" t="str">
        <f t="shared" si="35"/>
        <v xml:space="preserve"> </v>
      </c>
    </row>
    <row r="643" spans="25:25" x14ac:dyDescent="0.2">
      <c r="Y643" t="str">
        <f t="shared" si="35"/>
        <v xml:space="preserve"> </v>
      </c>
    </row>
    <row r="644" spans="25:25" x14ac:dyDescent="0.2">
      <c r="Y644" t="str">
        <f t="shared" si="35"/>
        <v xml:space="preserve"> </v>
      </c>
    </row>
    <row r="645" spans="25:25" x14ac:dyDescent="0.2">
      <c r="Y645" t="str">
        <f t="shared" si="35"/>
        <v xml:space="preserve"> </v>
      </c>
    </row>
    <row r="646" spans="25:25" x14ac:dyDescent="0.2">
      <c r="Y646" t="str">
        <f t="shared" si="35"/>
        <v xml:space="preserve"> </v>
      </c>
    </row>
    <row r="647" spans="25:25" x14ac:dyDescent="0.2">
      <c r="Y647" t="str">
        <f t="shared" si="35"/>
        <v xml:space="preserve"> </v>
      </c>
    </row>
    <row r="648" spans="25:25" x14ac:dyDescent="0.2">
      <c r="Y648" t="str">
        <f t="shared" si="35"/>
        <v xml:space="preserve"> </v>
      </c>
    </row>
    <row r="649" spans="25:25" x14ac:dyDescent="0.2">
      <c r="Y649" t="str">
        <f t="shared" si="35"/>
        <v xml:space="preserve"> </v>
      </c>
    </row>
    <row r="650" spans="25:25" x14ac:dyDescent="0.2">
      <c r="Y650" t="str">
        <f t="shared" si="35"/>
        <v xml:space="preserve"> </v>
      </c>
    </row>
    <row r="651" spans="25:25" x14ac:dyDescent="0.2">
      <c r="Y651" t="str">
        <f t="shared" si="35"/>
        <v xml:space="preserve"> </v>
      </c>
    </row>
    <row r="652" spans="25:25" x14ac:dyDescent="0.2">
      <c r="Y652" t="str">
        <f t="shared" si="35"/>
        <v xml:space="preserve"> </v>
      </c>
    </row>
    <row r="653" spans="25:25" x14ac:dyDescent="0.2">
      <c r="Y653" t="str">
        <f t="shared" si="35"/>
        <v xml:space="preserve"> </v>
      </c>
    </row>
    <row r="654" spans="25:25" x14ac:dyDescent="0.2">
      <c r="Y654" t="str">
        <f t="shared" si="35"/>
        <v xml:space="preserve"> </v>
      </c>
    </row>
    <row r="655" spans="25:25" x14ac:dyDescent="0.2">
      <c r="Y655" t="str">
        <f t="shared" si="35"/>
        <v xml:space="preserve"> </v>
      </c>
    </row>
    <row r="656" spans="25:25" x14ac:dyDescent="0.2">
      <c r="Y656" t="str">
        <f t="shared" si="35"/>
        <v xml:space="preserve"> </v>
      </c>
    </row>
    <row r="657" spans="25:25" x14ac:dyDescent="0.2">
      <c r="Y657" t="str">
        <f t="shared" ref="Y657:Y720" si="36">IF((V646)&gt;(W647),"var exceeded"," ")</f>
        <v xml:space="preserve"> </v>
      </c>
    </row>
    <row r="658" spans="25:25" x14ac:dyDescent="0.2">
      <c r="Y658" t="str">
        <f t="shared" si="36"/>
        <v xml:space="preserve"> </v>
      </c>
    </row>
    <row r="659" spans="25:25" x14ac:dyDescent="0.2">
      <c r="Y659" t="str">
        <f t="shared" si="36"/>
        <v xml:space="preserve"> </v>
      </c>
    </row>
    <row r="660" spans="25:25" x14ac:dyDescent="0.2">
      <c r="Y660" t="str">
        <f t="shared" si="36"/>
        <v xml:space="preserve"> </v>
      </c>
    </row>
    <row r="661" spans="25:25" x14ac:dyDescent="0.2">
      <c r="Y661" t="str">
        <f t="shared" si="36"/>
        <v xml:space="preserve"> </v>
      </c>
    </row>
    <row r="662" spans="25:25" x14ac:dyDescent="0.2">
      <c r="Y662" t="str">
        <f t="shared" si="36"/>
        <v xml:space="preserve"> </v>
      </c>
    </row>
    <row r="663" spans="25:25" x14ac:dyDescent="0.2">
      <c r="Y663" t="str">
        <f t="shared" si="36"/>
        <v xml:space="preserve"> </v>
      </c>
    </row>
    <row r="664" spans="25:25" x14ac:dyDescent="0.2">
      <c r="Y664" t="str">
        <f t="shared" si="36"/>
        <v xml:space="preserve"> </v>
      </c>
    </row>
    <row r="665" spans="25:25" x14ac:dyDescent="0.2">
      <c r="Y665" t="str">
        <f t="shared" si="36"/>
        <v xml:space="preserve"> </v>
      </c>
    </row>
    <row r="666" spans="25:25" x14ac:dyDescent="0.2">
      <c r="Y666" t="str">
        <f t="shared" si="36"/>
        <v xml:space="preserve"> </v>
      </c>
    </row>
    <row r="667" spans="25:25" x14ac:dyDescent="0.2">
      <c r="Y667" t="str">
        <f t="shared" si="36"/>
        <v xml:space="preserve"> </v>
      </c>
    </row>
    <row r="668" spans="25:25" x14ac:dyDescent="0.2">
      <c r="Y668" t="str">
        <f t="shared" si="36"/>
        <v xml:space="preserve"> </v>
      </c>
    </row>
    <row r="669" spans="25:25" x14ac:dyDescent="0.2">
      <c r="Y669" t="str">
        <f t="shared" si="36"/>
        <v xml:space="preserve"> </v>
      </c>
    </row>
    <row r="670" spans="25:25" x14ac:dyDescent="0.2">
      <c r="Y670" t="str">
        <f t="shared" si="36"/>
        <v xml:space="preserve"> </v>
      </c>
    </row>
    <row r="671" spans="25:25" x14ac:dyDescent="0.2">
      <c r="Y671" t="str">
        <f t="shared" si="36"/>
        <v xml:space="preserve"> </v>
      </c>
    </row>
    <row r="672" spans="25:25" x14ac:dyDescent="0.2">
      <c r="Y672" t="str">
        <f t="shared" si="36"/>
        <v xml:space="preserve"> </v>
      </c>
    </row>
    <row r="673" spans="25:25" x14ac:dyDescent="0.2">
      <c r="Y673" t="str">
        <f t="shared" si="36"/>
        <v xml:space="preserve"> </v>
      </c>
    </row>
    <row r="674" spans="25:25" x14ac:dyDescent="0.2">
      <c r="Y674" t="str">
        <f t="shared" si="36"/>
        <v xml:space="preserve"> </v>
      </c>
    </row>
    <row r="675" spans="25:25" x14ac:dyDescent="0.2">
      <c r="Y675" t="str">
        <f t="shared" si="36"/>
        <v xml:space="preserve"> </v>
      </c>
    </row>
    <row r="676" spans="25:25" x14ac:dyDescent="0.2">
      <c r="Y676" t="str">
        <f t="shared" si="36"/>
        <v xml:space="preserve"> </v>
      </c>
    </row>
    <row r="677" spans="25:25" x14ac:dyDescent="0.2">
      <c r="Y677" t="str">
        <f t="shared" si="36"/>
        <v xml:space="preserve"> </v>
      </c>
    </row>
    <row r="678" spans="25:25" x14ac:dyDescent="0.2">
      <c r="Y678" t="str">
        <f t="shared" si="36"/>
        <v xml:space="preserve"> </v>
      </c>
    </row>
    <row r="679" spans="25:25" x14ac:dyDescent="0.2">
      <c r="Y679" t="str">
        <f t="shared" si="36"/>
        <v xml:space="preserve"> </v>
      </c>
    </row>
    <row r="680" spans="25:25" x14ac:dyDescent="0.2">
      <c r="Y680" t="str">
        <f t="shared" si="36"/>
        <v xml:space="preserve"> </v>
      </c>
    </row>
    <row r="681" spans="25:25" x14ac:dyDescent="0.2">
      <c r="Y681" t="str">
        <f t="shared" si="36"/>
        <v xml:space="preserve"> </v>
      </c>
    </row>
    <row r="682" spans="25:25" x14ac:dyDescent="0.2">
      <c r="Y682" t="str">
        <f t="shared" si="36"/>
        <v xml:space="preserve"> </v>
      </c>
    </row>
    <row r="683" spans="25:25" x14ac:dyDescent="0.2">
      <c r="Y683" t="str">
        <f t="shared" si="36"/>
        <v xml:space="preserve"> </v>
      </c>
    </row>
    <row r="684" spans="25:25" x14ac:dyDescent="0.2">
      <c r="Y684" t="str">
        <f t="shared" si="36"/>
        <v xml:space="preserve"> </v>
      </c>
    </row>
    <row r="685" spans="25:25" x14ac:dyDescent="0.2">
      <c r="Y685" t="str">
        <f t="shared" si="36"/>
        <v xml:space="preserve"> </v>
      </c>
    </row>
    <row r="686" spans="25:25" x14ac:dyDescent="0.2">
      <c r="Y686" t="str">
        <f t="shared" si="36"/>
        <v xml:space="preserve"> </v>
      </c>
    </row>
    <row r="687" spans="25:25" x14ac:dyDescent="0.2">
      <c r="Y687" t="str">
        <f t="shared" si="36"/>
        <v xml:space="preserve"> </v>
      </c>
    </row>
    <row r="688" spans="25:25" x14ac:dyDescent="0.2">
      <c r="Y688" t="str">
        <f t="shared" si="36"/>
        <v xml:space="preserve"> </v>
      </c>
    </row>
    <row r="689" spans="25:25" x14ac:dyDescent="0.2">
      <c r="Y689" t="str">
        <f t="shared" si="36"/>
        <v xml:space="preserve"> </v>
      </c>
    </row>
    <row r="690" spans="25:25" x14ac:dyDescent="0.2">
      <c r="Y690" t="str">
        <f t="shared" si="36"/>
        <v xml:space="preserve"> </v>
      </c>
    </row>
    <row r="691" spans="25:25" x14ac:dyDescent="0.2">
      <c r="Y691" t="str">
        <f t="shared" si="36"/>
        <v xml:space="preserve"> </v>
      </c>
    </row>
    <row r="692" spans="25:25" x14ac:dyDescent="0.2">
      <c r="Y692" t="str">
        <f t="shared" si="36"/>
        <v xml:space="preserve"> </v>
      </c>
    </row>
    <row r="693" spans="25:25" x14ac:dyDescent="0.2">
      <c r="Y693" t="str">
        <f t="shared" si="36"/>
        <v xml:space="preserve"> </v>
      </c>
    </row>
    <row r="694" spans="25:25" x14ac:dyDescent="0.2">
      <c r="Y694" t="str">
        <f t="shared" si="36"/>
        <v xml:space="preserve"> </v>
      </c>
    </row>
    <row r="695" spans="25:25" x14ac:dyDescent="0.2">
      <c r="Y695" t="str">
        <f t="shared" si="36"/>
        <v xml:space="preserve"> </v>
      </c>
    </row>
    <row r="696" spans="25:25" x14ac:dyDescent="0.2">
      <c r="Y696" t="str">
        <f t="shared" si="36"/>
        <v xml:space="preserve"> </v>
      </c>
    </row>
    <row r="697" spans="25:25" x14ac:dyDescent="0.2">
      <c r="Y697" t="str">
        <f t="shared" si="36"/>
        <v xml:space="preserve"> </v>
      </c>
    </row>
    <row r="698" spans="25:25" x14ac:dyDescent="0.2">
      <c r="Y698" t="str">
        <f t="shared" si="36"/>
        <v xml:space="preserve"> </v>
      </c>
    </row>
    <row r="699" spans="25:25" x14ac:dyDescent="0.2">
      <c r="Y699" t="str">
        <f t="shared" si="36"/>
        <v xml:space="preserve"> </v>
      </c>
    </row>
    <row r="700" spans="25:25" x14ac:dyDescent="0.2">
      <c r="Y700" t="str">
        <f t="shared" si="36"/>
        <v xml:space="preserve"> </v>
      </c>
    </row>
    <row r="701" spans="25:25" x14ac:dyDescent="0.2">
      <c r="Y701" t="str">
        <f t="shared" si="36"/>
        <v xml:space="preserve"> </v>
      </c>
    </row>
    <row r="702" spans="25:25" x14ac:dyDescent="0.2">
      <c r="Y702" t="str">
        <f t="shared" si="36"/>
        <v xml:space="preserve"> </v>
      </c>
    </row>
    <row r="703" spans="25:25" x14ac:dyDescent="0.2">
      <c r="Y703" t="str">
        <f t="shared" si="36"/>
        <v xml:space="preserve"> </v>
      </c>
    </row>
    <row r="704" spans="25:25" x14ac:dyDescent="0.2">
      <c r="Y704" t="str">
        <f t="shared" si="36"/>
        <v xml:space="preserve"> </v>
      </c>
    </row>
    <row r="705" spans="25:25" x14ac:dyDescent="0.2">
      <c r="Y705" t="str">
        <f t="shared" si="36"/>
        <v xml:space="preserve"> </v>
      </c>
    </row>
    <row r="706" spans="25:25" x14ac:dyDescent="0.2">
      <c r="Y706" t="str">
        <f t="shared" si="36"/>
        <v xml:space="preserve"> </v>
      </c>
    </row>
    <row r="707" spans="25:25" x14ac:dyDescent="0.2">
      <c r="Y707" t="str">
        <f t="shared" si="36"/>
        <v xml:space="preserve"> </v>
      </c>
    </row>
    <row r="708" spans="25:25" x14ac:dyDescent="0.2">
      <c r="Y708" t="str">
        <f t="shared" si="36"/>
        <v xml:space="preserve"> </v>
      </c>
    </row>
    <row r="709" spans="25:25" x14ac:dyDescent="0.2">
      <c r="Y709" t="str">
        <f t="shared" si="36"/>
        <v xml:space="preserve"> </v>
      </c>
    </row>
    <row r="710" spans="25:25" x14ac:dyDescent="0.2">
      <c r="Y710" t="str">
        <f t="shared" si="36"/>
        <v xml:space="preserve"> </v>
      </c>
    </row>
    <row r="711" spans="25:25" x14ac:dyDescent="0.2">
      <c r="Y711" t="str">
        <f t="shared" si="36"/>
        <v xml:space="preserve"> </v>
      </c>
    </row>
    <row r="712" spans="25:25" x14ac:dyDescent="0.2">
      <c r="Y712" t="str">
        <f t="shared" si="36"/>
        <v xml:space="preserve"> </v>
      </c>
    </row>
    <row r="713" spans="25:25" x14ac:dyDescent="0.2">
      <c r="Y713" t="str">
        <f t="shared" si="36"/>
        <v xml:space="preserve"> </v>
      </c>
    </row>
    <row r="714" spans="25:25" x14ac:dyDescent="0.2">
      <c r="Y714" t="str">
        <f t="shared" si="36"/>
        <v xml:space="preserve"> </v>
      </c>
    </row>
    <row r="715" spans="25:25" x14ac:dyDescent="0.2">
      <c r="Y715" t="str">
        <f t="shared" si="36"/>
        <v xml:space="preserve"> </v>
      </c>
    </row>
    <row r="716" spans="25:25" x14ac:dyDescent="0.2">
      <c r="Y716" t="str">
        <f t="shared" si="36"/>
        <v xml:space="preserve"> </v>
      </c>
    </row>
    <row r="717" spans="25:25" x14ac:dyDescent="0.2">
      <c r="Y717" t="str">
        <f t="shared" si="36"/>
        <v xml:space="preserve"> </v>
      </c>
    </row>
    <row r="718" spans="25:25" x14ac:dyDescent="0.2">
      <c r="Y718" t="str">
        <f t="shared" si="36"/>
        <v xml:space="preserve"> </v>
      </c>
    </row>
    <row r="719" spans="25:25" x14ac:dyDescent="0.2">
      <c r="Y719" t="str">
        <f t="shared" si="36"/>
        <v xml:space="preserve"> </v>
      </c>
    </row>
    <row r="720" spans="25:25" x14ac:dyDescent="0.2">
      <c r="Y720" t="str">
        <f t="shared" si="36"/>
        <v xml:space="preserve"> </v>
      </c>
    </row>
    <row r="721" spans="25:25" x14ac:dyDescent="0.2">
      <c r="Y721" t="str">
        <f t="shared" ref="Y721:Y773" si="37">IF((V710)&gt;(W711),"var exceeded"," ")</f>
        <v xml:space="preserve"> </v>
      </c>
    </row>
    <row r="722" spans="25:25" x14ac:dyDescent="0.2">
      <c r="Y722" t="str">
        <f t="shared" si="37"/>
        <v xml:space="preserve"> </v>
      </c>
    </row>
    <row r="723" spans="25:25" x14ac:dyDescent="0.2">
      <c r="Y723" t="str">
        <f t="shared" si="37"/>
        <v xml:space="preserve"> </v>
      </c>
    </row>
    <row r="724" spans="25:25" x14ac:dyDescent="0.2">
      <c r="Y724" t="str">
        <f t="shared" si="37"/>
        <v xml:space="preserve"> </v>
      </c>
    </row>
    <row r="725" spans="25:25" x14ac:dyDescent="0.2">
      <c r="Y725" t="str">
        <f t="shared" si="37"/>
        <v xml:space="preserve"> </v>
      </c>
    </row>
    <row r="726" spans="25:25" x14ac:dyDescent="0.2">
      <c r="Y726" t="str">
        <f t="shared" si="37"/>
        <v xml:space="preserve"> </v>
      </c>
    </row>
    <row r="727" spans="25:25" x14ac:dyDescent="0.2">
      <c r="Y727" t="str">
        <f t="shared" si="37"/>
        <v xml:space="preserve"> </v>
      </c>
    </row>
    <row r="728" spans="25:25" x14ac:dyDescent="0.2">
      <c r="Y728" t="str">
        <f t="shared" si="37"/>
        <v xml:space="preserve"> </v>
      </c>
    </row>
    <row r="729" spans="25:25" x14ac:dyDescent="0.2">
      <c r="Y729" t="str">
        <f t="shared" si="37"/>
        <v xml:space="preserve"> </v>
      </c>
    </row>
    <row r="730" spans="25:25" x14ac:dyDescent="0.2">
      <c r="Y730" t="str">
        <f t="shared" si="37"/>
        <v xml:space="preserve"> </v>
      </c>
    </row>
    <row r="731" spans="25:25" x14ac:dyDescent="0.2">
      <c r="Y731" t="str">
        <f t="shared" si="37"/>
        <v xml:space="preserve"> </v>
      </c>
    </row>
    <row r="732" spans="25:25" x14ac:dyDescent="0.2">
      <c r="Y732" t="str">
        <f t="shared" si="37"/>
        <v xml:space="preserve"> </v>
      </c>
    </row>
    <row r="733" spans="25:25" x14ac:dyDescent="0.2">
      <c r="Y733" t="str">
        <f t="shared" si="37"/>
        <v xml:space="preserve"> </v>
      </c>
    </row>
    <row r="734" spans="25:25" x14ac:dyDescent="0.2">
      <c r="Y734" t="str">
        <f t="shared" si="37"/>
        <v xml:space="preserve"> </v>
      </c>
    </row>
    <row r="735" spans="25:25" x14ac:dyDescent="0.2">
      <c r="Y735" t="str">
        <f t="shared" si="37"/>
        <v xml:space="preserve"> </v>
      </c>
    </row>
    <row r="736" spans="25:25" x14ac:dyDescent="0.2">
      <c r="Y736" t="str">
        <f t="shared" si="37"/>
        <v xml:space="preserve"> </v>
      </c>
    </row>
    <row r="737" spans="25:25" x14ac:dyDescent="0.2">
      <c r="Y737" t="str">
        <f t="shared" si="37"/>
        <v xml:space="preserve"> </v>
      </c>
    </row>
    <row r="738" spans="25:25" x14ac:dyDescent="0.2">
      <c r="Y738" t="str">
        <f t="shared" si="37"/>
        <v xml:space="preserve"> </v>
      </c>
    </row>
    <row r="739" spans="25:25" x14ac:dyDescent="0.2">
      <c r="Y739" t="str">
        <f t="shared" si="37"/>
        <v xml:space="preserve"> </v>
      </c>
    </row>
    <row r="740" spans="25:25" x14ac:dyDescent="0.2">
      <c r="Y740" t="str">
        <f t="shared" si="37"/>
        <v xml:space="preserve"> </v>
      </c>
    </row>
    <row r="741" spans="25:25" x14ac:dyDescent="0.2">
      <c r="Y741" t="str">
        <f t="shared" si="37"/>
        <v xml:space="preserve"> </v>
      </c>
    </row>
    <row r="742" spans="25:25" x14ac:dyDescent="0.2">
      <c r="Y742" t="str">
        <f t="shared" si="37"/>
        <v xml:space="preserve"> </v>
      </c>
    </row>
    <row r="743" spans="25:25" x14ac:dyDescent="0.2">
      <c r="Y743" t="str">
        <f t="shared" si="37"/>
        <v xml:space="preserve"> </v>
      </c>
    </row>
    <row r="744" spans="25:25" x14ac:dyDescent="0.2">
      <c r="Y744" t="str">
        <f t="shared" si="37"/>
        <v xml:space="preserve"> </v>
      </c>
    </row>
    <row r="745" spans="25:25" x14ac:dyDescent="0.2">
      <c r="Y745" t="str">
        <f t="shared" si="37"/>
        <v xml:space="preserve"> </v>
      </c>
    </row>
    <row r="746" spans="25:25" x14ac:dyDescent="0.2">
      <c r="Y746" t="str">
        <f t="shared" si="37"/>
        <v xml:space="preserve"> </v>
      </c>
    </row>
    <row r="747" spans="25:25" x14ac:dyDescent="0.2">
      <c r="Y747" t="str">
        <f t="shared" si="37"/>
        <v xml:space="preserve"> </v>
      </c>
    </row>
    <row r="748" spans="25:25" x14ac:dyDescent="0.2">
      <c r="Y748" t="str">
        <f t="shared" si="37"/>
        <v xml:space="preserve"> </v>
      </c>
    </row>
    <row r="749" spans="25:25" x14ac:dyDescent="0.2">
      <c r="Y749" t="str">
        <f t="shared" si="37"/>
        <v xml:space="preserve"> </v>
      </c>
    </row>
    <row r="750" spans="25:25" x14ac:dyDescent="0.2">
      <c r="Y750" t="str">
        <f t="shared" si="37"/>
        <v xml:space="preserve"> </v>
      </c>
    </row>
    <row r="751" spans="25:25" x14ac:dyDescent="0.2">
      <c r="Y751" t="str">
        <f t="shared" si="37"/>
        <v xml:space="preserve"> </v>
      </c>
    </row>
    <row r="752" spans="25:25" x14ac:dyDescent="0.2">
      <c r="Y752" t="str">
        <f t="shared" si="37"/>
        <v xml:space="preserve"> </v>
      </c>
    </row>
    <row r="753" spans="25:25" x14ac:dyDescent="0.2">
      <c r="Y753" t="str">
        <f t="shared" si="37"/>
        <v xml:space="preserve"> </v>
      </c>
    </row>
    <row r="754" spans="25:25" x14ac:dyDescent="0.2">
      <c r="Y754" t="str">
        <f t="shared" si="37"/>
        <v xml:space="preserve"> </v>
      </c>
    </row>
    <row r="755" spans="25:25" x14ac:dyDescent="0.2">
      <c r="Y755" t="str">
        <f t="shared" si="37"/>
        <v xml:space="preserve"> </v>
      </c>
    </row>
    <row r="756" spans="25:25" x14ac:dyDescent="0.2">
      <c r="Y756" t="str">
        <f t="shared" si="37"/>
        <v xml:space="preserve"> </v>
      </c>
    </row>
    <row r="757" spans="25:25" x14ac:dyDescent="0.2">
      <c r="Y757" t="str">
        <f t="shared" si="37"/>
        <v xml:space="preserve"> </v>
      </c>
    </row>
    <row r="758" spans="25:25" x14ac:dyDescent="0.2">
      <c r="Y758" t="str">
        <f t="shared" si="37"/>
        <v xml:space="preserve"> </v>
      </c>
    </row>
    <row r="759" spans="25:25" x14ac:dyDescent="0.2">
      <c r="Y759" t="str">
        <f t="shared" si="37"/>
        <v xml:space="preserve"> </v>
      </c>
    </row>
    <row r="760" spans="25:25" x14ac:dyDescent="0.2">
      <c r="Y760" t="str">
        <f t="shared" si="37"/>
        <v xml:space="preserve"> </v>
      </c>
    </row>
    <row r="761" spans="25:25" x14ac:dyDescent="0.2">
      <c r="Y761" t="str">
        <f t="shared" si="37"/>
        <v xml:space="preserve"> </v>
      </c>
    </row>
    <row r="762" spans="25:25" x14ac:dyDescent="0.2">
      <c r="Y762" t="str">
        <f t="shared" si="37"/>
        <v xml:space="preserve"> </v>
      </c>
    </row>
    <row r="763" spans="25:25" x14ac:dyDescent="0.2">
      <c r="Y763" t="str">
        <f t="shared" si="37"/>
        <v xml:space="preserve"> </v>
      </c>
    </row>
    <row r="764" spans="25:25" x14ac:dyDescent="0.2">
      <c r="Y764" t="str">
        <f t="shared" si="37"/>
        <v xml:space="preserve"> </v>
      </c>
    </row>
    <row r="765" spans="25:25" x14ac:dyDescent="0.2">
      <c r="Y765" t="str">
        <f t="shared" si="37"/>
        <v xml:space="preserve"> </v>
      </c>
    </row>
    <row r="766" spans="25:25" x14ac:dyDescent="0.2">
      <c r="Y766" t="str">
        <f t="shared" si="37"/>
        <v xml:space="preserve"> </v>
      </c>
    </row>
    <row r="767" spans="25:25" x14ac:dyDescent="0.2">
      <c r="Y767" t="str">
        <f t="shared" si="37"/>
        <v xml:space="preserve"> </v>
      </c>
    </row>
    <row r="768" spans="25:25" x14ac:dyDescent="0.2">
      <c r="Y768" t="str">
        <f t="shared" si="37"/>
        <v xml:space="preserve"> </v>
      </c>
    </row>
    <row r="769" spans="25:25" x14ac:dyDescent="0.2">
      <c r="Y769" t="str">
        <f t="shared" si="37"/>
        <v xml:space="preserve"> </v>
      </c>
    </row>
    <row r="770" spans="25:25" x14ac:dyDescent="0.2">
      <c r="Y770" t="str">
        <f t="shared" si="37"/>
        <v xml:space="preserve"> </v>
      </c>
    </row>
    <row r="771" spans="25:25" x14ac:dyDescent="0.2">
      <c r="Y771" t="str">
        <f t="shared" si="37"/>
        <v xml:space="preserve"> </v>
      </c>
    </row>
    <row r="772" spans="25:25" x14ac:dyDescent="0.2">
      <c r="Y772" t="str">
        <f t="shared" si="37"/>
        <v xml:space="preserve"> </v>
      </c>
    </row>
    <row r="773" spans="25:25" x14ac:dyDescent="0.2">
      <c r="Y773" t="str">
        <f t="shared" si="37"/>
        <v xml:space="preserve"> </v>
      </c>
    </row>
  </sheetData>
  <phoneticPr fontId="0" type="noConversion"/>
  <conditionalFormatting sqref="C351:C352">
    <cfRule type="cellIs" dxfId="1" priority="1" stopIfTrue="1" operator="lessThan">
      <formula>-33750</formula>
    </cfRule>
  </conditionalFormatting>
  <conditionalFormatting sqref="B351:B352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 Mid Off. Reconciliation </vt:lpstr>
      <vt:lpstr>CORP</vt:lpstr>
      <vt:lpstr>BNK Org Sheet</vt:lpstr>
      <vt:lpstr> Bnk Reconciliation</vt:lpstr>
      <vt:lpstr>CS Worksheet</vt:lpstr>
      <vt:lpstr>Power Summary by Day </vt:lpstr>
      <vt:lpstr>NG Summary by Day</vt:lpstr>
      <vt:lpstr>' Bnk Reconciliation'!Print_Area</vt:lpstr>
      <vt:lpstr>'BNK Org Sheet'!Print_Area</vt:lpstr>
      <vt:lpstr>' Bnk Reconciliation'!Print_Titles</vt:lpstr>
      <vt:lpstr>' Mid Off. Reconciliation '!Print_Titles</vt:lpstr>
      <vt:lpstr>'BNK Org Sheet'!Print_Titles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2001-12-13T22:38:41Z</dcterms:created>
  <dcterms:modified xsi:type="dcterms:W3CDTF">2023-09-11T10:10:49Z</dcterms:modified>
</cp:coreProperties>
</file>