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8D5CEE9-E4EA-4A48-A56B-589F73062ACC}" xr6:coauthVersionLast="47" xr6:coauthVersionMax="47" xr10:uidLastSave="{00000000-0000-0000-0000-000000000000}"/>
  <bookViews>
    <workbookView xWindow="-120" yWindow="-120" windowWidth="23280" windowHeight="12480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92512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G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G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J48" i="1"/>
  <c r="N48" i="1"/>
  <c r="O48" i="1"/>
  <c r="P48" i="1"/>
  <c r="Q48" i="1"/>
  <c r="R48" i="1"/>
  <c r="D49" i="1"/>
  <c r="G49" i="1"/>
  <c r="N49" i="1"/>
  <c r="O49" i="1"/>
  <c r="P49" i="1"/>
  <c r="Q49" i="1"/>
  <c r="R49" i="1"/>
  <c r="D50" i="1"/>
  <c r="G50" i="1"/>
  <c r="N50" i="1"/>
  <c r="O50" i="1"/>
  <c r="P50" i="1"/>
  <c r="Q50" i="1"/>
  <c r="R50" i="1"/>
  <c r="R51" i="1"/>
  <c r="N54" i="1"/>
  <c r="O54" i="1"/>
  <c r="P54" i="1"/>
  <c r="Q54" i="1"/>
  <c r="R54" i="1"/>
  <c r="N55" i="1"/>
  <c r="O55" i="1"/>
  <c r="P55" i="1"/>
  <c r="Q55" i="1"/>
  <c r="R55" i="1"/>
  <c r="N56" i="1"/>
  <c r="O56" i="1"/>
  <c r="P56" i="1"/>
  <c r="Q56" i="1"/>
  <c r="R56" i="1"/>
  <c r="G57" i="1"/>
  <c r="J57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<sst xmlns="http://schemas.openxmlformats.org/spreadsheetml/2006/main" count="643" uniqueCount="94">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</sst>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>
          <a:extLst>
            <a:ext uri="{FF2B5EF4-FFF2-40B4-BE49-F238E27FC236}">
              <a16:creationId xmlns:a16="http://schemas.microsoft.com/office/drawing/2014/main" id="{59E2C557-0EEE-C39F-B12D-A5676D965ABD}"/>
            </a:ext>
          </a:extLst>
        </xdr:cNvPr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>
          <a:extLst>
            <a:ext uri="{FF2B5EF4-FFF2-40B4-BE49-F238E27FC236}">
              <a16:creationId xmlns:a16="http://schemas.microsoft.com/office/drawing/2014/main" id="{94C57BDA-44F1-EE19-7A7A-96BC042A807D}"/>
            </a:ext>
          </a:extLst>
        </xdr:cNvPr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DD643FE6-068A-CFCD-4509-5A8FAD88A4DC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265CD7E7-A078-34BB-6493-6BB49C934B8A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>
          <a:extLst>
            <a:ext uri="{FF2B5EF4-FFF2-40B4-BE49-F238E27FC236}">
              <a16:creationId xmlns:a16="http://schemas.microsoft.com/office/drawing/2014/main" id="{4ABD7644-57B2-4711-32FB-4B92BE526813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>
          <a:extLst>
            <a:ext uri="{FF2B5EF4-FFF2-40B4-BE49-F238E27FC236}">
              <a16:creationId xmlns:a16="http://schemas.microsoft.com/office/drawing/2014/main" id="{841B402B-0CDE-C78F-6C66-B3A6B25E3A8A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>
          <a:extLst>
            <a:ext uri="{FF2B5EF4-FFF2-40B4-BE49-F238E27FC236}">
              <a16:creationId xmlns:a16="http://schemas.microsoft.com/office/drawing/2014/main" id="{DD9DAC71-0152-5F56-A813-496F0828C46D}"/>
            </a:ext>
          </a:extLst>
        </xdr:cNvPr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>
          <a:extLst>
            <a:ext uri="{FF2B5EF4-FFF2-40B4-BE49-F238E27FC236}">
              <a16:creationId xmlns:a16="http://schemas.microsoft.com/office/drawing/2014/main" id="{6109C5A2-C139-1119-2C59-04B4BD1E36F3}"/>
            </a:ext>
          </a:extLst>
        </xdr:cNvPr>
        <xdr:cNvSpPr>
          <a:spLocks noChangeArrowheads="1"/>
        </xdr:cNvSpPr>
      </xdr:nvSpPr>
      <xdr:spPr bwMode="auto">
        <a:xfrm>
          <a:off x="2283142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>
          <a:extLst>
            <a:ext uri="{FF2B5EF4-FFF2-40B4-BE49-F238E27FC236}">
              <a16:creationId xmlns:a16="http://schemas.microsoft.com/office/drawing/2014/main" id="{7DA110EC-2269-99E0-AD06-2EF56EBD6DBB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>
          <a:extLst>
            <a:ext uri="{FF2B5EF4-FFF2-40B4-BE49-F238E27FC236}">
              <a16:creationId xmlns:a16="http://schemas.microsoft.com/office/drawing/2014/main" id="{E356787C-3029-30F4-6ECE-154B27644D23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>
          <a:extLst>
            <a:ext uri="{FF2B5EF4-FFF2-40B4-BE49-F238E27FC236}">
              <a16:creationId xmlns:a16="http://schemas.microsoft.com/office/drawing/2014/main" id="{2E3C07D9-47D9-1431-03FF-95AC4A6DEE05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>
          <a:extLst>
            <a:ext uri="{FF2B5EF4-FFF2-40B4-BE49-F238E27FC236}">
              <a16:creationId xmlns:a16="http://schemas.microsoft.com/office/drawing/2014/main" id="{114BD5EF-0F00-67EB-1C57-01896C2197C8}"/>
            </a:ext>
          </a:extLst>
        </xdr:cNvPr>
        <xdr:cNvSpPr>
          <a:spLocks noChangeArrowheads="1"/>
        </xdr:cNvSpPr>
      </xdr:nvSpPr>
      <xdr:spPr bwMode="auto">
        <a:xfrm>
          <a:off x="2283142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>
          <a:extLst>
            <a:ext uri="{FF2B5EF4-FFF2-40B4-BE49-F238E27FC236}">
              <a16:creationId xmlns:a16="http://schemas.microsoft.com/office/drawing/2014/main" id="{411244F6-33D5-A177-9B88-DDE20AC153BD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448225B9-46C5-5078-DE37-071D4290AB31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>
          <a:extLst>
            <a:ext uri="{FF2B5EF4-FFF2-40B4-BE49-F238E27FC236}">
              <a16:creationId xmlns:a16="http://schemas.microsoft.com/office/drawing/2014/main" id="{AB1D437F-A6E1-5B74-61AF-4B0E15069CB5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>
          <a:extLst>
            <a:ext uri="{FF2B5EF4-FFF2-40B4-BE49-F238E27FC236}">
              <a16:creationId xmlns:a16="http://schemas.microsoft.com/office/drawing/2014/main" id="{5D4B8116-9B76-C3C5-58CD-B349380F51A4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>
          <a:extLst>
            <a:ext uri="{FF2B5EF4-FFF2-40B4-BE49-F238E27FC236}">
              <a16:creationId xmlns:a16="http://schemas.microsoft.com/office/drawing/2014/main" id="{076ECAB3-9932-6978-A37E-09D89E63E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>
          <a:extLst>
            <a:ext uri="{FF2B5EF4-FFF2-40B4-BE49-F238E27FC236}">
              <a16:creationId xmlns:a16="http://schemas.microsoft.com/office/drawing/2014/main" id="{AD5FB452-F161-C791-0324-5061AEB44D9F}"/>
            </a:ext>
          </a:extLst>
        </xdr:cNvPr>
        <xdr:cNvSpPr>
          <a:spLocks noChangeArrowheads="1"/>
        </xdr:cNvSpPr>
      </xdr:nvSpPr>
      <xdr:spPr bwMode="auto">
        <a:xfrm>
          <a:off x="22831425" y="112776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>
          <a:extLst>
            <a:ext uri="{FF2B5EF4-FFF2-40B4-BE49-F238E27FC236}">
              <a16:creationId xmlns:a16="http://schemas.microsoft.com/office/drawing/2014/main" id="{CC2F080D-0B53-4878-6C5F-565B097B4C0E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>
          <a:extLst>
            <a:ext uri="{FF2B5EF4-FFF2-40B4-BE49-F238E27FC236}">
              <a16:creationId xmlns:a16="http://schemas.microsoft.com/office/drawing/2014/main" id="{887B3A81-BEA6-E1F1-EB16-A76224A7B21C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>
          <a:extLst>
            <a:ext uri="{FF2B5EF4-FFF2-40B4-BE49-F238E27FC236}">
              <a16:creationId xmlns:a16="http://schemas.microsoft.com/office/drawing/2014/main" id="{9C3994D0-4283-9036-72BB-1566AD4B0C61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>
          <a:extLst>
            <a:ext uri="{FF2B5EF4-FFF2-40B4-BE49-F238E27FC236}">
              <a16:creationId xmlns:a16="http://schemas.microsoft.com/office/drawing/2014/main" id="{4A9E2E4D-5E2A-8F67-BE17-C81775A13A91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>
          <a:extLst>
            <a:ext uri="{FF2B5EF4-FFF2-40B4-BE49-F238E27FC236}">
              <a16:creationId xmlns:a16="http://schemas.microsoft.com/office/drawing/2014/main" id="{509F821B-172A-BD1A-39E3-2777F02FC92C}"/>
            </a:ext>
          </a:extLst>
        </xdr:cNvPr>
        <xdr:cNvSpPr>
          <a:spLocks noChangeArrowheads="1"/>
        </xdr:cNvSpPr>
      </xdr:nvSpPr>
      <xdr:spPr bwMode="auto">
        <a:xfrm>
          <a:off x="22831425" y="97155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>
          <a:extLst>
            <a:ext uri="{FF2B5EF4-FFF2-40B4-BE49-F238E27FC236}">
              <a16:creationId xmlns:a16="http://schemas.microsoft.com/office/drawing/2014/main" id="{3004E758-CF7C-1543-53A9-92BF6C1C1C17}"/>
            </a:ext>
          </a:extLst>
        </xdr:cNvPr>
        <xdr:cNvSpPr>
          <a:spLocks noChangeArrowheads="1"/>
        </xdr:cNvSpPr>
      </xdr:nvSpPr>
      <xdr:spPr bwMode="auto">
        <a:xfrm>
          <a:off x="22831425" y="137636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>
          <a:extLst>
            <a:ext uri="{FF2B5EF4-FFF2-40B4-BE49-F238E27FC236}">
              <a16:creationId xmlns:a16="http://schemas.microsoft.com/office/drawing/2014/main" id="{43C30949-BDB7-CD32-5E81-135FD6E4B630}"/>
            </a:ext>
          </a:extLst>
        </xdr:cNvPr>
        <xdr:cNvSpPr>
          <a:spLocks noChangeArrowheads="1"/>
        </xdr:cNvSpPr>
      </xdr:nvSpPr>
      <xdr:spPr bwMode="auto">
        <a:xfrm>
          <a:off x="22831425" y="158115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D16" sqref="D16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37190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-19.580909999999982</v>
      </c>
      <c r="O12" s="37">
        <f>SUM(O14+O15+O20)</f>
        <v>11.591090000000122</v>
      </c>
      <c r="P12" s="37">
        <f>SUM(P14+P15+P20)</f>
        <v>-819.02447435240401</v>
      </c>
      <c r="Q12" s="37">
        <f>SUM(Q14+Q15+Q20)</f>
        <v>-772.27227001192261</v>
      </c>
      <c r="R12" s="37">
        <f>SUM(R14+R15+R20)</f>
        <v>20633.686223231864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-125.504</v>
      </c>
      <c r="P14" s="42">
        <f>INDEX('MM PLANT'!$A$6:$W$500,MATCH(Summary!$B$8,'MM PLANT'!$A$6:$A$500,0),21)</f>
        <v>-125.504</v>
      </c>
      <c r="Q14" s="42">
        <f>INDEX('MM PLANT'!$A$6:$W$500,MATCH(Summary!$B$8,'MM PLANT'!$A$6:$A$500,0),22)</f>
        <v>-125.504</v>
      </c>
      <c r="R14" s="42">
        <f>INDEX('MM PLANT'!$A$6:$W$500,MATCH(Summary!$B$8,'MM PLANT'!$A$6:$A$500,0),23)</f>
        <v>-2346.876752812515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-65.672629999999998</v>
      </c>
      <c r="P15" s="42">
        <f>INDEX('Plant Manager'!$A$6:$W$500,MATCH(Summary!$B$8,'Plant Manager'!$A$6:$A$500,0),21)</f>
        <v>-52.867630000000005</v>
      </c>
      <c r="Q15" s="42">
        <f>INDEX('Plant Manager'!$A$6:$W$500,MATCH(Summary!$B$8,'Plant Manager'!$A$6:$A$500,0),22)</f>
        <v>-52.867630000000005</v>
      </c>
      <c r="R15" s="42">
        <f>INDEX('Plant Manager'!$A$6:$W$500,MATCH(Summary!$B$8,'Plant Manager'!$A$6:$A$500,0),23)</f>
        <v>-90.094279999999998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166.06395000000001</v>
      </c>
      <c r="L20" s="116"/>
      <c r="M20" s="41"/>
      <c r="N20" s="37">
        <f>SUBTOTAL(9,N22:N24)</f>
        <v>-19.580909999999982</v>
      </c>
      <c r="O20" s="37">
        <f>SUBTOTAL(9,O22:O24)</f>
        <v>202.76772000000011</v>
      </c>
      <c r="P20" s="37">
        <f>SUBTOTAL(9,P22:P24)</f>
        <v>-640.65284435240403</v>
      </c>
      <c r="Q20" s="37">
        <f>SUBTOTAL(9,Q22:Q24)</f>
        <v>-593.90064001192263</v>
      </c>
      <c r="R20" s="37">
        <f>SUBTOTAL(9,R22:R24)</f>
        <v>23070.657256044378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-17.128563166127403</v>
      </c>
      <c r="E22" s="98" t="s">
        <v>22</v>
      </c>
      <c r="F22" s="39"/>
      <c r="G22" s="100">
        <f>G29+G32</f>
        <v>4.5226550035982775</v>
      </c>
      <c r="H22" s="99" t="s">
        <v>80</v>
      </c>
      <c r="J22" s="101">
        <f>J26</f>
        <v>62.799390000000002</v>
      </c>
      <c r="L22" s="99">
        <v>2000</v>
      </c>
      <c r="M22" s="41"/>
      <c r="N22" s="42">
        <f>N29+N32</f>
        <v>-0.35699999999999998</v>
      </c>
      <c r="O22" s="42">
        <f>O29+O32</f>
        <v>-27.958999999999996</v>
      </c>
      <c r="P22" s="42">
        <f>P29+P32</f>
        <v>-118.889</v>
      </c>
      <c r="Q22" s="42">
        <f>Q29+Q32</f>
        <v>-47.156000000000006</v>
      </c>
      <c r="R22" s="42">
        <f>R29+R32</f>
        <v>-452.30156000000011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1.796196424491767</v>
      </c>
      <c r="E23" s="99" t="s">
        <v>82</v>
      </c>
      <c r="F23" s="39"/>
      <c r="G23" s="141">
        <f>INDEX('SC Total Power'!$A$6:$W$500,MATCH(Summary!$B$8,'SC Total Power'!$A$6:$A$500,0),17)</f>
        <v>0.44441590315625512</v>
      </c>
      <c r="H23" s="99" t="s">
        <v>81</v>
      </c>
      <c r="J23" s="101">
        <f>J39</f>
        <v>164.69635</v>
      </c>
      <c r="L23" s="99">
        <v>5000</v>
      </c>
      <c r="M23" s="41"/>
      <c r="N23" s="42">
        <f>N39</f>
        <v>-19.223909999999982</v>
      </c>
      <c r="O23" s="42">
        <f>O39</f>
        <v>230.72672000000011</v>
      </c>
      <c r="P23" s="42">
        <f>P39</f>
        <v>-521.76384435240402</v>
      </c>
      <c r="Q23" s="42">
        <f>Q39</f>
        <v>-546.74464001192268</v>
      </c>
      <c r="R23" s="42">
        <f>R39</f>
        <v>23961.945816044379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62.799390000000002</v>
      </c>
      <c r="K26" s="28"/>
      <c r="L26" s="30"/>
      <c r="M26" s="29"/>
      <c r="N26" s="37">
        <f>SUM(N28)</f>
        <v>-0.35699999999999998</v>
      </c>
      <c r="O26" s="37">
        <f>SUM(O28)</f>
        <v>-27.958999999999996</v>
      </c>
      <c r="P26" s="37">
        <f>SUM(P28)</f>
        <v>-118.889</v>
      </c>
      <c r="Q26" s="37">
        <f>SUM(Q28)</f>
        <v>-47.156000000000006</v>
      </c>
      <c r="R26" s="37">
        <f>SUM(R28)</f>
        <v>-452.30156000000011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62.799390000000002</v>
      </c>
      <c r="L28" s="36"/>
      <c r="M28" s="33"/>
      <c r="N28" s="134">
        <f>SUM(+N29+N32+N34)</f>
        <v>-0.35699999999999998</v>
      </c>
      <c r="O28" s="134">
        <f>SUM(+O29+O32+O34)</f>
        <v>-27.958999999999996</v>
      </c>
      <c r="P28" s="134">
        <f>SUM(+P29+P32+P34)</f>
        <v>-118.889</v>
      </c>
      <c r="Q28" s="134">
        <f>SUM(+Q29+Q32+Q34)</f>
        <v>-47.156000000000006</v>
      </c>
      <c r="R28" s="134">
        <f>SUM(+R29+R32+R34)</f>
        <v>-452.30156000000011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-17.128563166127403</v>
      </c>
      <c r="E29" s="105"/>
      <c r="F29" s="39" t="s">
        <v>65</v>
      </c>
      <c r="G29" s="100">
        <f>SUM(G30:G31)</f>
        <v>4.5226550035982775</v>
      </c>
      <c r="H29" s="116"/>
      <c r="I29" s="34" t="s">
        <v>65</v>
      </c>
      <c r="J29" s="40">
        <f>INDEX('RAC V@r Total'!$A$6:$Z$500,MATCH(Summary!$B$8,'RAC V@r Total'!$A$6:$A$500,0),20)</f>
        <v>62.799390000000002</v>
      </c>
      <c r="L29" s="46"/>
      <c r="M29" s="41"/>
      <c r="N29" s="42">
        <f>SUM(N30:N31)</f>
        <v>-0.35699999999999998</v>
      </c>
      <c r="O29" s="42">
        <f>SUM(O30:O31)</f>
        <v>-27.960999999999995</v>
      </c>
      <c r="P29" s="42">
        <f>SUM(P30:P31)</f>
        <v>-118.904</v>
      </c>
      <c r="Q29" s="42">
        <f>SUM(Q30:Q31)</f>
        <v>67.564999999999998</v>
      </c>
      <c r="R29" s="42">
        <f>SUM(R30:R31)</f>
        <v>1196.4874399999999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3.6127805000000218E-3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-0.35699999999999998</v>
      </c>
      <c r="O30" s="61">
        <f>'ARG Gas IM'!T3-O34</f>
        <v>-27.958999999999996</v>
      </c>
      <c r="P30" s="61">
        <f>INDEX('ARG Gas IM'!$A$6:$W$500,MATCH(Summary!$B$8,'ARG Gas IM'!$A$6:$A$500,0),21)-P34</f>
        <v>-57.793999999999997</v>
      </c>
      <c r="Q30" s="61">
        <f>INDEX('ARG Gas IM'!$A$6:$W$500,MATCH(Summary!$B$8,'ARG Gas IM'!$A$6:$A$500,0),22)-Q34</f>
        <v>-51.133000000000003</v>
      </c>
      <c r="R30" s="125">
        <f>INDEX('ARG Gas IM'!$A$6:$W$500,MATCH(Summary!$B$8,'ARG Gas IM'!$A$6:$A$500,0),23)-R34</f>
        <v>-515.14556000000016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-17.132175946627402</v>
      </c>
      <c r="E31" s="58"/>
      <c r="F31" s="59"/>
      <c r="G31" s="85">
        <f>INDEX('ARG Gas Firm'!$A$6:$W$500,MATCH(Summary!$B$8,'ARG Gas Firm'!$A$6:$A$500,0),17)</f>
        <v>4.5226550035982775</v>
      </c>
      <c r="H31" s="58"/>
      <c r="J31" s="84"/>
      <c r="L31" s="58"/>
      <c r="M31" s="60"/>
      <c r="N31" s="61">
        <f>INDEX('ARG Gas Firm'!$A$6:$W$500,MATCH(Summary!$B$8,'ARG Gas Firm'!$A$6:$A$500,0),19)</f>
        <v>0</v>
      </c>
      <c r="O31" s="61">
        <f>'ARG Gas Firm'!T$3</f>
        <v>-2E-3</v>
      </c>
      <c r="P31" s="61">
        <f>INDEX('ARG Gas Firm'!$A$6:$W$500,MATCH(Summary!$B$8,'ARG Gas Firm'!$A$6:$A$500,0),21)</f>
        <v>-61.11</v>
      </c>
      <c r="Q31" s="61">
        <f>INDEX('ARG Gas Firm'!$A$6:$W$500,MATCH(Summary!$B$8,'ARG Gas Firm'!$A$6:$A$500,0),22)</f>
        <v>118.69799999999999</v>
      </c>
      <c r="R31" s="125">
        <f>INDEX('ARG Gas Firm'!$A$6:$W$500,MATCH(Summary!$B$8,'ARG Gas Firm'!$A$6:$A$500,0),23)</f>
        <v>1711.633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0</v>
      </c>
      <c r="O32" s="42">
        <f>'ARG Gas Transport'!T$3</f>
        <v>2E-3</v>
      </c>
      <c r="P32" s="42">
        <f>INDEX('ARG Gas Transport'!$A$6:$W$500,MATCH(Summary!$B$8,'ARG Gas IM'!$A$6:$A$500,0),21)</f>
        <v>1.4999999999999999E-2</v>
      </c>
      <c r="Q32" s="42">
        <f>INDEX('ARG Gas Transport'!$A$6:$W$500,MATCH(Summary!$B$8,'ARG Gas Transport'!$A$6:$A$500,0),22)</f>
        <v>-114.721</v>
      </c>
      <c r="R32" s="126">
        <f>INDEX('ARG Gas Transport'!$A$6:$W$500,MATCH(Summary!$B$8,'ARG Gas Transport'!$A$6:$A$500,0),23)</f>
        <v>-1648.789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164.69635</v>
      </c>
      <c r="K39" s="28"/>
      <c r="L39" s="30"/>
      <c r="M39" s="29"/>
      <c r="N39" s="37">
        <f>N41+N48</f>
        <v>-19.223909999999982</v>
      </c>
      <c r="O39" s="37">
        <f>O41+O48</f>
        <v>230.72672000000011</v>
      </c>
      <c r="P39" s="37">
        <f>P41+P48</f>
        <v>-521.76384435240402</v>
      </c>
      <c r="Q39" s="37">
        <f>Q41+Q48</f>
        <v>-546.74464001192268</v>
      </c>
      <c r="R39" s="37">
        <f>R41+R48</f>
        <v>23961.945816044379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1.7310209379420722</v>
      </c>
      <c r="E41" s="116"/>
      <c r="F41" s="33"/>
      <c r="G41" s="141">
        <f>INDEX('Arg Total Power'!$A$6:$W$500,MATCH(Summary!$B$8,'Arg Total Power'!$A$6:$A$500,0),17)</f>
        <v>0.42172710856118412</v>
      </c>
      <c r="H41" s="105"/>
      <c r="J41" s="40">
        <f>INDEX('RAC V@r Total'!$A$6:$Z$500,MATCH(Summary!$B$8,'RAC V@r Total'!$A$6:$A$500,0),19)</f>
        <v>430.66184999999996</v>
      </c>
      <c r="L41" s="36"/>
      <c r="M41" s="33"/>
      <c r="N41" s="133">
        <f>N42+N45</f>
        <v>-27.092000000000002</v>
      </c>
      <c r="O41" s="133">
        <f>O42+O45</f>
        <v>125.004</v>
      </c>
      <c r="P41" s="133">
        <f>P42+P45</f>
        <v>223.98200000000003</v>
      </c>
      <c r="Q41" s="133">
        <f>Q42+Q45</f>
        <v>226.44900000000001</v>
      </c>
      <c r="R41" s="133">
        <f>R42+R45+R46</f>
        <v>2048.5777604178029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-0.20928526161311423</v>
      </c>
      <c r="E42" s="116"/>
      <c r="F42" s="113"/>
      <c r="G42" s="115"/>
      <c r="H42" s="105"/>
      <c r="J42" s="45"/>
      <c r="L42" s="46"/>
      <c r="M42" s="41"/>
      <c r="N42" s="42">
        <f>N43+N44</f>
        <v>-18.923000000000002</v>
      </c>
      <c r="O42" s="42">
        <f>O43+O44</f>
        <v>12.133000000000001</v>
      </c>
      <c r="P42" s="42">
        <f>P43+P44</f>
        <v>112.93600000000001</v>
      </c>
      <c r="Q42" s="42">
        <f>Q43+Q44</f>
        <v>113.08800000000001</v>
      </c>
      <c r="R42" s="42">
        <f>R43+R44</f>
        <v>1914.2557004178032</v>
      </c>
      <c r="T42" s="53"/>
      <c r="U42" s="53"/>
      <c r="V42" s="53"/>
      <c r="W42" s="53"/>
      <c r="X42" s="53"/>
      <c r="Y42" s="51"/>
    </row>
    <row r="43" spans="1:35" s="57" customFormat="1" ht="27.75">
      <c r="A43" s="86" t="s">
        <v>23</v>
      </c>
      <c r="B43" s="56" t="s">
        <v>90</v>
      </c>
      <c r="D43" s="85">
        <f>INDEX('EZE Power Trading'!$A$6:$W$500,MATCH(Summary!$B$8,'EZE Power Trading'!$A$6:$A$500,0),16)</f>
        <v>-0.15137107206242764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-24.128</v>
      </c>
      <c r="O43" s="61">
        <f>'EZE Power Trading'!T$3</f>
        <v>-15.964</v>
      </c>
      <c r="P43" s="61">
        <f>INDEX('EZE Power Trading'!$A$6:$W$500,MATCH(Summary!$B$8,'EZE Power Trading'!$A$6:$A$500,0),21)</f>
        <v>11.244999999999999</v>
      </c>
      <c r="Q43" s="61">
        <f>INDEX('EZE Power Trading'!$A$6:$W$500,MATCH(Summary!$B$8,'EZE Power Trading'!$A$6:$A$500,0),22)</f>
        <v>11.525</v>
      </c>
      <c r="R43" s="125">
        <f>(INDEX('EZE Power Trading'!$A$6:$W$500,MATCH(Summary!$B$8,'EZE Power Trading'!$A$6:$A$500,0),23))-R46</f>
        <v>742.26983041780295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-5.7914189550686598E-2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5.2050000000000001</v>
      </c>
      <c r="O44" s="61">
        <f>'Rio Cuarto Power Trading'!T$3</f>
        <v>28.097000000000001</v>
      </c>
      <c r="P44" s="61">
        <f>INDEX('Rio Cuarto Power Trading'!$A$6:$W$500,MATCH(Summary!$B$8,'Rio Cuarto Power Trading'!$A$6:$A$500,0),21)</f>
        <v>101.691</v>
      </c>
      <c r="Q44" s="61">
        <f>INDEX('Rio Cuarto Power Trading'!$A$6:$W$500,MATCH(Summary!$B$8,'Rio Cuarto Power Trading'!$A$6:$A$500,0),22)</f>
        <v>101.563</v>
      </c>
      <c r="R44" s="125">
        <f>INDEX('Rio Cuarto Power Trading'!$A$6:$W$500,MATCH(Summary!$B$8,'Rio Cuarto Power Trading'!$A$6:$A$500,0),23)</f>
        <v>1171.9858700000002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1.9403061995551865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-8.1690000000000005</v>
      </c>
      <c r="O45" s="42">
        <f>'Modesto Maranzana Power'!T$3</f>
        <v>112.87100000000001</v>
      </c>
      <c r="P45" s="42">
        <f>INDEX('Modesto Maranzana Power'!$A$6:$W$500,MATCH(Summary!$B$8,'Modesto Maranzana Power'!$A$6:$A$500,0),21)</f>
        <v>111.04600000000001</v>
      </c>
      <c r="Q45" s="42">
        <f>INDEX('Modesto Maranzana Power'!$A$6:$W$500,MATCH(Summary!$B$8,'Modesto Maranzana Power'!$A$6:$A$500,0),22)</f>
        <v>113.361</v>
      </c>
      <c r="R45" s="42">
        <f>INDEX('Modesto Maranzana Power'!$A$6:$W$500,MATCH(Summary!$B$8,'Modesto Maranzana Power'!$A$6:$A$500,0),23)</f>
        <v>-100.39305000000004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492.58396999999997</v>
      </c>
      <c r="L48" s="46"/>
      <c r="M48" s="41"/>
      <c r="N48" s="133">
        <f>N49+N50+N51</f>
        <v>7.8680900000000182</v>
      </c>
      <c r="O48" s="133">
        <f>O49+O50+O51</f>
        <v>105.72272000000009</v>
      </c>
      <c r="P48" s="133">
        <f>P49+P50+P51</f>
        <v>-745.74584435240399</v>
      </c>
      <c r="Q48" s="133">
        <f>Q49+Q50+Q51</f>
        <v>-773.19364001192275</v>
      </c>
      <c r="R48" s="133">
        <f>R49+R50+R51</f>
        <v>21913.368055626575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-6.4505134503052885E-3</v>
      </c>
      <c r="E49" s="105"/>
      <c r="F49" s="39"/>
      <c r="G49" s="141">
        <f>INDEX('BRA Power'!$A$6:$W$500,MATCH(Summary!$B$8,'BRA Power'!$A$6:$A$500,0),17)</f>
        <v>0.12865673954315002</v>
      </c>
      <c r="H49" s="105"/>
      <c r="J49" s="45"/>
      <c r="L49" s="44"/>
      <c r="M49" s="41"/>
      <c r="N49" s="42">
        <f>INDEX('BRA Power'!$A$6:$W$500,MATCH(Summary!$B$8,'BRA Power'!$A$6:$A$500,0),19)</f>
        <v>7.8712700000000186</v>
      </c>
      <c r="O49" s="42">
        <f>'BRA Power'!T$3</f>
        <v>105.74496000000009</v>
      </c>
      <c r="P49" s="42">
        <f>INDEX('BRA Power'!$A$6:$W$500,MATCH(Summary!$B$8,'BRA Power'!$A$6:$A$500,0),21)</f>
        <v>-767.06627349698965</v>
      </c>
      <c r="Q49" s="42">
        <f>INDEX('BRA Power'!$A$6:$W$500,MATCH(Summary!$B$8,'BRA Power'!$A$6:$A$500,0),22)</f>
        <v>-783.56672405680843</v>
      </c>
      <c r="R49" s="42">
        <f>(INDEX('BRA Power'!$A$6:$W$500,MATCH(Summary!$B$8,'BRA Power'!$A$6:$A$500,0),23))-R51</f>
        <v>3269.3855207910201</v>
      </c>
      <c r="S49" s="35"/>
      <c r="T49" s="51"/>
      <c r="U49" s="51"/>
      <c r="V49" s="51"/>
      <c r="W49" s="51"/>
      <c r="X49" s="51"/>
      <c r="Y49" s="51"/>
    </row>
    <row r="50" spans="1:35" s="34" customFormat="1" ht="24.95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-3.1800000000002911E-3</v>
      </c>
      <c r="O50" s="42">
        <f>'BRA PWR Certificates'!T$3</f>
        <v>-2.2240000000001599E-2</v>
      </c>
      <c r="P50" s="42">
        <f>INDEX('BRA PWR Certificates'!$A$6:$W$500,MATCH(Summary!$B$8,'BRA PWR Certificates'!$A$6:$A$500,0),21)</f>
        <v>21.320429144585635</v>
      </c>
      <c r="Q50" s="42">
        <f>INDEX('BRA PWR Certificates'!$A$6:$W$500,MATCH(Summary!$B$8,'BRA PWR Certificates'!$A$6:$A$500,0),22)</f>
        <v>10.373084044885637</v>
      </c>
      <c r="R50" s="42">
        <f>(INDEX('BRA PWR Certificates'!$A$6:$W$500,MATCH(Summary!$B$8,'BRA PWR Certificates'!$A$6:$A$500,0),23))</f>
        <v>25.390496653754862</v>
      </c>
      <c r="S50" s="35"/>
      <c r="T50" s="51"/>
      <c r="U50" s="51"/>
      <c r="V50" s="51"/>
      <c r="W50" s="51"/>
      <c r="X50" s="51"/>
      <c r="Y50" s="51"/>
    </row>
    <row r="51" spans="1:35" s="34" customFormat="1" ht="24.95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442598.21788574505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0.44259821788574505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442484.89590650884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0.44248489590650886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442427.70118295739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1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0.44242770118295738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443262.04905671207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1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0.44326204905671207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444415.90315625514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1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0.44441590315625512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419981.89000924601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0.41998189000924602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419850.47308322717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0.41985047308322715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419775.16893204855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1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0.41977516893204853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420591.39288574038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1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0.42059139288574038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421727.10856118414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1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0.42172710856118412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36" activePane="bottomRight" state="frozen"/>
      <selection pane="topRight" activeCell="D1" sqref="D1"/>
      <selection pane="bottomLeft" activeCell="A36" sqref="A36"/>
      <selection pane="bottomRight"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 hidden="1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 hidden="1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 hidden="1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 hidden="1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 hidden="1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 hidden="1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 hidden="1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 hidden="1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-491006.38</v>
      </c>
      <c r="E300" s="73">
        <v>0</v>
      </c>
      <c r="F300" s="73">
        <v>0</v>
      </c>
      <c r="G300" s="73">
        <v>-429562.5</v>
      </c>
      <c r="H300" s="73">
        <v>-62331.14</v>
      </c>
      <c r="I300" s="73">
        <v>-491006.38</v>
      </c>
      <c r="J300" s="73">
        <v>-437034.84</v>
      </c>
      <c r="K300" s="73">
        <v>-164065.93</v>
      </c>
      <c r="L300" s="73">
        <v>0</v>
      </c>
      <c r="M300" s="73">
        <v>-62331.14</v>
      </c>
      <c r="N300" s="73">
        <v>-165152.24</v>
      </c>
      <c r="P300" s="73">
        <f t="shared" si="63"/>
        <v>491.00637999999998</v>
      </c>
      <c r="Q300" s="73">
        <f t="shared" si="64"/>
        <v>0</v>
      </c>
      <c r="R300" s="73">
        <f t="shared" si="65"/>
        <v>0</v>
      </c>
      <c r="S300" s="73">
        <f t="shared" si="66"/>
        <v>429.5625</v>
      </c>
      <c r="T300" s="73">
        <f t="shared" si="67"/>
        <v>62.331139999999998</v>
      </c>
      <c r="U300" s="73">
        <f t="shared" si="68"/>
        <v>491.00637999999998</v>
      </c>
      <c r="V300" s="73">
        <f t="shared" si="69"/>
        <v>437.03484000000003</v>
      </c>
      <c r="W300" s="73">
        <f t="shared" si="70"/>
        <v>164.06592999999998</v>
      </c>
      <c r="X300" s="73">
        <f t="shared" si="71"/>
        <v>0</v>
      </c>
      <c r="Y300" s="73">
        <f t="shared" si="72"/>
        <v>62.331139999999998</v>
      </c>
      <c r="Z300" s="73">
        <f t="shared" si="73"/>
        <v>165.15223999999998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-491386.88</v>
      </c>
      <c r="E301" s="73">
        <v>0</v>
      </c>
      <c r="F301" s="73">
        <v>0</v>
      </c>
      <c r="G301" s="73">
        <v>-429449.26</v>
      </c>
      <c r="H301" s="73">
        <v>-62243</v>
      </c>
      <c r="I301" s="73">
        <v>-491386.88</v>
      </c>
      <c r="J301" s="73">
        <v>-436950.9</v>
      </c>
      <c r="K301" s="73">
        <v>-164429.5</v>
      </c>
      <c r="L301" s="73">
        <v>0</v>
      </c>
      <c r="M301" s="73">
        <v>-62243.83</v>
      </c>
      <c r="N301" s="73">
        <v>-165354.79</v>
      </c>
      <c r="P301" s="73">
        <f t="shared" si="63"/>
        <v>491.38688000000002</v>
      </c>
      <c r="Q301" s="73">
        <f t="shared" si="64"/>
        <v>0</v>
      </c>
      <c r="R301" s="73">
        <f t="shared" si="65"/>
        <v>0</v>
      </c>
      <c r="S301" s="73">
        <f t="shared" si="66"/>
        <v>429.44925999999998</v>
      </c>
      <c r="T301" s="73">
        <f t="shared" si="67"/>
        <v>62.243000000000002</v>
      </c>
      <c r="U301" s="73">
        <f t="shared" si="68"/>
        <v>491.38688000000002</v>
      </c>
      <c r="V301" s="73">
        <f t="shared" si="69"/>
        <v>436.95090000000005</v>
      </c>
      <c r="W301" s="73">
        <f t="shared" si="70"/>
        <v>164.42949999999999</v>
      </c>
      <c r="X301" s="73">
        <f t="shared" si="71"/>
        <v>0</v>
      </c>
      <c r="Y301" s="73">
        <f t="shared" si="72"/>
        <v>62.243830000000003</v>
      </c>
      <c r="Z301" s="73">
        <f t="shared" si="73"/>
        <v>165.35479000000001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-491776.35</v>
      </c>
      <c r="E302" s="73">
        <v>0</v>
      </c>
      <c r="F302" s="73">
        <v>0</v>
      </c>
      <c r="G302" s="73">
        <v>-429447</v>
      </c>
      <c r="H302" s="73">
        <v>-62496.37</v>
      </c>
      <c r="I302" s="73">
        <v>-491776.35</v>
      </c>
      <c r="J302" s="73">
        <v>-436886.45</v>
      </c>
      <c r="K302" s="73">
        <v>-164739.28</v>
      </c>
      <c r="L302" s="73">
        <v>0</v>
      </c>
      <c r="M302" s="73">
        <v>-62496.37</v>
      </c>
      <c r="N302" s="73">
        <v>-165477.68</v>
      </c>
      <c r="P302" s="73">
        <f t="shared" si="63"/>
        <v>491.77634999999998</v>
      </c>
      <c r="Q302" s="73">
        <f t="shared" si="64"/>
        <v>0</v>
      </c>
      <c r="R302" s="73">
        <f t="shared" si="65"/>
        <v>0</v>
      </c>
      <c r="S302" s="73">
        <f t="shared" si="66"/>
        <v>429.447</v>
      </c>
      <c r="T302" s="73">
        <f t="shared" si="67"/>
        <v>62.496370000000006</v>
      </c>
      <c r="U302" s="73">
        <f t="shared" si="68"/>
        <v>491.77634999999998</v>
      </c>
      <c r="V302" s="73">
        <f t="shared" si="69"/>
        <v>436.88645000000002</v>
      </c>
      <c r="W302" s="73">
        <f t="shared" si="70"/>
        <v>164.73928000000001</v>
      </c>
      <c r="X302" s="73">
        <f t="shared" si="71"/>
        <v>0</v>
      </c>
      <c r="Y302" s="73">
        <f t="shared" si="72"/>
        <v>62.496370000000006</v>
      </c>
      <c r="Z302" s="73">
        <f t="shared" si="73"/>
        <v>165.47767999999999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-492175.22</v>
      </c>
      <c r="E303" s="73">
        <v>0</v>
      </c>
      <c r="F303" s="73">
        <v>0</v>
      </c>
      <c r="G303" s="73">
        <v>-429969.11</v>
      </c>
      <c r="H303" s="73">
        <v>-62742.82</v>
      </c>
      <c r="I303" s="73">
        <v>-492175.22</v>
      </c>
      <c r="J303" s="73">
        <v>-437366.44</v>
      </c>
      <c r="K303" s="73">
        <v>-164764.82999999999</v>
      </c>
      <c r="L303" s="73">
        <v>0</v>
      </c>
      <c r="M303" s="73">
        <v>-62742.82</v>
      </c>
      <c r="N303" s="73">
        <v>-165764.98000000001</v>
      </c>
      <c r="P303" s="73">
        <f t="shared" si="63"/>
        <v>492.17521999999997</v>
      </c>
      <c r="Q303" s="73">
        <f t="shared" si="64"/>
        <v>0</v>
      </c>
      <c r="R303" s="73">
        <f t="shared" si="65"/>
        <v>0</v>
      </c>
      <c r="S303" s="73">
        <f t="shared" si="66"/>
        <v>429.96911</v>
      </c>
      <c r="T303" s="73">
        <f t="shared" si="67"/>
        <v>62.742820000000002</v>
      </c>
      <c r="U303" s="73">
        <f t="shared" si="68"/>
        <v>492.17521999999997</v>
      </c>
      <c r="V303" s="73">
        <f t="shared" si="69"/>
        <v>437.36644000000001</v>
      </c>
      <c r="W303" s="73">
        <f t="shared" si="70"/>
        <v>164.76482999999999</v>
      </c>
      <c r="X303" s="73">
        <f t="shared" si="71"/>
        <v>0</v>
      </c>
      <c r="Y303" s="73">
        <f t="shared" si="72"/>
        <v>62.742820000000002</v>
      </c>
      <c r="Z303" s="73">
        <f t="shared" si="73"/>
        <v>165.76498000000001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-492583.97</v>
      </c>
      <c r="E304" s="73">
        <v>0</v>
      </c>
      <c r="F304" s="73">
        <v>0</v>
      </c>
      <c r="G304" s="73">
        <v>-430661.85</v>
      </c>
      <c r="H304" s="73">
        <v>-62799.39</v>
      </c>
      <c r="I304" s="73">
        <v>-492583.97</v>
      </c>
      <c r="J304" s="73">
        <v>-438088.95</v>
      </c>
      <c r="K304" s="73">
        <v>-164696.35</v>
      </c>
      <c r="L304" s="73">
        <v>0</v>
      </c>
      <c r="M304" s="73">
        <v>-62799.39</v>
      </c>
      <c r="N304" s="73">
        <v>-166063.95000000001</v>
      </c>
      <c r="P304" s="73">
        <f t="shared" si="63"/>
        <v>492.58396999999997</v>
      </c>
      <c r="Q304" s="73">
        <f t="shared" si="64"/>
        <v>0</v>
      </c>
      <c r="R304" s="73">
        <f t="shared" si="65"/>
        <v>0</v>
      </c>
      <c r="S304" s="73">
        <f t="shared" si="66"/>
        <v>430.66184999999996</v>
      </c>
      <c r="T304" s="73">
        <f t="shared" si="67"/>
        <v>62.799390000000002</v>
      </c>
      <c r="U304" s="73">
        <f t="shared" si="68"/>
        <v>492.58396999999997</v>
      </c>
      <c r="V304" s="73">
        <f t="shared" si="69"/>
        <v>438.08895000000001</v>
      </c>
      <c r="W304" s="73">
        <f t="shared" si="70"/>
        <v>164.69635</v>
      </c>
      <c r="X304" s="73">
        <f t="shared" si="71"/>
        <v>0</v>
      </c>
      <c r="Y304" s="73">
        <f t="shared" si="72"/>
        <v>62.799390000000002</v>
      </c>
      <c r="Z304" s="73">
        <f t="shared" si="73"/>
        <v>166.06395000000001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0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0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0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0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0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4502636.1533973273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1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4.5026361533973276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4501863.4762273813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1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4.5018634762273813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4501863.4762273813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1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4.5018634762273813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4522235.3360643331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1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4.522235336064333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4522655.0035982775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1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4.5226550035982775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-2</v>
      </c>
      <c r="P3" s="73">
        <v>1000000</v>
      </c>
      <c r="Q3" s="73"/>
      <c r="R3" s="73">
        <v>1000</v>
      </c>
      <c r="S3" s="62"/>
      <c r="T3" s="82">
        <f>SUM(T6:T371)</f>
        <v>-2E-3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0</v>
      </c>
      <c r="L293" s="73">
        <f t="shared" si="68"/>
        <v>0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0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0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0</v>
      </c>
      <c r="L295" s="73">
        <f t="shared" si="68"/>
        <v>0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0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0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0</v>
      </c>
      <c r="L297" s="73">
        <f t="shared" si="68"/>
        <v>0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0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>
        <v>-17048429.702645749</v>
      </c>
      <c r="E300" s="73">
        <v>4502636.1533973273</v>
      </c>
      <c r="F300" s="73"/>
      <c r="G300" s="73">
        <v>-61108</v>
      </c>
      <c r="I300" s="73">
        <f t="shared" si="69"/>
        <v>-61108</v>
      </c>
      <c r="J300" s="73">
        <f t="shared" si="66"/>
        <v>0</v>
      </c>
      <c r="K300" s="73">
        <f t="shared" si="67"/>
        <v>1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-17.048429702645748</v>
      </c>
      <c r="Q300" s="73">
        <f t="shared" si="62"/>
        <v>4.5026361533973276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>
        <v>-17042447.735919669</v>
      </c>
      <c r="E301" s="73">
        <v>4501863.4762273813</v>
      </c>
      <c r="F301" s="73"/>
      <c r="G301" s="73">
        <v>-61108</v>
      </c>
      <c r="I301" s="73">
        <f t="shared" si="69"/>
        <v>-61108</v>
      </c>
      <c r="J301" s="73">
        <f t="shared" si="66"/>
        <v>0</v>
      </c>
      <c r="K301" s="73">
        <f t="shared" si="67"/>
        <v>1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-17.042447735919669</v>
      </c>
      <c r="Q301" s="73">
        <f t="shared" si="62"/>
        <v>4.5018634762273813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>
        <v>-17042447.735919669</v>
      </c>
      <c r="E302" s="73">
        <v>4501863.4762273813</v>
      </c>
      <c r="F302" s="73"/>
      <c r="G302" s="73">
        <v>-61109</v>
      </c>
      <c r="I302" s="73">
        <f t="shared" si="69"/>
        <v>-61109</v>
      </c>
      <c r="J302" s="73">
        <f t="shared" si="66"/>
        <v>-1</v>
      </c>
      <c r="K302" s="73">
        <f t="shared" si="67"/>
        <v>1</v>
      </c>
      <c r="L302" s="73">
        <f t="shared" si="68"/>
        <v>-1</v>
      </c>
      <c r="M302" s="73">
        <f>SUM(J$188:J302)</f>
        <v>118699</v>
      </c>
      <c r="N302" s="73">
        <f>SUM(J$6:J302)</f>
        <v>1711634</v>
      </c>
      <c r="P302" s="73">
        <f t="shared" si="57"/>
        <v>-17.042447735919669</v>
      </c>
      <c r="Q302" s="73">
        <f t="shared" si="62"/>
        <v>4.5018634762273813</v>
      </c>
      <c r="R302" s="73">
        <f t="shared" si="63"/>
        <v>0</v>
      </c>
      <c r="S302" s="71">
        <f t="shared" si="58"/>
        <v>-1E-3</v>
      </c>
      <c r="T302" s="71">
        <f t="shared" si="59"/>
        <v>-1E-3</v>
      </c>
      <c r="U302" s="71">
        <f t="shared" si="64"/>
        <v>-61.109000000000002</v>
      </c>
      <c r="V302" s="71">
        <f t="shared" si="60"/>
        <v>118.699</v>
      </c>
      <c r="W302" s="71">
        <f t="shared" si="61"/>
        <v>1711.634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>
        <v>-17127487.792543635</v>
      </c>
      <c r="E303" s="73">
        <v>4522235.3360643331</v>
      </c>
      <c r="F303" s="73"/>
      <c r="G303" s="73">
        <v>-61110</v>
      </c>
      <c r="I303" s="73">
        <f t="shared" si="69"/>
        <v>-61110</v>
      </c>
      <c r="J303" s="73">
        <f t="shared" si="66"/>
        <v>-1</v>
      </c>
      <c r="K303" s="73">
        <f t="shared" si="67"/>
        <v>1</v>
      </c>
      <c r="L303" s="73">
        <f t="shared" si="68"/>
        <v>-1</v>
      </c>
      <c r="M303" s="73">
        <f>SUM(J$188:J303)</f>
        <v>118698</v>
      </c>
      <c r="N303" s="73">
        <f>SUM(J$6:J303)</f>
        <v>1711633</v>
      </c>
      <c r="P303" s="73">
        <f t="shared" si="57"/>
        <v>-17.127487792543636</v>
      </c>
      <c r="Q303" s="73">
        <f t="shared" si="62"/>
        <v>4.522235336064333</v>
      </c>
      <c r="R303" s="73">
        <f t="shared" si="63"/>
        <v>0</v>
      </c>
      <c r="S303" s="71">
        <f t="shared" si="58"/>
        <v>-1E-3</v>
      </c>
      <c r="T303" s="71">
        <f t="shared" si="59"/>
        <v>-1E-3</v>
      </c>
      <c r="U303" s="71">
        <f t="shared" si="64"/>
        <v>-61.11</v>
      </c>
      <c r="V303" s="71">
        <f t="shared" si="60"/>
        <v>118.69799999999999</v>
      </c>
      <c r="W303" s="71">
        <f t="shared" si="61"/>
        <v>1711.633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>
        <v>-17132175.946627401</v>
      </c>
      <c r="E304" s="73">
        <v>4522655.0035982775</v>
      </c>
      <c r="F304" s="73"/>
      <c r="G304" s="73">
        <v>-61110</v>
      </c>
      <c r="I304" s="73">
        <f t="shared" si="69"/>
        <v>-61110</v>
      </c>
      <c r="J304" s="73">
        <f t="shared" si="66"/>
        <v>0</v>
      </c>
      <c r="K304" s="73">
        <f t="shared" si="67"/>
        <v>1</v>
      </c>
      <c r="L304" s="73">
        <f t="shared" si="68"/>
        <v>0</v>
      </c>
      <c r="M304" s="73">
        <f>SUM(J$188:J304)</f>
        <v>118698</v>
      </c>
      <c r="N304" s="73">
        <f>SUM(J$6:J304)</f>
        <v>1711633</v>
      </c>
      <c r="P304" s="73">
        <f t="shared" si="57"/>
        <v>-17.132175946627402</v>
      </c>
      <c r="Q304" s="73">
        <f t="shared" si="62"/>
        <v>4.5226550035982775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-61.11</v>
      </c>
      <c r="V304" s="71">
        <f t="shared" si="60"/>
        <v>118.69799999999999</v>
      </c>
      <c r="W304" s="71">
        <f t="shared" si="61"/>
        <v>1711.633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-61110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118698</v>
      </c>
      <c r="N305" s="73">
        <f>SUM(J$6:J305)</f>
        <v>1711633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-61.11</v>
      </c>
      <c r="V305" s="71">
        <f t="shared" si="60"/>
        <v>118.69799999999999</v>
      </c>
      <c r="W305" s="71">
        <f t="shared" si="61"/>
        <v>1711.633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-61110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118698</v>
      </c>
      <c r="N306" s="73">
        <f>SUM(J$6:J306)</f>
        <v>1711633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-61.11</v>
      </c>
      <c r="V306" s="71">
        <f t="shared" si="60"/>
        <v>118.69799999999999</v>
      </c>
      <c r="W306" s="71">
        <f t="shared" si="61"/>
        <v>1711.633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-61110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118698</v>
      </c>
      <c r="N307" s="73">
        <f>SUM(J$6:J307)</f>
        <v>1711633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-61.11</v>
      </c>
      <c r="V307" s="71">
        <f t="shared" si="60"/>
        <v>118.69799999999999</v>
      </c>
      <c r="W307" s="71">
        <f t="shared" si="61"/>
        <v>1711.633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-61110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118698</v>
      </c>
      <c r="N308" s="73">
        <f>SUM(J$6:J308)</f>
        <v>1711633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-61.11</v>
      </c>
      <c r="V308" s="71">
        <f t="shared" si="60"/>
        <v>118.69799999999999</v>
      </c>
      <c r="W308" s="71">
        <f t="shared" si="61"/>
        <v>1711.633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-61110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118698</v>
      </c>
      <c r="N309" s="73">
        <f>SUM(J$6:J309)</f>
        <v>1711633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-61.11</v>
      </c>
      <c r="V309" s="71">
        <f t="shared" si="60"/>
        <v>118.69799999999999</v>
      </c>
      <c r="W309" s="71">
        <f t="shared" si="61"/>
        <v>1711.633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118698</v>
      </c>
      <c r="N310" s="73">
        <f>SUM(J$6:J310)</f>
        <v>1711633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118.69799999999999</v>
      </c>
      <c r="W310" s="71">
        <f t="shared" si="61"/>
        <v>1711.633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118698</v>
      </c>
      <c r="N311" s="73">
        <f>SUM(J$6:J311)</f>
        <v>1711633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118.69799999999999</v>
      </c>
      <c r="W311" s="71">
        <f t="shared" si="61"/>
        <v>1711.633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118698</v>
      </c>
      <c r="N312" s="73">
        <f>SUM(J$6:J312)</f>
        <v>1711633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118.69799999999999</v>
      </c>
      <c r="W312" s="71">
        <f t="shared" si="61"/>
        <v>1711.633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118698</v>
      </c>
      <c r="N313" s="73">
        <f>SUM(J$6:J313)</f>
        <v>1711633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118.69799999999999</v>
      </c>
      <c r="W313" s="71">
        <f t="shared" si="61"/>
        <v>1711.633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118698</v>
      </c>
      <c r="N314" s="73">
        <f>SUM(J$6:J314)</f>
        <v>1711633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118.69799999999999</v>
      </c>
      <c r="W314" s="71">
        <f t="shared" si="61"/>
        <v>1711.633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118698</v>
      </c>
      <c r="N315" s="73">
        <f>SUM(J$6:J315)</f>
        <v>1711633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118.69799999999999</v>
      </c>
      <c r="W315" s="71">
        <f t="shared" si="61"/>
        <v>1711.633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118698</v>
      </c>
      <c r="N316" s="73">
        <f>SUM(J$6:J316)</f>
        <v>1711633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118.69799999999999</v>
      </c>
      <c r="W316" s="71">
        <f t="shared" si="61"/>
        <v>1711.633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118698</v>
      </c>
      <c r="N317" s="73">
        <f>SUM(J$6:J317)</f>
        <v>1711633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118.69799999999999</v>
      </c>
      <c r="W317" s="71">
        <f t="shared" si="61"/>
        <v>1711.633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118698</v>
      </c>
      <c r="N318" s="73">
        <f>SUM(J$6:J318)</f>
        <v>1711633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118.69799999999999</v>
      </c>
      <c r="W318" s="71">
        <f t="shared" si="61"/>
        <v>1711.633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118698</v>
      </c>
      <c r="N319" s="73">
        <f>SUM(J$6:J319)</f>
        <v>1711633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118.69799999999999</v>
      </c>
      <c r="W319" s="71">
        <f t="shared" si="61"/>
        <v>1711.633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118698</v>
      </c>
      <c r="N320" s="73">
        <f>SUM(J$6:J320)</f>
        <v>1711633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118.69799999999999</v>
      </c>
      <c r="W320" s="71">
        <f t="shared" si="61"/>
        <v>1711.633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118698</v>
      </c>
      <c r="N321" s="73">
        <f>SUM(J$6:J321)</f>
        <v>1711633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118.69799999999999</v>
      </c>
      <c r="W321" s="71">
        <f t="shared" si="61"/>
        <v>1711.633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118698</v>
      </c>
      <c r="N322" s="73">
        <f>SUM(J$6:J322)</f>
        <v>1711633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118.69799999999999</v>
      </c>
      <c r="W322" s="71">
        <f t="shared" si="61"/>
        <v>1711.633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118698</v>
      </c>
      <c r="N323" s="73">
        <f>SUM(J$6:J323)</f>
        <v>1711633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118.69799999999999</v>
      </c>
      <c r="W323" s="71">
        <f t="shared" si="61"/>
        <v>1711.633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118698</v>
      </c>
      <c r="N324" s="73">
        <f>SUM(J$6:J324)</f>
        <v>1711633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118.69799999999999</v>
      </c>
      <c r="W324" s="71">
        <f t="shared" si="61"/>
        <v>1711.633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118698</v>
      </c>
      <c r="N325" s="73">
        <f>SUM(J$6:J325)</f>
        <v>1711633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118.69799999999999</v>
      </c>
      <c r="W325" s="71">
        <f t="shared" si="61"/>
        <v>1711.633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118698</v>
      </c>
      <c r="N326" s="73">
        <f>SUM(J$6:J326)</f>
        <v>1711633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118.69799999999999</v>
      </c>
      <c r="W326" s="71">
        <f t="shared" ref="W326:W371" si="76">N326/$R$3</f>
        <v>1711.633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118698</v>
      </c>
      <c r="N327" s="73">
        <f>SUM(J$6:J327)</f>
        <v>1711633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118.69799999999999</v>
      </c>
      <c r="W327" s="71">
        <f t="shared" si="76"/>
        <v>1711.633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118698</v>
      </c>
      <c r="N328" s="73">
        <f>SUM(J$6:J328)</f>
        <v>1711633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118.69799999999999</v>
      </c>
      <c r="W328" s="71">
        <f t="shared" si="76"/>
        <v>1711.633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118698</v>
      </c>
      <c r="N329" s="73">
        <f>SUM(J$6:J329)</f>
        <v>1711633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118.69799999999999</v>
      </c>
      <c r="W329" s="71">
        <f t="shared" si="76"/>
        <v>1711.633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118698</v>
      </c>
      <c r="N330" s="73">
        <f>SUM(J$6:J330)</f>
        <v>1711633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118.69799999999999</v>
      </c>
      <c r="W330" s="71">
        <f t="shared" si="76"/>
        <v>1711.633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118698</v>
      </c>
      <c r="N331" s="73">
        <f>SUM(J$6:J331)</f>
        <v>1711633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118.69799999999999</v>
      </c>
      <c r="W331" s="71">
        <f t="shared" si="76"/>
        <v>1711.633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118698</v>
      </c>
      <c r="N332" s="73">
        <f>SUM(J$6:J332)</f>
        <v>1711633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118.69799999999999</v>
      </c>
      <c r="W332" s="71">
        <f t="shared" si="76"/>
        <v>1711.633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118698</v>
      </c>
      <c r="N333" s="73">
        <f>SUM(J$6:J333)</f>
        <v>1711633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118.69799999999999</v>
      </c>
      <c r="W333" s="71">
        <f t="shared" si="76"/>
        <v>1711.633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118698</v>
      </c>
      <c r="N334" s="73">
        <f>SUM(J$6:J334)</f>
        <v>1711633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118.69799999999999</v>
      </c>
      <c r="W334" s="71">
        <f t="shared" si="76"/>
        <v>1711.633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118698</v>
      </c>
      <c r="N335" s="73">
        <f>SUM(J$6:J335)</f>
        <v>1711633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118.69799999999999</v>
      </c>
      <c r="W335" s="71">
        <f t="shared" si="76"/>
        <v>1711.633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118698</v>
      </c>
      <c r="N336" s="73">
        <f>SUM(J$6:J336)</f>
        <v>1711633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118.69799999999999</v>
      </c>
      <c r="W336" s="71">
        <f t="shared" si="76"/>
        <v>1711.633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118698</v>
      </c>
      <c r="N337" s="73">
        <f>SUM(J$6:J337)</f>
        <v>1711633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118.69799999999999</v>
      </c>
      <c r="W337" s="71">
        <f t="shared" si="76"/>
        <v>1711.633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118698</v>
      </c>
      <c r="N338" s="73">
        <f>SUM(J$6:J338)</f>
        <v>1711633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118.69799999999999</v>
      </c>
      <c r="W338" s="71">
        <f t="shared" si="76"/>
        <v>1711.633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118698</v>
      </c>
      <c r="N339" s="73">
        <f>SUM(J$6:J339)</f>
        <v>1711633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118.69799999999999</v>
      </c>
      <c r="W339" s="71">
        <f t="shared" si="76"/>
        <v>1711.633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118698</v>
      </c>
      <c r="N340" s="73">
        <f>SUM(J$6:J340)</f>
        <v>1711633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118.69799999999999</v>
      </c>
      <c r="W340" s="71">
        <f t="shared" si="76"/>
        <v>1711.633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118698</v>
      </c>
      <c r="N341" s="73">
        <f>SUM(J$6:J341)</f>
        <v>1711633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118.69799999999999</v>
      </c>
      <c r="W341" s="71">
        <f t="shared" si="76"/>
        <v>1711.633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118698</v>
      </c>
      <c r="N342" s="73">
        <f>SUM(J$6:J342)</f>
        <v>1711633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118.69799999999999</v>
      </c>
      <c r="W342" s="71">
        <f t="shared" si="76"/>
        <v>1711.633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118698</v>
      </c>
      <c r="N343" s="73">
        <f>SUM(J$6:J343)</f>
        <v>1711633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118.69799999999999</v>
      </c>
      <c r="W343" s="71">
        <f t="shared" si="76"/>
        <v>1711.633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118698</v>
      </c>
      <c r="N344" s="73">
        <f>SUM(J$6:J344)</f>
        <v>1711633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118.69799999999999</v>
      </c>
      <c r="W344" s="71">
        <f t="shared" si="76"/>
        <v>1711.633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118698</v>
      </c>
      <c r="N345" s="73">
        <f>SUM(J$6:J345)</f>
        <v>1711633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118.69799999999999</v>
      </c>
      <c r="W345" s="71">
        <f t="shared" si="76"/>
        <v>1711.633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118698</v>
      </c>
      <c r="N346" s="73">
        <f>SUM(J$6:J346)</f>
        <v>1711633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118.69799999999999</v>
      </c>
      <c r="W346" s="71">
        <f t="shared" si="76"/>
        <v>1711.633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118698</v>
      </c>
      <c r="N347" s="73">
        <f>SUM(J$6:J347)</f>
        <v>1711633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118.69799999999999</v>
      </c>
      <c r="W347" s="71">
        <f t="shared" si="76"/>
        <v>1711.633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118698</v>
      </c>
      <c r="N348" s="73">
        <f>SUM(J$6:J348)</f>
        <v>1711633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118.69799999999999</v>
      </c>
      <c r="W348" s="71">
        <f t="shared" si="76"/>
        <v>1711.633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118698</v>
      </c>
      <c r="N349" s="73">
        <f>SUM(J$6:J349)</f>
        <v>1711633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118.69799999999999</v>
      </c>
      <c r="W349" s="71">
        <f t="shared" si="76"/>
        <v>1711.633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118698</v>
      </c>
      <c r="N350" s="73">
        <f>SUM(J$6:J350)</f>
        <v>1711633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118.69799999999999</v>
      </c>
      <c r="W350" s="71">
        <f t="shared" si="76"/>
        <v>1711.633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118698</v>
      </c>
      <c r="N351" s="73">
        <f>SUM(J$6:J351)</f>
        <v>1711633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118.69799999999999</v>
      </c>
      <c r="W351" s="71">
        <f t="shared" si="76"/>
        <v>1711.633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118698</v>
      </c>
      <c r="N352" s="73">
        <f>SUM(J$6:J352)</f>
        <v>1711633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118.69799999999999</v>
      </c>
      <c r="W352" s="71">
        <f t="shared" si="76"/>
        <v>1711.633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118698</v>
      </c>
      <c r="N353" s="73">
        <f>SUM(J$6:J353)</f>
        <v>1711633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118.69799999999999</v>
      </c>
      <c r="W353" s="71">
        <f t="shared" si="76"/>
        <v>1711.633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118698</v>
      </c>
      <c r="N354" s="73">
        <f>SUM(J$6:J354)</f>
        <v>1711633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118.69799999999999</v>
      </c>
      <c r="W354" s="71">
        <f t="shared" si="76"/>
        <v>1711.633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118698</v>
      </c>
      <c r="N355" s="73">
        <f>SUM(J$6:J355)</f>
        <v>1711633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118.69799999999999</v>
      </c>
      <c r="W355" s="71">
        <f t="shared" si="76"/>
        <v>1711.633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118698</v>
      </c>
      <c r="N356" s="73">
        <f>SUM(J$6:J356)</f>
        <v>1711633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118.69799999999999</v>
      </c>
      <c r="W356" s="71">
        <f t="shared" si="76"/>
        <v>1711.633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118698</v>
      </c>
      <c r="N357" s="73">
        <f>SUM(J$6:J357)</f>
        <v>1711633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118.69799999999999</v>
      </c>
      <c r="W357" s="71">
        <f t="shared" si="76"/>
        <v>1711.633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118698</v>
      </c>
      <c r="N358" s="73">
        <f>SUM(J$6:J358)</f>
        <v>1711633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118.69799999999999</v>
      </c>
      <c r="W358" s="71">
        <f t="shared" si="76"/>
        <v>1711.633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118698</v>
      </c>
      <c r="N359" s="73">
        <f>SUM(J$6:J359)</f>
        <v>1711633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118.69799999999999</v>
      </c>
      <c r="W359" s="71">
        <f t="shared" si="76"/>
        <v>1711.633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118698</v>
      </c>
      <c r="N360" s="73">
        <f>SUM(J$6:J360)</f>
        <v>1711633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118.69799999999999</v>
      </c>
      <c r="W360" s="71">
        <f t="shared" si="76"/>
        <v>1711.633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118698</v>
      </c>
      <c r="N361" s="73">
        <f>SUM(J$6:J361)</f>
        <v>1711633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118.69799999999999</v>
      </c>
      <c r="W361" s="71">
        <f t="shared" si="76"/>
        <v>1711.633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118698</v>
      </c>
      <c r="N362" s="73">
        <f>SUM(J$6:J362)</f>
        <v>1711633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118.69799999999999</v>
      </c>
      <c r="W362" s="71">
        <f t="shared" si="76"/>
        <v>1711.633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118698</v>
      </c>
      <c r="N363" s="73">
        <f>SUM(J$6:J363)</f>
        <v>1711633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118.69799999999999</v>
      </c>
      <c r="W363" s="71">
        <f t="shared" si="76"/>
        <v>1711.633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118698</v>
      </c>
      <c r="N364" s="73">
        <f>SUM(J$6:J364)</f>
        <v>1711633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118.69799999999999</v>
      </c>
      <c r="W364" s="71">
        <f t="shared" si="76"/>
        <v>1711.633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118698</v>
      </c>
      <c r="N365" s="73">
        <f>SUM(J$6:J365)</f>
        <v>1711633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118.69799999999999</v>
      </c>
      <c r="W365" s="71">
        <f t="shared" si="76"/>
        <v>1711.633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118698</v>
      </c>
      <c r="N366" s="73">
        <f>SUM(J$6:J366)</f>
        <v>1711633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118.69799999999999</v>
      </c>
      <c r="W366" s="71">
        <f t="shared" si="76"/>
        <v>1711.633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118698</v>
      </c>
      <c r="N367" s="73">
        <f>SUM(J$6:J367)</f>
        <v>1711633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118.69799999999999</v>
      </c>
      <c r="W367" s="71">
        <f t="shared" si="76"/>
        <v>1711.633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118698</v>
      </c>
      <c r="N368" s="73">
        <f>SUM(J$6:J368)</f>
        <v>1711633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118.69799999999999</v>
      </c>
      <c r="W368" s="71">
        <f t="shared" si="76"/>
        <v>1711.633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118698</v>
      </c>
      <c r="N369" s="73">
        <f>SUM(J$6:J369)</f>
        <v>1711633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118.69799999999999</v>
      </c>
      <c r="W369" s="71">
        <f t="shared" si="76"/>
        <v>1711.633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118698</v>
      </c>
      <c r="N370" s="73">
        <f>SUM(J$6:J370)</f>
        <v>1711633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118.69799999999999</v>
      </c>
      <c r="W370" s="71">
        <f t="shared" si="76"/>
        <v>1711.633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118698</v>
      </c>
      <c r="N371" s="73">
        <f>SUM(J$6:J371)</f>
        <v>1711633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118.69799999999999</v>
      </c>
      <c r="W371" s="71">
        <f t="shared" si="76"/>
        <v>1711.633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2</v>
      </c>
      <c r="P3" s="73">
        <v>1000000</v>
      </c>
      <c r="Q3" s="73"/>
      <c r="R3" s="73">
        <v>1000</v>
      </c>
      <c r="S3" s="62"/>
      <c r="T3" s="82">
        <f>SUM(T6:T371)</f>
        <v>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0</v>
      </c>
      <c r="L293" s="73">
        <f t="shared" si="55"/>
        <v>0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0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0</v>
      </c>
      <c r="L295" s="73">
        <f t="shared" si="55"/>
        <v>0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0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>
        <v>14</v>
      </c>
      <c r="I300" s="73">
        <f t="shared" si="66"/>
        <v>14</v>
      </c>
      <c r="J300" s="73">
        <f t="shared" si="65"/>
        <v>1</v>
      </c>
      <c r="K300" s="73">
        <f t="shared" si="54"/>
        <v>1</v>
      </c>
      <c r="L300" s="73">
        <f t="shared" si="55"/>
        <v>1</v>
      </c>
      <c r="M300" s="73">
        <f>SUM(J$188:J300)</f>
        <v>-114722</v>
      </c>
      <c r="N300" s="73">
        <f>SUM(J$6:J300)</f>
        <v>-1648790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1E-3</v>
      </c>
      <c r="T300" s="71">
        <f t="shared" si="60"/>
        <v>1E-3</v>
      </c>
      <c r="U300" s="71">
        <f t="shared" si="61"/>
        <v>1.4E-2</v>
      </c>
      <c r="V300" s="71">
        <f t="shared" si="62"/>
        <v>-114.72199999999999</v>
      </c>
      <c r="W300" s="71">
        <f t="shared" si="63"/>
        <v>-1648.79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>
        <v>14</v>
      </c>
      <c r="I301" s="73">
        <f t="shared" si="66"/>
        <v>14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SUM(J$188:J301)</f>
        <v>-114722</v>
      </c>
      <c r="N301" s="73">
        <f>SUM(J$6:J301)</f>
        <v>-1648790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1.4E-2</v>
      </c>
      <c r="V301" s="71">
        <f t="shared" si="62"/>
        <v>-114.72199999999999</v>
      </c>
      <c r="W301" s="71">
        <f t="shared" si="63"/>
        <v>-1648.79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>
        <v>14</v>
      </c>
      <c r="I302" s="73">
        <f t="shared" si="66"/>
        <v>14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SUM(J$188:J302)</f>
        <v>-114722</v>
      </c>
      <c r="N302" s="73">
        <f>SUM(J$6:J302)</f>
        <v>-1648790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1.4E-2</v>
      </c>
      <c r="V302" s="71">
        <f t="shared" si="62"/>
        <v>-114.72199999999999</v>
      </c>
      <c r="W302" s="71">
        <f t="shared" si="63"/>
        <v>-1648.79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>
        <v>15</v>
      </c>
      <c r="I303" s="73">
        <f t="shared" si="66"/>
        <v>15</v>
      </c>
      <c r="J303" s="73">
        <f t="shared" si="65"/>
        <v>1</v>
      </c>
      <c r="K303" s="73">
        <f t="shared" si="54"/>
        <v>1</v>
      </c>
      <c r="L303" s="73">
        <f t="shared" si="55"/>
        <v>1</v>
      </c>
      <c r="M303" s="73">
        <f>SUM(J$188:J303)</f>
        <v>-114721</v>
      </c>
      <c r="N303" s="73">
        <f>SUM(J$6:J303)</f>
        <v>-1648789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1E-3</v>
      </c>
      <c r="T303" s="71">
        <f t="shared" si="60"/>
        <v>1E-3</v>
      </c>
      <c r="U303" s="71">
        <f t="shared" si="61"/>
        <v>1.4999999999999999E-2</v>
      </c>
      <c r="V303" s="71">
        <f t="shared" si="62"/>
        <v>-114.721</v>
      </c>
      <c r="W303" s="71">
        <f t="shared" si="63"/>
        <v>-1648.789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>
        <v>15</v>
      </c>
      <c r="I304" s="73">
        <f t="shared" si="66"/>
        <v>15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SUM(J$188:J304)</f>
        <v>-114721</v>
      </c>
      <c r="N304" s="73">
        <f>SUM(J$6:J304)</f>
        <v>-1648789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1.4999999999999999E-2</v>
      </c>
      <c r="V304" s="71">
        <f t="shared" si="62"/>
        <v>-114.721</v>
      </c>
      <c r="W304" s="71">
        <f t="shared" si="63"/>
        <v>-1648.789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-114721</v>
      </c>
      <c r="N305" s="73">
        <f>SUM(J$6:J305)</f>
        <v>-1648789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1.4999999999999999E-2</v>
      </c>
      <c r="V305" s="71">
        <f t="shared" si="62"/>
        <v>-114.721</v>
      </c>
      <c r="W305" s="71">
        <f t="shared" si="63"/>
        <v>-1648.789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-114721</v>
      </c>
      <c r="N306" s="73">
        <f>SUM(J$6:J306)</f>
        <v>-1648789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1.4999999999999999E-2</v>
      </c>
      <c r="V306" s="71">
        <f t="shared" si="62"/>
        <v>-114.721</v>
      </c>
      <c r="W306" s="71">
        <f t="shared" si="63"/>
        <v>-1648.789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-114721</v>
      </c>
      <c r="N307" s="73">
        <f>SUM(J$6:J307)</f>
        <v>-1648789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1.4999999999999999E-2</v>
      </c>
      <c r="V307" s="71">
        <f t="shared" si="62"/>
        <v>-114.721</v>
      </c>
      <c r="W307" s="71">
        <f t="shared" si="63"/>
        <v>-1648.789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-114721</v>
      </c>
      <c r="N308" s="73">
        <f>SUM(J$6:J308)</f>
        <v>-1648789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1.4999999999999999E-2</v>
      </c>
      <c r="V308" s="71">
        <f t="shared" si="62"/>
        <v>-114.721</v>
      </c>
      <c r="W308" s="71">
        <f t="shared" si="63"/>
        <v>-1648.789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-114721</v>
      </c>
      <c r="N309" s="73">
        <f>SUM(J$6:J309)</f>
        <v>-1648789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1.4999999999999999E-2</v>
      </c>
      <c r="V309" s="71">
        <f t="shared" si="62"/>
        <v>-114.721</v>
      </c>
      <c r="W309" s="71">
        <f t="shared" si="63"/>
        <v>-1648.789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-114721</v>
      </c>
      <c r="N310" s="73">
        <f>SUM(J$6:J310)</f>
        <v>-1648789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-114.721</v>
      </c>
      <c r="W310" s="71">
        <f t="shared" si="63"/>
        <v>-1648.789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-114721</v>
      </c>
      <c r="N311" s="73">
        <f>SUM(J$6:J311)</f>
        <v>-1648789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-114.721</v>
      </c>
      <c r="W311" s="71">
        <f t="shared" si="63"/>
        <v>-1648.789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-114721</v>
      </c>
      <c r="N312" s="73">
        <f>SUM(J$6:J312)</f>
        <v>-1648789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-114.721</v>
      </c>
      <c r="W312" s="71">
        <f t="shared" si="63"/>
        <v>-1648.789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-114721</v>
      </c>
      <c r="N313" s="73">
        <f>SUM(J$6:J313)</f>
        <v>-1648789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-114.721</v>
      </c>
      <c r="W313" s="71">
        <f t="shared" si="63"/>
        <v>-1648.789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-114721</v>
      </c>
      <c r="N314" s="73">
        <f>SUM(J$6:J314)</f>
        <v>-1648789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-114.721</v>
      </c>
      <c r="W314" s="71">
        <f t="shared" si="63"/>
        <v>-1648.789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-114721</v>
      </c>
      <c r="N315" s="73">
        <f>SUM(J$6:J315)</f>
        <v>-1648789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-114.721</v>
      </c>
      <c r="W315" s="71">
        <f t="shared" si="63"/>
        <v>-1648.789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-114721</v>
      </c>
      <c r="N316" s="73">
        <f>SUM(J$6:J316)</f>
        <v>-1648789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-114.721</v>
      </c>
      <c r="W316" s="71">
        <f t="shared" si="63"/>
        <v>-1648.789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-114721</v>
      </c>
      <c r="N317" s="73">
        <f>SUM(J$6:J317)</f>
        <v>-1648789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-114.721</v>
      </c>
      <c r="W317" s="71">
        <f t="shared" si="63"/>
        <v>-1648.789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-114721</v>
      </c>
      <c r="N318" s="73">
        <f>SUM(J$6:J318)</f>
        <v>-1648789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-114.721</v>
      </c>
      <c r="W318" s="71">
        <f t="shared" si="63"/>
        <v>-1648.789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-114721</v>
      </c>
      <c r="N319" s="73">
        <f>SUM(J$6:J319)</f>
        <v>-1648789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-114.721</v>
      </c>
      <c r="W319" s="71">
        <f t="shared" si="63"/>
        <v>-1648.789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-114721</v>
      </c>
      <c r="N320" s="73">
        <f>SUM(J$6:J320)</f>
        <v>-1648789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-114.721</v>
      </c>
      <c r="W320" s="71">
        <f t="shared" si="63"/>
        <v>-1648.789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-114721</v>
      </c>
      <c r="N321" s="73">
        <f>SUM(J$6:J321)</f>
        <v>-1648789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-114.721</v>
      </c>
      <c r="W321" s="71">
        <f t="shared" si="63"/>
        <v>-1648.789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-114721</v>
      </c>
      <c r="N322" s="73">
        <f>SUM(J$6:J322)</f>
        <v>-1648789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-114.721</v>
      </c>
      <c r="W322" s="71">
        <f t="shared" si="63"/>
        <v>-1648.789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-114721</v>
      </c>
      <c r="N323" s="73">
        <f>SUM(J$6:J323)</f>
        <v>-1648789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-114.721</v>
      </c>
      <c r="W323" s="71">
        <f t="shared" si="63"/>
        <v>-1648.789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-114721</v>
      </c>
      <c r="N324" s="73">
        <f>SUM(J$6:J324)</f>
        <v>-1648789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-114.721</v>
      </c>
      <c r="W324" s="71">
        <f t="shared" si="63"/>
        <v>-1648.789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-114721</v>
      </c>
      <c r="N325" s="73">
        <f>SUM(J$6:J325)</f>
        <v>-1648789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-114.721</v>
      </c>
      <c r="W325" s="71">
        <f t="shared" si="63"/>
        <v>-1648.789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-114721</v>
      </c>
      <c r="N326" s="73">
        <f>SUM(J$6:J326)</f>
        <v>-1648789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-114.721</v>
      </c>
      <c r="W326" s="71">
        <f t="shared" ref="W326:W371" si="76">N326/$R$3</f>
        <v>-1648.789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-114721</v>
      </c>
      <c r="N327" s="73">
        <f>SUM(J$6:J327)</f>
        <v>-1648789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-114.721</v>
      </c>
      <c r="W327" s="71">
        <f t="shared" si="76"/>
        <v>-1648.789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-114721</v>
      </c>
      <c r="N328" s="73">
        <f>SUM(J$6:J328)</f>
        <v>-1648789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-114.721</v>
      </c>
      <c r="W328" s="71">
        <f t="shared" si="76"/>
        <v>-1648.789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-114721</v>
      </c>
      <c r="N329" s="73">
        <f>SUM(J$6:J329)</f>
        <v>-1648789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-114.721</v>
      </c>
      <c r="W329" s="71">
        <f t="shared" si="76"/>
        <v>-1648.789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-114721</v>
      </c>
      <c r="N330" s="73">
        <f>SUM(J$6:J330)</f>
        <v>-1648789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-114.721</v>
      </c>
      <c r="W330" s="71">
        <f t="shared" si="76"/>
        <v>-1648.789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-114721</v>
      </c>
      <c r="N331" s="73">
        <f>SUM(J$6:J331)</f>
        <v>-1648789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-114.721</v>
      </c>
      <c r="W331" s="71">
        <f t="shared" si="76"/>
        <v>-1648.789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-114721</v>
      </c>
      <c r="N332" s="73">
        <f>SUM(J$6:J332)</f>
        <v>-1648789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-114.721</v>
      </c>
      <c r="W332" s="71">
        <f t="shared" si="76"/>
        <v>-1648.789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-114721</v>
      </c>
      <c r="N333" s="73">
        <f>SUM(J$6:J333)</f>
        <v>-1648789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-114.721</v>
      </c>
      <c r="W333" s="71">
        <f t="shared" si="76"/>
        <v>-1648.789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-114721</v>
      </c>
      <c r="N334" s="73">
        <f>SUM(J$6:J334)</f>
        <v>-1648789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-114.721</v>
      </c>
      <c r="W334" s="71">
        <f t="shared" si="76"/>
        <v>-1648.789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-114721</v>
      </c>
      <c r="N335" s="73">
        <f>SUM(J$6:J335)</f>
        <v>-1648789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-114.721</v>
      </c>
      <c r="W335" s="71">
        <f t="shared" si="76"/>
        <v>-1648.789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-114721</v>
      </c>
      <c r="N336" s="73">
        <f>SUM(J$6:J336)</f>
        <v>-1648789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-114.721</v>
      </c>
      <c r="W336" s="71">
        <f t="shared" si="76"/>
        <v>-1648.789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-114721</v>
      </c>
      <c r="N337" s="73">
        <f>SUM(J$6:J337)</f>
        <v>-1648789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-114.721</v>
      </c>
      <c r="W337" s="71">
        <f t="shared" si="76"/>
        <v>-1648.789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-114721</v>
      </c>
      <c r="N338" s="73">
        <f>SUM(J$6:J338)</f>
        <v>-1648789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-114.721</v>
      </c>
      <c r="W338" s="71">
        <f t="shared" si="76"/>
        <v>-1648.789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-114721</v>
      </c>
      <c r="N339" s="73">
        <f>SUM(J$6:J339)</f>
        <v>-1648789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-114.721</v>
      </c>
      <c r="W339" s="71">
        <f t="shared" si="76"/>
        <v>-1648.789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-114721</v>
      </c>
      <c r="N340" s="73">
        <f>SUM(J$6:J340)</f>
        <v>-1648789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-114.721</v>
      </c>
      <c r="W340" s="71">
        <f t="shared" si="76"/>
        <v>-1648.789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-114721</v>
      </c>
      <c r="N341" s="73">
        <f>SUM(J$6:J341)</f>
        <v>-1648789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-114.721</v>
      </c>
      <c r="W341" s="71">
        <f t="shared" si="76"/>
        <v>-1648.789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-114721</v>
      </c>
      <c r="N342" s="73">
        <f>SUM(J$6:J342)</f>
        <v>-1648789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-114.721</v>
      </c>
      <c r="W342" s="71">
        <f t="shared" si="76"/>
        <v>-1648.789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-114721</v>
      </c>
      <c r="N343" s="73">
        <f>SUM(J$6:J343)</f>
        <v>-1648789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-114.721</v>
      </c>
      <c r="W343" s="71">
        <f t="shared" si="76"/>
        <v>-1648.789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-114721</v>
      </c>
      <c r="N344" s="73">
        <f>SUM(J$6:J344)</f>
        <v>-1648789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-114.721</v>
      </c>
      <c r="W344" s="71">
        <f t="shared" si="76"/>
        <v>-1648.789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-114721</v>
      </c>
      <c r="N345" s="73">
        <f>SUM(J$6:J345)</f>
        <v>-1648789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-114.721</v>
      </c>
      <c r="W345" s="71">
        <f t="shared" si="76"/>
        <v>-1648.789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-114721</v>
      </c>
      <c r="N346" s="73">
        <f>SUM(J$6:J346)</f>
        <v>-1648789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-114.721</v>
      </c>
      <c r="W346" s="71">
        <f t="shared" si="76"/>
        <v>-1648.789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-114721</v>
      </c>
      <c r="N347" s="73">
        <f>SUM(J$6:J347)</f>
        <v>-1648789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-114.721</v>
      </c>
      <c r="W347" s="71">
        <f t="shared" si="76"/>
        <v>-1648.789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-114721</v>
      </c>
      <c r="N348" s="73">
        <f>SUM(J$6:J348)</f>
        <v>-1648789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-114.721</v>
      </c>
      <c r="W348" s="71">
        <f t="shared" si="76"/>
        <v>-1648.789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-114721</v>
      </c>
      <c r="N349" s="73">
        <f>SUM(J$6:J349)</f>
        <v>-1648789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-114.721</v>
      </c>
      <c r="W349" s="71">
        <f t="shared" si="76"/>
        <v>-1648.789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-114721</v>
      </c>
      <c r="N350" s="73">
        <f>SUM(J$6:J350)</f>
        <v>-1648789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-114.721</v>
      </c>
      <c r="W350" s="71">
        <f t="shared" si="76"/>
        <v>-1648.789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-114721</v>
      </c>
      <c r="N351" s="73">
        <f>SUM(J$6:J351)</f>
        <v>-1648789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-114.721</v>
      </c>
      <c r="W351" s="71">
        <f t="shared" si="76"/>
        <v>-1648.789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-114721</v>
      </c>
      <c r="N352" s="73">
        <f>SUM(J$6:J352)</f>
        <v>-1648789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-114.721</v>
      </c>
      <c r="W352" s="71">
        <f t="shared" si="76"/>
        <v>-1648.789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-114721</v>
      </c>
      <c r="N353" s="73">
        <f>SUM(J$6:J353)</f>
        <v>-1648789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-114.721</v>
      </c>
      <c r="W353" s="71">
        <f t="shared" si="76"/>
        <v>-1648.789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-114721</v>
      </c>
      <c r="N354" s="73">
        <f>SUM(J$6:J354)</f>
        <v>-1648789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-114.721</v>
      </c>
      <c r="W354" s="71">
        <f t="shared" si="76"/>
        <v>-1648.789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-114721</v>
      </c>
      <c r="N355" s="73">
        <f>SUM(J$6:J355)</f>
        <v>-1648789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-114.721</v>
      </c>
      <c r="W355" s="71">
        <f t="shared" si="76"/>
        <v>-1648.789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-114721</v>
      </c>
      <c r="N356" s="73">
        <f>SUM(J$6:J356)</f>
        <v>-1648789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-114.721</v>
      </c>
      <c r="W356" s="71">
        <f t="shared" si="76"/>
        <v>-1648.789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-114721</v>
      </c>
      <c r="N357" s="73">
        <f>SUM(J$6:J357)</f>
        <v>-1648789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-114.721</v>
      </c>
      <c r="W357" s="71">
        <f t="shared" si="76"/>
        <v>-1648.789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-114721</v>
      </c>
      <c r="N358" s="73">
        <f>SUM(J$6:J358)</f>
        <v>-1648789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-114.721</v>
      </c>
      <c r="W358" s="71">
        <f t="shared" si="76"/>
        <v>-1648.789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-114721</v>
      </c>
      <c r="N359" s="73">
        <f>SUM(J$6:J359)</f>
        <v>-1648789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-114.721</v>
      </c>
      <c r="W359" s="71">
        <f t="shared" si="76"/>
        <v>-1648.789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-114721</v>
      </c>
      <c r="N360" s="73">
        <f>SUM(J$6:J360)</f>
        <v>-1648789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-114.721</v>
      </c>
      <c r="W360" s="71">
        <f t="shared" si="76"/>
        <v>-1648.789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-114721</v>
      </c>
      <c r="N361" s="73">
        <f>SUM(J$6:J361)</f>
        <v>-1648789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-114.721</v>
      </c>
      <c r="W361" s="71">
        <f t="shared" si="76"/>
        <v>-1648.789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-114721</v>
      </c>
      <c r="N362" s="73">
        <f>SUM(J$6:J362)</f>
        <v>-1648789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-114.721</v>
      </c>
      <c r="W362" s="71">
        <f t="shared" si="76"/>
        <v>-1648.789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-114721</v>
      </c>
      <c r="N363" s="73">
        <f>SUM(J$6:J363)</f>
        <v>-1648789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-114.721</v>
      </c>
      <c r="W363" s="71">
        <f t="shared" si="76"/>
        <v>-1648.789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-114721</v>
      </c>
      <c r="N364" s="73">
        <f>SUM(J$6:J364)</f>
        <v>-1648789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-114.721</v>
      </c>
      <c r="W364" s="71">
        <f t="shared" si="76"/>
        <v>-1648.789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-114721</v>
      </c>
      <c r="N365" s="73">
        <f>SUM(J$6:J365)</f>
        <v>-1648789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-114.721</v>
      </c>
      <c r="W365" s="71">
        <f t="shared" si="76"/>
        <v>-1648.789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-114721</v>
      </c>
      <c r="N366" s="73">
        <f>SUM(J$6:J366)</f>
        <v>-1648789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-114.721</v>
      </c>
      <c r="W366" s="71">
        <f t="shared" si="76"/>
        <v>-1648.789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-114721</v>
      </c>
      <c r="N367" s="73">
        <f>SUM(J$6:J367)</f>
        <v>-1648789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-114.721</v>
      </c>
      <c r="W367" s="71">
        <f t="shared" si="76"/>
        <v>-1648.789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-114721</v>
      </c>
      <c r="N368" s="73">
        <f>SUM(J$6:J368)</f>
        <v>-1648789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-114.721</v>
      </c>
      <c r="W368" s="71">
        <f t="shared" si="76"/>
        <v>-1648.789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-114721</v>
      </c>
      <c r="N369" s="73">
        <f>SUM(J$6:J369)</f>
        <v>-1648789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-114.721</v>
      </c>
      <c r="W369" s="71">
        <f t="shared" si="76"/>
        <v>-1648.789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-114721</v>
      </c>
      <c r="N370" s="73">
        <f>SUM(J$6:J370)</f>
        <v>-1648789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-114.721</v>
      </c>
      <c r="W370" s="71">
        <f t="shared" si="76"/>
        <v>-1648.789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-114721</v>
      </c>
      <c r="N371" s="73">
        <f>SUM(J$6:J371)</f>
        <v>-1648789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-114.721</v>
      </c>
      <c r="W371" s="71">
        <f t="shared" si="76"/>
        <v>-1648.789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-27959</v>
      </c>
      <c r="P3" s="73">
        <v>1000000</v>
      </c>
      <c r="Q3" s="73"/>
      <c r="R3" s="73">
        <v>1000</v>
      </c>
      <c r="S3" s="62"/>
      <c r="T3" s="82">
        <f>SUM(T6:T371)</f>
        <v>-27.958999999999996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 hidden="1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0</v>
      </c>
      <c r="L293" s="73">
        <f t="shared" si="55"/>
        <v>0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0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 hidden="1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0</v>
      </c>
      <c r="L294" s="73">
        <f t="shared" si="55"/>
        <v>0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0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 hidden="1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0</v>
      </c>
      <c r="L295" s="73">
        <f t="shared" si="55"/>
        <v>0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0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 hidden="1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0</v>
      </c>
      <c r="L296" s="73">
        <f t="shared" si="55"/>
        <v>0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0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 hidden="1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0</v>
      </c>
      <c r="L297" s="73">
        <f t="shared" si="55"/>
        <v>0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0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 hidden="1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 hidden="1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>
        <v>6501.222900000058</v>
      </c>
      <c r="E300" s="73"/>
      <c r="F300" s="73"/>
      <c r="G300" s="73">
        <v>-29748</v>
      </c>
      <c r="I300" s="73">
        <f t="shared" si="66"/>
        <v>-29748</v>
      </c>
      <c r="J300" s="73">
        <f t="shared" si="65"/>
        <v>87</v>
      </c>
      <c r="K300" s="73">
        <f t="shared" si="54"/>
        <v>1</v>
      </c>
      <c r="L300" s="73">
        <f t="shared" si="55"/>
        <v>87</v>
      </c>
      <c r="M300" s="73">
        <f>SUM(J$280:J300)</f>
        <v>-23087</v>
      </c>
      <c r="N300" s="73">
        <f>SUM(J$6:J300)</f>
        <v>-487099.56000000017</v>
      </c>
      <c r="P300" s="73">
        <f t="shared" si="56"/>
        <v>6.5012229000000581E-3</v>
      </c>
      <c r="Q300" s="73">
        <f t="shared" si="57"/>
        <v>0</v>
      </c>
      <c r="R300" s="73">
        <f t="shared" si="58"/>
        <v>0</v>
      </c>
      <c r="S300" s="71">
        <f t="shared" si="59"/>
        <v>8.6999999999999994E-2</v>
      </c>
      <c r="T300" s="71">
        <f t="shared" si="60"/>
        <v>8.6999999999999994E-2</v>
      </c>
      <c r="U300" s="71">
        <f t="shared" si="61"/>
        <v>-29.748000000000001</v>
      </c>
      <c r="V300" s="71">
        <f t="shared" si="62"/>
        <v>-23.087</v>
      </c>
      <c r="W300" s="71">
        <f t="shared" si="63"/>
        <v>-487.09956000000017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>
        <v>5779.113600000007</v>
      </c>
      <c r="E301" s="73"/>
      <c r="F301" s="73"/>
      <c r="G301" s="73">
        <v>-35776</v>
      </c>
      <c r="I301" s="73">
        <f t="shared" si="66"/>
        <v>-35776</v>
      </c>
      <c r="J301" s="73">
        <f t="shared" si="65"/>
        <v>-6028</v>
      </c>
      <c r="K301" s="73">
        <f t="shared" si="54"/>
        <v>1</v>
      </c>
      <c r="L301" s="73">
        <f t="shared" si="55"/>
        <v>-6028</v>
      </c>
      <c r="M301" s="73">
        <f>SUM(J$280:J301)</f>
        <v>-29115</v>
      </c>
      <c r="N301" s="73">
        <f>SUM(J$6:J301)</f>
        <v>-493127.56000000017</v>
      </c>
      <c r="P301" s="73">
        <f t="shared" si="56"/>
        <v>5.7791136000000069E-3</v>
      </c>
      <c r="Q301" s="73">
        <f t="shared" si="57"/>
        <v>0</v>
      </c>
      <c r="R301" s="73">
        <f t="shared" si="58"/>
        <v>0</v>
      </c>
      <c r="S301" s="71">
        <f t="shared" si="59"/>
        <v>-6.0279999999999996</v>
      </c>
      <c r="T301" s="71">
        <f t="shared" si="60"/>
        <v>-6.0279999999999996</v>
      </c>
      <c r="U301" s="71">
        <f t="shared" si="61"/>
        <v>-35.776000000000003</v>
      </c>
      <c r="V301" s="71">
        <f t="shared" si="62"/>
        <v>-29.114999999999998</v>
      </c>
      <c r="W301" s="71">
        <f t="shared" si="63"/>
        <v>-493.12756000000019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>
        <v>5057.0939999999637</v>
      </c>
      <c r="E302" s="73"/>
      <c r="F302" s="73"/>
      <c r="G302" s="73">
        <v>-45093</v>
      </c>
      <c r="I302" s="73">
        <f t="shared" si="66"/>
        <v>-45093</v>
      </c>
      <c r="J302" s="73">
        <f t="shared" si="65"/>
        <v>-9317</v>
      </c>
      <c r="K302" s="73">
        <f t="shared" si="54"/>
        <v>1</v>
      </c>
      <c r="L302" s="73">
        <f t="shared" si="55"/>
        <v>-9317</v>
      </c>
      <c r="M302" s="73">
        <f>SUM(J$280:J302)</f>
        <v>-38432</v>
      </c>
      <c r="N302" s="73">
        <f>SUM(J$6:J302)</f>
        <v>-502444.56000000017</v>
      </c>
      <c r="P302" s="73">
        <f t="shared" si="56"/>
        <v>5.0570939999999634E-3</v>
      </c>
      <c r="Q302" s="73">
        <f t="shared" si="57"/>
        <v>0</v>
      </c>
      <c r="R302" s="73">
        <f t="shared" si="58"/>
        <v>0</v>
      </c>
      <c r="S302" s="71">
        <f t="shared" si="59"/>
        <v>-9.3170000000000002</v>
      </c>
      <c r="T302" s="71">
        <f t="shared" si="60"/>
        <v>-9.3170000000000002</v>
      </c>
      <c r="U302" s="71">
        <f t="shared" si="61"/>
        <v>-45.093000000000004</v>
      </c>
      <c r="V302" s="71">
        <f t="shared" si="62"/>
        <v>-38.432000000000002</v>
      </c>
      <c r="W302" s="71">
        <f t="shared" si="63"/>
        <v>-502.44456000000019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>
        <v>4334.9742000000406</v>
      </c>
      <c r="E303" s="73"/>
      <c r="F303" s="73"/>
      <c r="G303" s="73">
        <v>-57437</v>
      </c>
      <c r="I303" s="73">
        <f t="shared" si="66"/>
        <v>-57437</v>
      </c>
      <c r="J303" s="73">
        <f t="shared" si="65"/>
        <v>-12344</v>
      </c>
      <c r="K303" s="73">
        <f t="shared" si="54"/>
        <v>1</v>
      </c>
      <c r="L303" s="73">
        <f t="shared" si="55"/>
        <v>-12344</v>
      </c>
      <c r="M303" s="73">
        <f>SUM(J$280:J303)</f>
        <v>-50776</v>
      </c>
      <c r="N303" s="73">
        <f>SUM(J$6:J303)</f>
        <v>-514788.56000000017</v>
      </c>
      <c r="P303" s="73">
        <f t="shared" si="56"/>
        <v>4.334974200000041E-3</v>
      </c>
      <c r="Q303" s="73">
        <f t="shared" si="57"/>
        <v>0</v>
      </c>
      <c r="R303" s="73">
        <f t="shared" si="58"/>
        <v>0</v>
      </c>
      <c r="S303" s="71">
        <f t="shared" si="59"/>
        <v>-12.343999999999999</v>
      </c>
      <c r="T303" s="71">
        <f t="shared" si="60"/>
        <v>-12.343999999999999</v>
      </c>
      <c r="U303" s="71">
        <f t="shared" si="61"/>
        <v>-57.436999999999998</v>
      </c>
      <c r="V303" s="71">
        <f t="shared" si="62"/>
        <v>-50.776000000000003</v>
      </c>
      <c r="W303" s="71">
        <f t="shared" si="63"/>
        <v>-514.78856000000019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>
        <v>3612.7805000000217</v>
      </c>
      <c r="E304" s="73"/>
      <c r="F304" s="73"/>
      <c r="G304" s="73">
        <v>-57794</v>
      </c>
      <c r="I304" s="73">
        <f t="shared" si="66"/>
        <v>-57794</v>
      </c>
      <c r="J304" s="73">
        <f t="shared" si="65"/>
        <v>-357</v>
      </c>
      <c r="K304" s="73">
        <f t="shared" si="54"/>
        <v>1</v>
      </c>
      <c r="L304" s="73">
        <f t="shared" si="55"/>
        <v>-357</v>
      </c>
      <c r="M304" s="73">
        <f>SUM(J$280:J304)</f>
        <v>-51133</v>
      </c>
      <c r="N304" s="73">
        <f>SUM(J$6:J304)</f>
        <v>-515145.56000000017</v>
      </c>
      <c r="P304" s="73">
        <f t="shared" si="56"/>
        <v>3.6127805000000218E-3</v>
      </c>
      <c r="Q304" s="73">
        <f t="shared" si="57"/>
        <v>0</v>
      </c>
      <c r="R304" s="73">
        <f t="shared" si="58"/>
        <v>0</v>
      </c>
      <c r="S304" s="71">
        <f t="shared" si="59"/>
        <v>-0.35699999999999998</v>
      </c>
      <c r="T304" s="71">
        <f t="shared" si="60"/>
        <v>-0.35699999999999998</v>
      </c>
      <c r="U304" s="71">
        <f t="shared" si="61"/>
        <v>-57.793999999999997</v>
      </c>
      <c r="V304" s="71">
        <f t="shared" si="62"/>
        <v>-51.133000000000003</v>
      </c>
      <c r="W304" s="71">
        <f t="shared" si="63"/>
        <v>-515.14556000000016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-57794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-51133</v>
      </c>
      <c r="N305" s="73">
        <f>SUM(J$6:J305)</f>
        <v>-515145.56000000017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-57.793999999999997</v>
      </c>
      <c r="V305" s="71">
        <f t="shared" si="62"/>
        <v>-51.133000000000003</v>
      </c>
      <c r="W305" s="71">
        <f t="shared" si="63"/>
        <v>-515.14556000000016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-57794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-51133</v>
      </c>
      <c r="N306" s="73">
        <f>SUM(J$6:J306)</f>
        <v>-515145.56000000017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-57.793999999999997</v>
      </c>
      <c r="V306" s="71">
        <f t="shared" si="62"/>
        <v>-51.133000000000003</v>
      </c>
      <c r="W306" s="71">
        <f t="shared" si="63"/>
        <v>-515.14556000000016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-57794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-51133</v>
      </c>
      <c r="N307" s="73">
        <f>SUM(J$6:J307)</f>
        <v>-515145.56000000017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-57.793999999999997</v>
      </c>
      <c r="V307" s="71">
        <f t="shared" si="62"/>
        <v>-51.133000000000003</v>
      </c>
      <c r="W307" s="71">
        <f t="shared" si="63"/>
        <v>-515.14556000000016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-57794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-51133</v>
      </c>
      <c r="N308" s="73">
        <f>SUM(J$6:J308)</f>
        <v>-515145.56000000017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-57.793999999999997</v>
      </c>
      <c r="V308" s="71">
        <f t="shared" si="62"/>
        <v>-51.133000000000003</v>
      </c>
      <c r="W308" s="71">
        <f t="shared" si="63"/>
        <v>-515.14556000000016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-57794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-51133</v>
      </c>
      <c r="N309" s="73">
        <f>SUM(J$6:J309)</f>
        <v>-515145.56000000017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-57.793999999999997</v>
      </c>
      <c r="V309" s="71">
        <f t="shared" si="62"/>
        <v>-51.133000000000003</v>
      </c>
      <c r="W309" s="71">
        <f t="shared" si="63"/>
        <v>-515.14556000000016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-51133</v>
      </c>
      <c r="N310" s="73">
        <f>SUM(J$6:J310)</f>
        <v>-515145.56000000017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-51.133000000000003</v>
      </c>
      <c r="W310" s="71">
        <f t="shared" si="63"/>
        <v>-515.14556000000016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-51133</v>
      </c>
      <c r="N311" s="73">
        <f>SUM(J$6:J311)</f>
        <v>-515145.56000000017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-51.133000000000003</v>
      </c>
      <c r="W311" s="71">
        <f t="shared" si="63"/>
        <v>-515.14556000000016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-51133</v>
      </c>
      <c r="N312" s="73">
        <f>SUM(J$6:J312)</f>
        <v>-515145.56000000017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-51.133000000000003</v>
      </c>
      <c r="W312" s="71">
        <f t="shared" si="63"/>
        <v>-515.14556000000016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-51133</v>
      </c>
      <c r="N313" s="73">
        <f>SUM(J$6:J313)</f>
        <v>-515145.56000000017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-51.133000000000003</v>
      </c>
      <c r="W313" s="71">
        <f t="shared" si="63"/>
        <v>-515.14556000000016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-51133</v>
      </c>
      <c r="N314" s="73">
        <f>SUM(J$6:J314)</f>
        <v>-515145.56000000017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-51.133000000000003</v>
      </c>
      <c r="W314" s="71">
        <f t="shared" si="63"/>
        <v>-515.14556000000016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-51133</v>
      </c>
      <c r="N315" s="73">
        <f>SUM(J$6:J315)</f>
        <v>-515145.56000000017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-51.133000000000003</v>
      </c>
      <c r="W315" s="71">
        <f t="shared" si="63"/>
        <v>-515.14556000000016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-51133</v>
      </c>
      <c r="N316" s="73">
        <f>SUM(J$6:J316)</f>
        <v>-515145.56000000017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-51.133000000000003</v>
      </c>
      <c r="W316" s="71">
        <f t="shared" si="63"/>
        <v>-515.14556000000016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-51133</v>
      </c>
      <c r="N317" s="73">
        <f>SUM(J$6:J317)</f>
        <v>-515145.56000000017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-51.133000000000003</v>
      </c>
      <c r="W317" s="71">
        <f t="shared" si="63"/>
        <v>-515.14556000000016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-51133</v>
      </c>
      <c r="N318" s="73">
        <f>SUM(J$6:J318)</f>
        <v>-515145.56000000017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-51.133000000000003</v>
      </c>
      <c r="W318" s="71">
        <f t="shared" si="63"/>
        <v>-515.14556000000016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-51133</v>
      </c>
      <c r="N319" s="73">
        <f>SUM(J$6:J319)</f>
        <v>-515145.56000000017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-51.133000000000003</v>
      </c>
      <c r="W319" s="71">
        <f t="shared" si="63"/>
        <v>-515.14556000000016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-51133</v>
      </c>
      <c r="N320" s="73">
        <f>SUM(J$6:J320)</f>
        <v>-515145.56000000017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-51.133000000000003</v>
      </c>
      <c r="W320" s="71">
        <f t="shared" si="63"/>
        <v>-515.14556000000016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-51133</v>
      </c>
      <c r="N321" s="73">
        <f>SUM(J$6:J321)</f>
        <v>-515145.56000000017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-51.133000000000003</v>
      </c>
      <c r="W321" s="71">
        <f t="shared" si="63"/>
        <v>-515.14556000000016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-51133</v>
      </c>
      <c r="N322" s="73">
        <f>SUM(J$6:J322)</f>
        <v>-515145.56000000017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-51.133000000000003</v>
      </c>
      <c r="W322" s="71">
        <f t="shared" si="63"/>
        <v>-515.14556000000016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-51133</v>
      </c>
      <c r="N323" s="73">
        <f>SUM(J$6:J323)</f>
        <v>-515145.56000000017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-51.133000000000003</v>
      </c>
      <c r="W323" s="71">
        <f t="shared" si="63"/>
        <v>-515.14556000000016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-51133</v>
      </c>
      <c r="N324" s="73">
        <f>SUM(J$6:J324)</f>
        <v>-515145.56000000017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-51.133000000000003</v>
      </c>
      <c r="W324" s="71">
        <f t="shared" si="63"/>
        <v>-515.14556000000016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-51133</v>
      </c>
      <c r="N325" s="73">
        <f>SUM(J$6:J325)</f>
        <v>-515145.56000000017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-51.133000000000003</v>
      </c>
      <c r="W325" s="71">
        <f t="shared" si="63"/>
        <v>-515.14556000000016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-51133</v>
      </c>
      <c r="N326" s="73">
        <f>SUM(J$6:J326)</f>
        <v>-515145.56000000017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-51.133000000000003</v>
      </c>
      <c r="W326" s="71">
        <f t="shared" ref="W326:W371" si="76">N326/$R$3</f>
        <v>-515.14556000000016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-51133</v>
      </c>
      <c r="N327" s="73">
        <f>SUM(J$6:J327)</f>
        <v>-515145.56000000017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-51.133000000000003</v>
      </c>
      <c r="W327" s="71">
        <f t="shared" si="76"/>
        <v>-515.14556000000016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-51133</v>
      </c>
      <c r="N328" s="73">
        <f>SUM(J$6:J328)</f>
        <v>-515145.56000000017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-51.133000000000003</v>
      </c>
      <c r="W328" s="71">
        <f t="shared" si="76"/>
        <v>-515.14556000000016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-51133</v>
      </c>
      <c r="N329" s="73">
        <f>SUM(J$6:J329)</f>
        <v>-515145.56000000017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-51.133000000000003</v>
      </c>
      <c r="W329" s="71">
        <f t="shared" si="76"/>
        <v>-515.14556000000016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-51133</v>
      </c>
      <c r="N330" s="73">
        <f>SUM(J$6:J330)</f>
        <v>-515145.56000000017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-51.133000000000003</v>
      </c>
      <c r="W330" s="71">
        <f t="shared" si="76"/>
        <v>-515.14556000000016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-51133</v>
      </c>
      <c r="N331" s="73">
        <f>SUM(J$6:J331)</f>
        <v>-515145.56000000017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-51.133000000000003</v>
      </c>
      <c r="W331" s="71">
        <f t="shared" si="76"/>
        <v>-515.14556000000016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-51133</v>
      </c>
      <c r="N332" s="73">
        <f>SUM(J$6:J332)</f>
        <v>-515145.56000000017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-51.133000000000003</v>
      </c>
      <c r="W332" s="71">
        <f t="shared" si="76"/>
        <v>-515.14556000000016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-51133</v>
      </c>
      <c r="N333" s="73">
        <f>SUM(J$6:J333)</f>
        <v>-515145.56000000017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-51.133000000000003</v>
      </c>
      <c r="W333" s="71">
        <f t="shared" si="76"/>
        <v>-515.14556000000016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-51133</v>
      </c>
      <c r="N334" s="73">
        <f>SUM(J$6:J334)</f>
        <v>-515145.56000000017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-51.133000000000003</v>
      </c>
      <c r="W334" s="71">
        <f t="shared" si="76"/>
        <v>-515.14556000000016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-51133</v>
      </c>
      <c r="N335" s="73">
        <f>SUM(J$6:J335)</f>
        <v>-515145.56000000017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-51.133000000000003</v>
      </c>
      <c r="W335" s="71">
        <f t="shared" si="76"/>
        <v>-515.14556000000016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-51133</v>
      </c>
      <c r="N336" s="73">
        <f>SUM(J$6:J336)</f>
        <v>-515145.56000000017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-51.133000000000003</v>
      </c>
      <c r="W336" s="71">
        <f t="shared" si="76"/>
        <v>-515.14556000000016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-51133</v>
      </c>
      <c r="N337" s="73">
        <f>SUM(J$6:J337)</f>
        <v>-515145.56000000017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-51.133000000000003</v>
      </c>
      <c r="W337" s="71">
        <f t="shared" si="76"/>
        <v>-515.14556000000016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-51133</v>
      </c>
      <c r="N338" s="73">
        <f>SUM(J$6:J338)</f>
        <v>-515145.56000000017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-51.133000000000003</v>
      </c>
      <c r="W338" s="71">
        <f t="shared" si="76"/>
        <v>-515.14556000000016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-51133</v>
      </c>
      <c r="N339" s="73">
        <f>SUM(J$6:J339)</f>
        <v>-515145.56000000017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-51.133000000000003</v>
      </c>
      <c r="W339" s="71">
        <f t="shared" si="76"/>
        <v>-515.14556000000016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-51133</v>
      </c>
      <c r="N340" s="73">
        <f>SUM(J$6:J340)</f>
        <v>-515145.56000000017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-51.133000000000003</v>
      </c>
      <c r="W340" s="71">
        <f t="shared" si="76"/>
        <v>-515.14556000000016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-51133</v>
      </c>
      <c r="N341" s="73">
        <f>SUM(J$6:J341)</f>
        <v>-515145.56000000017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-51.133000000000003</v>
      </c>
      <c r="W341" s="71">
        <f t="shared" si="76"/>
        <v>-515.14556000000016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-51133</v>
      </c>
      <c r="N342" s="73">
        <f>SUM(J$6:J342)</f>
        <v>-515145.56000000017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-51.133000000000003</v>
      </c>
      <c r="W342" s="71">
        <f t="shared" si="76"/>
        <v>-515.14556000000016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-51133</v>
      </c>
      <c r="N343" s="73">
        <f>SUM(J$6:J343)</f>
        <v>-515145.56000000017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-51.133000000000003</v>
      </c>
      <c r="W343" s="71">
        <f t="shared" si="76"/>
        <v>-515.14556000000016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-51133</v>
      </c>
      <c r="N344" s="73">
        <f>SUM(J$6:J344)</f>
        <v>-515145.56000000017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-51.133000000000003</v>
      </c>
      <c r="W344" s="71">
        <f t="shared" si="76"/>
        <v>-515.14556000000016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-51133</v>
      </c>
      <c r="N345" s="73">
        <f>SUM(J$6:J345)</f>
        <v>-515145.56000000017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-51.133000000000003</v>
      </c>
      <c r="W345" s="71">
        <f t="shared" si="76"/>
        <v>-515.14556000000016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-51133</v>
      </c>
      <c r="N346" s="73">
        <f>SUM(J$6:J346)</f>
        <v>-515145.56000000017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-51.133000000000003</v>
      </c>
      <c r="W346" s="71">
        <f t="shared" si="76"/>
        <v>-515.14556000000016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-51133</v>
      </c>
      <c r="N347" s="73">
        <f>SUM(J$6:J347)</f>
        <v>-515145.56000000017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-51.133000000000003</v>
      </c>
      <c r="W347" s="71">
        <f t="shared" si="76"/>
        <v>-515.14556000000016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-51133</v>
      </c>
      <c r="N348" s="73">
        <f>SUM(J$6:J348)</f>
        <v>-515145.56000000017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-51.133000000000003</v>
      </c>
      <c r="W348" s="71">
        <f t="shared" si="76"/>
        <v>-515.14556000000016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-51133</v>
      </c>
      <c r="N349" s="73">
        <f>SUM(J$6:J349)</f>
        <v>-515145.56000000017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-51.133000000000003</v>
      </c>
      <c r="W349" s="71">
        <f t="shared" si="76"/>
        <v>-515.14556000000016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-51133</v>
      </c>
      <c r="N350" s="73">
        <f>SUM(J$6:J350)</f>
        <v>-515145.56000000017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-51.133000000000003</v>
      </c>
      <c r="W350" s="71">
        <f t="shared" si="76"/>
        <v>-515.14556000000016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-51133</v>
      </c>
      <c r="N351" s="73">
        <f>SUM(J$6:J351)</f>
        <v>-515145.56000000017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-51.133000000000003</v>
      </c>
      <c r="W351" s="71">
        <f t="shared" si="76"/>
        <v>-515.14556000000016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-51133</v>
      </c>
      <c r="N352" s="73">
        <f>SUM(J$6:J352)</f>
        <v>-515145.56000000017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-51.133000000000003</v>
      </c>
      <c r="W352" s="71">
        <f t="shared" si="76"/>
        <v>-515.14556000000016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-51133</v>
      </c>
      <c r="N353" s="73">
        <f>SUM(J$6:J353)</f>
        <v>-515145.56000000017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-51.133000000000003</v>
      </c>
      <c r="W353" s="71">
        <f t="shared" si="76"/>
        <v>-515.14556000000016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-51133</v>
      </c>
      <c r="N354" s="73">
        <f>SUM(J$6:J354)</f>
        <v>-515145.56000000017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-51.133000000000003</v>
      </c>
      <c r="W354" s="71">
        <f t="shared" si="76"/>
        <v>-515.14556000000016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-51133</v>
      </c>
      <c r="N355" s="73">
        <f>SUM(J$6:J355)</f>
        <v>-515145.56000000017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-51.133000000000003</v>
      </c>
      <c r="W355" s="71">
        <f t="shared" si="76"/>
        <v>-515.14556000000016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-51133</v>
      </c>
      <c r="N356" s="73">
        <f>SUM(J$6:J356)</f>
        <v>-515145.56000000017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-51.133000000000003</v>
      </c>
      <c r="W356" s="71">
        <f t="shared" si="76"/>
        <v>-515.14556000000016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-51133</v>
      </c>
      <c r="N357" s="73">
        <f>SUM(J$6:J357)</f>
        <v>-515145.56000000017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-51.133000000000003</v>
      </c>
      <c r="W357" s="71">
        <f t="shared" si="76"/>
        <v>-515.14556000000016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-51133</v>
      </c>
      <c r="N358" s="73">
        <f>SUM(J$6:J358)</f>
        <v>-515145.56000000017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-51.133000000000003</v>
      </c>
      <c r="W358" s="71">
        <f t="shared" si="76"/>
        <v>-515.14556000000016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-51133</v>
      </c>
      <c r="N359" s="73">
        <f>SUM(J$6:J359)</f>
        <v>-515145.56000000017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-51.133000000000003</v>
      </c>
      <c r="W359" s="71">
        <f t="shared" si="76"/>
        <v>-515.14556000000016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-51133</v>
      </c>
      <c r="N360" s="73">
        <f>SUM(J$6:J360)</f>
        <v>-515145.56000000017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-51.133000000000003</v>
      </c>
      <c r="W360" s="71">
        <f t="shared" si="76"/>
        <v>-515.14556000000016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-51133</v>
      </c>
      <c r="N361" s="73">
        <f>SUM(J$6:J361)</f>
        <v>-515145.56000000017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-51.133000000000003</v>
      </c>
      <c r="W361" s="71">
        <f t="shared" si="76"/>
        <v>-515.14556000000016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-51133</v>
      </c>
      <c r="N362" s="73">
        <f>SUM(J$6:J362)</f>
        <v>-515145.56000000017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-51.133000000000003</v>
      </c>
      <c r="W362" s="71">
        <f t="shared" si="76"/>
        <v>-515.14556000000016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-51133</v>
      </c>
      <c r="N363" s="73">
        <f>SUM(J$6:J363)</f>
        <v>-515145.56000000017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-51.133000000000003</v>
      </c>
      <c r="W363" s="71">
        <f t="shared" si="76"/>
        <v>-515.14556000000016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-51133</v>
      </c>
      <c r="N364" s="73">
        <f>SUM(J$6:J364)</f>
        <v>-515145.56000000017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-51.133000000000003</v>
      </c>
      <c r="W364" s="71">
        <f t="shared" si="76"/>
        <v>-515.14556000000016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-51133</v>
      </c>
      <c r="N365" s="73">
        <f>SUM(J$6:J365)</f>
        <v>-515145.56000000017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-51.133000000000003</v>
      </c>
      <c r="W365" s="71">
        <f t="shared" si="76"/>
        <v>-515.14556000000016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-51133</v>
      </c>
      <c r="N366" s="73">
        <f>SUM(J$6:J366)</f>
        <v>-515145.56000000017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-51.133000000000003</v>
      </c>
      <c r="W366" s="71">
        <f t="shared" si="76"/>
        <v>-515.14556000000016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-51133</v>
      </c>
      <c r="N367" s="73">
        <f>SUM(J$6:J367)</f>
        <v>-515145.56000000017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-51.133000000000003</v>
      </c>
      <c r="W367" s="71">
        <f t="shared" si="76"/>
        <v>-515.14556000000016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-51133</v>
      </c>
      <c r="N368" s="73">
        <f>SUM(J$6:J368)</f>
        <v>-515145.56000000017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-51.133000000000003</v>
      </c>
      <c r="W368" s="71">
        <f t="shared" si="76"/>
        <v>-515.14556000000016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-51133</v>
      </c>
      <c r="N369" s="73">
        <f>SUM(J$6:J369)</f>
        <v>-515145.56000000017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-51.133000000000003</v>
      </c>
      <c r="W369" s="71">
        <f t="shared" si="76"/>
        <v>-515.14556000000016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-51133</v>
      </c>
      <c r="N370" s="73">
        <f>SUM(J$6:J370)</f>
        <v>-515145.56000000017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-51.133000000000003</v>
      </c>
      <c r="W370" s="71">
        <f t="shared" si="76"/>
        <v>-515.14556000000016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-51133</v>
      </c>
      <c r="N371" s="73">
        <f>SUM(J$6:J371)</f>
        <v>-515145.56000000017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-51.133000000000003</v>
      </c>
      <c r="W371" s="71">
        <f t="shared" si="76"/>
        <v>-515.14556000000016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37186</v>
      </c>
    </row>
    <row r="3" spans="1:23">
      <c r="G3" s="147"/>
      <c r="I3" s="110"/>
      <c r="K3" s="75">
        <f>Summary!B8</f>
        <v>37190</v>
      </c>
      <c r="L3" s="83">
        <f>SUM(L6:L371)</f>
        <v>-15964</v>
      </c>
      <c r="P3" s="73">
        <v>1000000</v>
      </c>
      <c r="Q3" s="73"/>
      <c r="R3" s="73">
        <v>1000</v>
      </c>
      <c r="S3" s="62"/>
      <c r="T3" s="82">
        <f>SUM(T6:T371)</f>
        <v>-15.964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0</v>
      </c>
      <c r="L293" s="73">
        <f t="shared" si="55"/>
        <v>0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0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0</v>
      </c>
      <c r="L294" s="73">
        <f t="shared" si="55"/>
        <v>0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0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0</v>
      </c>
      <c r="L295" s="73">
        <f t="shared" si="55"/>
        <v>0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0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0</v>
      </c>
      <c r="L296" s="73">
        <f t="shared" si="55"/>
        <v>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0</v>
      </c>
      <c r="L297" s="73">
        <f t="shared" si="55"/>
        <v>0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0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-152093.21669458374</v>
      </c>
      <c r="E300" s="73">
        <v>0</v>
      </c>
      <c r="F300" s="73">
        <v>0</v>
      </c>
      <c r="G300" s="73">
        <v>30995</v>
      </c>
      <c r="I300" s="73">
        <f t="shared" si="66"/>
        <v>30995</v>
      </c>
      <c r="J300" s="73">
        <f t="shared" si="65"/>
        <v>3786</v>
      </c>
      <c r="K300" s="73">
        <f t="shared" si="54"/>
        <v>1</v>
      </c>
      <c r="L300" s="73">
        <f t="shared" si="55"/>
        <v>3786</v>
      </c>
      <c r="M300" s="73">
        <f>SUM(J$280:J300)</f>
        <v>31275</v>
      </c>
      <c r="N300" s="73">
        <f>SUM(J$6:J300)</f>
        <v>996734.94041780289</v>
      </c>
      <c r="P300" s="73">
        <f t="shared" si="56"/>
        <v>-0.15209321669458373</v>
      </c>
      <c r="Q300" s="73">
        <f t="shared" si="57"/>
        <v>0</v>
      </c>
      <c r="R300" s="73">
        <f t="shared" si="58"/>
        <v>0</v>
      </c>
      <c r="S300" s="71">
        <f t="shared" si="59"/>
        <v>3.786</v>
      </c>
      <c r="T300" s="71">
        <f t="shared" si="60"/>
        <v>3.786</v>
      </c>
      <c r="U300" s="71">
        <f t="shared" si="61"/>
        <v>30.995000000000001</v>
      </c>
      <c r="V300" s="71">
        <f t="shared" si="62"/>
        <v>31.274999999999999</v>
      </c>
      <c r="W300" s="71">
        <f t="shared" si="63"/>
        <v>996.73494041780293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-151844.71421949711</v>
      </c>
      <c r="E301" s="73">
        <v>0</v>
      </c>
      <c r="F301" s="73">
        <v>0</v>
      </c>
      <c r="G301" s="73">
        <v>32408</v>
      </c>
      <c r="I301" s="73">
        <f t="shared" si="66"/>
        <v>32408</v>
      </c>
      <c r="J301" s="73">
        <f t="shared" si="65"/>
        <v>1413</v>
      </c>
      <c r="K301" s="73">
        <f t="shared" si="54"/>
        <v>1</v>
      </c>
      <c r="L301" s="73">
        <f t="shared" si="55"/>
        <v>1413</v>
      </c>
      <c r="M301" s="73">
        <f>SUM(J$280:J301)</f>
        <v>32688</v>
      </c>
      <c r="N301" s="73">
        <f>SUM(J$6:J301)</f>
        <v>998147.94041780289</v>
      </c>
      <c r="P301" s="73">
        <f t="shared" si="56"/>
        <v>-0.15184471421949711</v>
      </c>
      <c r="Q301" s="73">
        <f t="shared" si="57"/>
        <v>0</v>
      </c>
      <c r="R301" s="73">
        <f t="shared" si="58"/>
        <v>0</v>
      </c>
      <c r="S301" s="71">
        <f t="shared" si="59"/>
        <v>1.413</v>
      </c>
      <c r="T301" s="71">
        <f t="shared" si="60"/>
        <v>1.413</v>
      </c>
      <c r="U301" s="71">
        <f t="shared" si="61"/>
        <v>32.408000000000001</v>
      </c>
      <c r="V301" s="71">
        <f t="shared" si="62"/>
        <v>32.688000000000002</v>
      </c>
      <c r="W301" s="71">
        <f t="shared" si="63"/>
        <v>998.14794041780294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-151613.83583131572</v>
      </c>
      <c r="E302" s="73">
        <v>0</v>
      </c>
      <c r="F302" s="73">
        <v>0</v>
      </c>
      <c r="G302" s="73">
        <v>33779</v>
      </c>
      <c r="I302" s="73">
        <f t="shared" si="66"/>
        <v>33779</v>
      </c>
      <c r="J302" s="73">
        <f t="shared" si="65"/>
        <v>1371</v>
      </c>
      <c r="K302" s="73">
        <f t="shared" si="54"/>
        <v>1</v>
      </c>
      <c r="L302" s="73">
        <f t="shared" si="55"/>
        <v>1371</v>
      </c>
      <c r="M302" s="73">
        <f>SUM(J$280:J302)</f>
        <v>34059</v>
      </c>
      <c r="N302" s="73">
        <f>SUM(J$6:J302)</f>
        <v>999518.94041780289</v>
      </c>
      <c r="P302" s="73">
        <f t="shared" si="56"/>
        <v>-0.15161383583131571</v>
      </c>
      <c r="Q302" s="73">
        <f t="shared" si="57"/>
        <v>0</v>
      </c>
      <c r="R302" s="73">
        <f t="shared" si="58"/>
        <v>0</v>
      </c>
      <c r="S302" s="71">
        <f t="shared" si="59"/>
        <v>1.371</v>
      </c>
      <c r="T302" s="71">
        <f t="shared" si="60"/>
        <v>1.371</v>
      </c>
      <c r="U302" s="71">
        <f t="shared" si="61"/>
        <v>33.779000000000003</v>
      </c>
      <c r="V302" s="71">
        <f t="shared" si="62"/>
        <v>34.058999999999997</v>
      </c>
      <c r="W302" s="71">
        <f t="shared" si="63"/>
        <v>999.51894041780292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-151479.02654150443</v>
      </c>
      <c r="E303" s="73">
        <v>0</v>
      </c>
      <c r="F303" s="73">
        <v>0</v>
      </c>
      <c r="G303" s="73">
        <v>35373</v>
      </c>
      <c r="I303" s="73">
        <f t="shared" si="66"/>
        <v>35373</v>
      </c>
      <c r="J303" s="73">
        <f t="shared" si="65"/>
        <v>1594</v>
      </c>
      <c r="K303" s="73">
        <f t="shared" si="54"/>
        <v>1</v>
      </c>
      <c r="L303" s="73">
        <f t="shared" si="55"/>
        <v>1594</v>
      </c>
      <c r="M303" s="73">
        <f>SUM(J$280:J303)</f>
        <v>35653</v>
      </c>
      <c r="N303" s="73">
        <f>SUM(J$6:J303)</f>
        <v>1001112.9404178029</v>
      </c>
      <c r="P303" s="73">
        <f t="shared" si="56"/>
        <v>-0.15147902654150441</v>
      </c>
      <c r="Q303" s="73">
        <f t="shared" si="57"/>
        <v>0</v>
      </c>
      <c r="R303" s="73">
        <f t="shared" si="58"/>
        <v>0</v>
      </c>
      <c r="S303" s="71">
        <f t="shared" si="59"/>
        <v>1.5940000000000001</v>
      </c>
      <c r="T303" s="71">
        <f t="shared" si="60"/>
        <v>1.5940000000000001</v>
      </c>
      <c r="U303" s="71">
        <f t="shared" si="61"/>
        <v>35.372999999999998</v>
      </c>
      <c r="V303" s="71">
        <f t="shared" si="62"/>
        <v>35.652999999999999</v>
      </c>
      <c r="W303" s="71">
        <f t="shared" si="63"/>
        <v>1001.1129404178029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-151371.07206242764</v>
      </c>
      <c r="E304" s="73">
        <v>0</v>
      </c>
      <c r="F304" s="73">
        <v>0</v>
      </c>
      <c r="G304" s="73">
        <v>11245</v>
      </c>
      <c r="I304" s="73">
        <f t="shared" si="66"/>
        <v>11245</v>
      </c>
      <c r="J304" s="73">
        <f t="shared" si="65"/>
        <v>-24128</v>
      </c>
      <c r="K304" s="73">
        <f t="shared" si="54"/>
        <v>1</v>
      </c>
      <c r="L304" s="73">
        <f t="shared" si="55"/>
        <v>-24128</v>
      </c>
      <c r="M304" s="73">
        <f>SUM(J$280:J304)</f>
        <v>11525</v>
      </c>
      <c r="N304" s="73">
        <f>SUM(J$6:J304)</f>
        <v>976984.94041780289</v>
      </c>
      <c r="P304" s="73">
        <f t="shared" si="56"/>
        <v>-0.15137107206242764</v>
      </c>
      <c r="Q304" s="73">
        <f t="shared" si="57"/>
        <v>0</v>
      </c>
      <c r="R304" s="73">
        <f t="shared" si="58"/>
        <v>0</v>
      </c>
      <c r="S304" s="71">
        <f t="shared" si="59"/>
        <v>-24.128</v>
      </c>
      <c r="T304" s="71">
        <f t="shared" si="60"/>
        <v>-24.128</v>
      </c>
      <c r="U304" s="71">
        <f t="shared" si="61"/>
        <v>11.244999999999999</v>
      </c>
      <c r="V304" s="71">
        <f t="shared" si="62"/>
        <v>11.525</v>
      </c>
      <c r="W304" s="71">
        <f t="shared" si="63"/>
        <v>976.98494041780293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11245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11525</v>
      </c>
      <c r="N305" s="73">
        <f>SUM(J$6:J305)</f>
        <v>976984.94041780289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11.244999999999999</v>
      </c>
      <c r="V305" s="71">
        <f t="shared" si="62"/>
        <v>11.525</v>
      </c>
      <c r="W305" s="71">
        <f t="shared" si="63"/>
        <v>976.98494041780293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11245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11525</v>
      </c>
      <c r="N306" s="73">
        <f>SUM(J$6:J306)</f>
        <v>976984.94041780289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11.244999999999999</v>
      </c>
      <c r="V306" s="71">
        <f t="shared" si="62"/>
        <v>11.525</v>
      </c>
      <c r="W306" s="71">
        <f t="shared" si="63"/>
        <v>976.98494041780293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11245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11525</v>
      </c>
      <c r="N307" s="73">
        <f>SUM(J$6:J307)</f>
        <v>976984.94041780289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11.244999999999999</v>
      </c>
      <c r="V307" s="71">
        <f t="shared" si="62"/>
        <v>11.525</v>
      </c>
      <c r="W307" s="71">
        <f t="shared" si="63"/>
        <v>976.98494041780293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11245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11525</v>
      </c>
      <c r="N308" s="73">
        <f>SUM(J$6:J308)</f>
        <v>976984.94041780289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11.244999999999999</v>
      </c>
      <c r="V308" s="71">
        <f t="shared" si="62"/>
        <v>11.525</v>
      </c>
      <c r="W308" s="71">
        <f t="shared" si="63"/>
        <v>976.98494041780293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11245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11525</v>
      </c>
      <c r="N309" s="73">
        <f>SUM(J$6:J309)</f>
        <v>976984.94041780289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11.244999999999999</v>
      </c>
      <c r="V309" s="71">
        <f t="shared" si="62"/>
        <v>11.525</v>
      </c>
      <c r="W309" s="71">
        <f t="shared" si="63"/>
        <v>976.98494041780293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11525</v>
      </c>
      <c r="N310" s="73">
        <f>SUM(J$6:J310)</f>
        <v>976984.94041780289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11.525</v>
      </c>
      <c r="W310" s="71">
        <f t="shared" si="63"/>
        <v>976.98494041780293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11525</v>
      </c>
      <c r="N311" s="73">
        <f>SUM(J$6:J311)</f>
        <v>976984.94041780289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11.525</v>
      </c>
      <c r="W311" s="71">
        <f t="shared" si="63"/>
        <v>976.98494041780293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11525</v>
      </c>
      <c r="N312" s="73">
        <f>SUM(J$6:J312)</f>
        <v>976984.94041780289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11.525</v>
      </c>
      <c r="W312" s="71">
        <f t="shared" si="63"/>
        <v>976.98494041780293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11525</v>
      </c>
      <c r="N313" s="73">
        <f>SUM(J$6:J313)</f>
        <v>976984.94041780289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11.525</v>
      </c>
      <c r="W313" s="71">
        <f t="shared" si="63"/>
        <v>976.98494041780293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11525</v>
      </c>
      <c r="N314" s="73">
        <f>SUM(J$6:J314)</f>
        <v>976984.94041780289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11.525</v>
      </c>
      <c r="W314" s="71">
        <f t="shared" si="63"/>
        <v>976.98494041780293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11525</v>
      </c>
      <c r="N315" s="73">
        <f>SUM(J$6:J315)</f>
        <v>976984.94041780289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11.525</v>
      </c>
      <c r="W315" s="71">
        <f t="shared" si="63"/>
        <v>976.98494041780293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11525</v>
      </c>
      <c r="N316" s="73">
        <f>SUM(J$6:J316)</f>
        <v>976984.94041780289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11.525</v>
      </c>
      <c r="W316" s="71">
        <f t="shared" si="63"/>
        <v>976.98494041780293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11525</v>
      </c>
      <c r="N317" s="73">
        <f>SUM(J$6:J317)</f>
        <v>976984.94041780289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11.525</v>
      </c>
      <c r="W317" s="71">
        <f t="shared" si="63"/>
        <v>976.98494041780293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11525</v>
      </c>
      <c r="N318" s="73">
        <f>SUM(J$6:J318)</f>
        <v>976984.94041780289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11.525</v>
      </c>
      <c r="W318" s="71">
        <f t="shared" si="63"/>
        <v>976.98494041780293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11525</v>
      </c>
      <c r="N319" s="73">
        <f>SUM(J$6:J319)</f>
        <v>976984.94041780289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11.525</v>
      </c>
      <c r="W319" s="71">
        <f t="shared" si="63"/>
        <v>976.98494041780293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11525</v>
      </c>
      <c r="N320" s="73">
        <f>SUM(J$6:J320)</f>
        <v>976984.94041780289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11.525</v>
      </c>
      <c r="W320" s="71">
        <f t="shared" si="63"/>
        <v>976.98494041780293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11525</v>
      </c>
      <c r="N321" s="73">
        <f>SUM(J$6:J321)</f>
        <v>976984.94041780289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11.525</v>
      </c>
      <c r="W321" s="71">
        <f t="shared" si="63"/>
        <v>976.98494041780293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11525</v>
      </c>
      <c r="N322" s="73">
        <f>SUM(J$6:J322)</f>
        <v>976984.94041780289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11.525</v>
      </c>
      <c r="W322" s="71">
        <f t="shared" si="63"/>
        <v>976.98494041780293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11525</v>
      </c>
      <c r="N323" s="73">
        <f>SUM(J$6:J323)</f>
        <v>976984.94041780289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11.525</v>
      </c>
      <c r="W323" s="71">
        <f t="shared" si="63"/>
        <v>976.98494041780293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11525</v>
      </c>
      <c r="N324" s="73">
        <f>SUM(J$6:J324)</f>
        <v>976984.94041780289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11.525</v>
      </c>
      <c r="W324" s="71">
        <f t="shared" si="63"/>
        <v>976.98494041780293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11525</v>
      </c>
      <c r="N325" s="73">
        <f>SUM(J$6:J325)</f>
        <v>976984.94041780289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11.525</v>
      </c>
      <c r="W325" s="71">
        <f t="shared" si="63"/>
        <v>976.98494041780293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11525</v>
      </c>
      <c r="N326" s="73">
        <f>SUM(J$6:J326)</f>
        <v>976984.94041780289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11.525</v>
      </c>
      <c r="W326" s="71">
        <f t="shared" ref="W326:W371" si="76">N326/$R$3</f>
        <v>976.98494041780293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11525</v>
      </c>
      <c r="N327" s="73">
        <f>SUM(J$6:J327)</f>
        <v>976984.94041780289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11.525</v>
      </c>
      <c r="W327" s="71">
        <f t="shared" si="76"/>
        <v>976.98494041780293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11525</v>
      </c>
      <c r="N328" s="73">
        <f>SUM(J$6:J328)</f>
        <v>976984.94041780289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11.525</v>
      </c>
      <c r="W328" s="71">
        <f t="shared" si="76"/>
        <v>976.98494041780293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11525</v>
      </c>
      <c r="N329" s="73">
        <f>SUM(J$6:J329)</f>
        <v>976984.94041780289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11.525</v>
      </c>
      <c r="W329" s="71">
        <f t="shared" si="76"/>
        <v>976.98494041780293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11525</v>
      </c>
      <c r="N330" s="73">
        <f>SUM(J$6:J330)</f>
        <v>976984.94041780289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11.525</v>
      </c>
      <c r="W330" s="71">
        <f t="shared" si="76"/>
        <v>976.98494041780293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11525</v>
      </c>
      <c r="N331" s="73">
        <f>SUM(J$6:J331)</f>
        <v>976984.94041780289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11.525</v>
      </c>
      <c r="W331" s="71">
        <f t="shared" si="76"/>
        <v>976.98494041780293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11525</v>
      </c>
      <c r="N332" s="73">
        <f>SUM(J$6:J332)</f>
        <v>976984.94041780289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11.525</v>
      </c>
      <c r="W332" s="71">
        <f t="shared" si="76"/>
        <v>976.98494041780293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11525</v>
      </c>
      <c r="N333" s="73">
        <f>SUM(J$6:J333)</f>
        <v>976984.94041780289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11.525</v>
      </c>
      <c r="W333" s="71">
        <f t="shared" si="76"/>
        <v>976.98494041780293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11525</v>
      </c>
      <c r="N334" s="73">
        <f>SUM(J$6:J334)</f>
        <v>976984.94041780289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11.525</v>
      </c>
      <c r="W334" s="71">
        <f t="shared" si="76"/>
        <v>976.98494041780293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11525</v>
      </c>
      <c r="N335" s="73">
        <f>SUM(J$6:J335)</f>
        <v>976984.94041780289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11.525</v>
      </c>
      <c r="W335" s="71">
        <f t="shared" si="76"/>
        <v>976.98494041780293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11525</v>
      </c>
      <c r="N336" s="73">
        <f>SUM(J$6:J336)</f>
        <v>976984.94041780289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11.525</v>
      </c>
      <c r="W336" s="71">
        <f t="shared" si="76"/>
        <v>976.98494041780293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11525</v>
      </c>
      <c r="N337" s="73">
        <f>SUM(J$6:J337)</f>
        <v>976984.94041780289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11.525</v>
      </c>
      <c r="W337" s="71">
        <f t="shared" si="76"/>
        <v>976.98494041780293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11525</v>
      </c>
      <c r="N338" s="73">
        <f>SUM(J$6:J338)</f>
        <v>976984.94041780289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11.525</v>
      </c>
      <c r="W338" s="71">
        <f t="shared" si="76"/>
        <v>976.98494041780293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11525</v>
      </c>
      <c r="N339" s="73">
        <f>SUM(J$6:J339)</f>
        <v>976984.94041780289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11.525</v>
      </c>
      <c r="W339" s="71">
        <f t="shared" si="76"/>
        <v>976.98494041780293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11525</v>
      </c>
      <c r="N340" s="73">
        <f>SUM(J$6:J340)</f>
        <v>976984.94041780289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11.525</v>
      </c>
      <c r="W340" s="71">
        <f t="shared" si="76"/>
        <v>976.98494041780293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11525</v>
      </c>
      <c r="N341" s="73">
        <f>SUM(J$6:J341)</f>
        <v>976984.94041780289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11.525</v>
      </c>
      <c r="W341" s="71">
        <f t="shared" si="76"/>
        <v>976.98494041780293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11525</v>
      </c>
      <c r="N342" s="73">
        <f>SUM(J$6:J342)</f>
        <v>976984.94041780289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11.525</v>
      </c>
      <c r="W342" s="71">
        <f t="shared" si="76"/>
        <v>976.98494041780293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11525</v>
      </c>
      <c r="N343" s="73">
        <f>SUM(J$6:J343)</f>
        <v>976984.94041780289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11.525</v>
      </c>
      <c r="W343" s="71">
        <f t="shared" si="76"/>
        <v>976.98494041780293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11525</v>
      </c>
      <c r="N344" s="73">
        <f>SUM(J$6:J344)</f>
        <v>976984.94041780289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11.525</v>
      </c>
      <c r="W344" s="71">
        <f t="shared" si="76"/>
        <v>976.98494041780293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11525</v>
      </c>
      <c r="N345" s="73">
        <f>SUM(J$6:J345)</f>
        <v>976984.94041780289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11.525</v>
      </c>
      <c r="W345" s="71">
        <f t="shared" si="76"/>
        <v>976.98494041780293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11525</v>
      </c>
      <c r="N346" s="73">
        <f>SUM(J$6:J346)</f>
        <v>976984.94041780289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11.525</v>
      </c>
      <c r="W346" s="71">
        <f t="shared" si="76"/>
        <v>976.98494041780293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11525</v>
      </c>
      <c r="N347" s="73">
        <f>SUM(J$6:J347)</f>
        <v>976984.94041780289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11.525</v>
      </c>
      <c r="W347" s="71">
        <f t="shared" si="76"/>
        <v>976.98494041780293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11525</v>
      </c>
      <c r="N348" s="73">
        <f>SUM(J$6:J348)</f>
        <v>976984.94041780289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11.525</v>
      </c>
      <c r="W348" s="71">
        <f t="shared" si="76"/>
        <v>976.98494041780293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11525</v>
      </c>
      <c r="N349" s="73">
        <f>SUM(J$6:J349)</f>
        <v>976984.94041780289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11.525</v>
      </c>
      <c r="W349" s="71">
        <f t="shared" si="76"/>
        <v>976.98494041780293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11525</v>
      </c>
      <c r="N350" s="73">
        <f>SUM(J$6:J350)</f>
        <v>976984.94041780289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11.525</v>
      </c>
      <c r="W350" s="71">
        <f t="shared" si="76"/>
        <v>976.98494041780293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11525</v>
      </c>
      <c r="N351" s="73">
        <f>SUM(J$6:J351)</f>
        <v>976984.94041780289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11.525</v>
      </c>
      <c r="W351" s="71">
        <f t="shared" si="76"/>
        <v>976.98494041780293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11525</v>
      </c>
      <c r="N352" s="73">
        <f>SUM(J$6:J352)</f>
        <v>976984.94041780289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11.525</v>
      </c>
      <c r="W352" s="71">
        <f t="shared" si="76"/>
        <v>976.98494041780293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11525</v>
      </c>
      <c r="N353" s="73">
        <f>SUM(J$6:J353)</f>
        <v>976984.94041780289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11.525</v>
      </c>
      <c r="W353" s="71">
        <f t="shared" si="76"/>
        <v>976.98494041780293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11525</v>
      </c>
      <c r="N354" s="73">
        <f>SUM(J$6:J354)</f>
        <v>976984.94041780289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11.525</v>
      </c>
      <c r="W354" s="71">
        <f t="shared" si="76"/>
        <v>976.98494041780293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11525</v>
      </c>
      <c r="N355" s="73">
        <f>SUM(J$6:J355)</f>
        <v>976984.94041780289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11.525</v>
      </c>
      <c r="W355" s="71">
        <f t="shared" si="76"/>
        <v>976.98494041780293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11525</v>
      </c>
      <c r="N356" s="73">
        <f>SUM(J$6:J356)</f>
        <v>976984.94041780289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11.525</v>
      </c>
      <c r="W356" s="71">
        <f t="shared" si="76"/>
        <v>976.98494041780293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11525</v>
      </c>
      <c r="N357" s="73">
        <f>SUM(J$6:J357)</f>
        <v>976984.94041780289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11.525</v>
      </c>
      <c r="W357" s="71">
        <f t="shared" si="76"/>
        <v>976.98494041780293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11525</v>
      </c>
      <c r="N358" s="73">
        <f>SUM(J$6:J358)</f>
        <v>976984.94041780289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11.525</v>
      </c>
      <c r="W358" s="71">
        <f t="shared" si="76"/>
        <v>976.98494041780293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11525</v>
      </c>
      <c r="N359" s="73">
        <f>SUM(J$6:J359)</f>
        <v>976984.94041780289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11.525</v>
      </c>
      <c r="W359" s="71">
        <f t="shared" si="76"/>
        <v>976.98494041780293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11525</v>
      </c>
      <c r="N360" s="73">
        <f>SUM(J$6:J360)</f>
        <v>976984.94041780289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11.525</v>
      </c>
      <c r="W360" s="71">
        <f t="shared" si="76"/>
        <v>976.98494041780293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11525</v>
      </c>
      <c r="N361" s="73">
        <f>SUM(J$6:J361)</f>
        <v>976984.94041780289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11.525</v>
      </c>
      <c r="W361" s="71">
        <f t="shared" si="76"/>
        <v>976.98494041780293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11525</v>
      </c>
      <c r="N362" s="73">
        <f>SUM(J$6:J362)</f>
        <v>976984.94041780289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11.525</v>
      </c>
      <c r="W362" s="71">
        <f t="shared" si="76"/>
        <v>976.98494041780293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11525</v>
      </c>
      <c r="N363" s="73">
        <f>SUM(J$6:J363)</f>
        <v>976984.94041780289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11.525</v>
      </c>
      <c r="W363" s="71">
        <f t="shared" si="76"/>
        <v>976.98494041780293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11525</v>
      </c>
      <c r="N364" s="73">
        <f>SUM(J$6:J364)</f>
        <v>976984.94041780289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11.525</v>
      </c>
      <c r="W364" s="71">
        <f t="shared" si="76"/>
        <v>976.98494041780293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11525</v>
      </c>
      <c r="N365" s="73">
        <f>SUM(J$6:J365)</f>
        <v>976984.94041780289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11.525</v>
      </c>
      <c r="W365" s="71">
        <f t="shared" si="76"/>
        <v>976.98494041780293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11525</v>
      </c>
      <c r="N366" s="73">
        <f>SUM(J$6:J366)</f>
        <v>976984.94041780289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11.525</v>
      </c>
      <c r="W366" s="71">
        <f t="shared" si="76"/>
        <v>976.98494041780293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11525</v>
      </c>
      <c r="N367" s="73">
        <f>SUM(J$6:J367)</f>
        <v>976984.94041780289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11.525</v>
      </c>
      <c r="W367" s="71">
        <f t="shared" si="76"/>
        <v>976.98494041780293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11525</v>
      </c>
      <c r="N368" s="73">
        <f>SUM(J$6:J368)</f>
        <v>976984.94041780289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11.525</v>
      </c>
      <c r="W368" s="71">
        <f t="shared" si="76"/>
        <v>976.98494041780293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11525</v>
      </c>
      <c r="N369" s="73">
        <f>SUM(J$6:J369)</f>
        <v>976984.94041780289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11.525</v>
      </c>
      <c r="W369" s="71">
        <f t="shared" si="76"/>
        <v>976.98494041780293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11525</v>
      </c>
      <c r="N370" s="73">
        <f>SUM(J$6:J370)</f>
        <v>976984.94041780289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11.525</v>
      </c>
      <c r="W370" s="71">
        <f t="shared" si="76"/>
        <v>976.98494041780293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11525</v>
      </c>
      <c r="N371" s="73">
        <f>SUM(J$6:J371)</f>
        <v>976984.94041780289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11.525</v>
      </c>
      <c r="W371" s="71">
        <f t="shared" si="76"/>
        <v>976.98494041780293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I3" s="110"/>
      <c r="K3" s="75">
        <f>Summary!B8</f>
        <v>37190</v>
      </c>
      <c r="L3" s="83">
        <f>SUM(L6:L371)</f>
        <v>28097</v>
      </c>
      <c r="P3" s="73">
        <v>1000000</v>
      </c>
      <c r="Q3" s="73"/>
      <c r="R3" s="73">
        <v>1000</v>
      </c>
      <c r="S3" s="62"/>
      <c r="T3" s="82">
        <f>SUM(T6:T371)</f>
        <v>28.097000000000001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0</v>
      </c>
      <c r="L293" s="73">
        <f t="shared" si="55"/>
        <v>0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0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0</v>
      </c>
      <c r="L294" s="73">
        <f t="shared" si="55"/>
        <v>0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0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0</v>
      </c>
      <c r="L295" s="73">
        <f t="shared" si="55"/>
        <v>0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0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0</v>
      </c>
      <c r="L296" s="73">
        <f t="shared" si="55"/>
        <v>0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0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0</v>
      </c>
      <c r="L297" s="73">
        <f t="shared" si="55"/>
        <v>0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0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-60216.489959683095</v>
      </c>
      <c r="E300" s="73">
        <v>0</v>
      </c>
      <c r="F300" s="73">
        <v>0</v>
      </c>
      <c r="G300" s="73">
        <v>78667</v>
      </c>
      <c r="I300" s="73">
        <f t="shared" si="66"/>
        <v>78667</v>
      </c>
      <c r="J300" s="73">
        <f t="shared" si="65"/>
        <v>5073</v>
      </c>
      <c r="K300" s="73">
        <f t="shared" si="54"/>
        <v>1</v>
      </c>
      <c r="L300" s="73">
        <f t="shared" si="55"/>
        <v>5073</v>
      </c>
      <c r="M300" s="73">
        <f>SUM(J$280:J300)</f>
        <v>78539</v>
      </c>
      <c r="N300" s="73">
        <f>SUM(J$6:J300)</f>
        <v>1148961.8700000001</v>
      </c>
      <c r="P300" s="73">
        <f t="shared" si="56"/>
        <v>-6.0216489959683095E-2</v>
      </c>
      <c r="Q300" s="73">
        <f t="shared" si="57"/>
        <v>0</v>
      </c>
      <c r="R300" s="73">
        <f t="shared" si="58"/>
        <v>0</v>
      </c>
      <c r="S300" s="71">
        <f t="shared" si="59"/>
        <v>5.0730000000000004</v>
      </c>
      <c r="T300" s="71">
        <f t="shared" si="60"/>
        <v>5.0730000000000004</v>
      </c>
      <c r="U300" s="71">
        <f t="shared" si="61"/>
        <v>78.667000000000002</v>
      </c>
      <c r="V300" s="71">
        <f t="shared" si="62"/>
        <v>78.539000000000001</v>
      </c>
      <c r="W300" s="71">
        <f t="shared" si="63"/>
        <v>1148.9618700000001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-59644.879831274789</v>
      </c>
      <c r="E301" s="73">
        <v>0</v>
      </c>
      <c r="F301" s="73">
        <v>0</v>
      </c>
      <c r="G301" s="73">
        <v>89560</v>
      </c>
      <c r="I301" s="73">
        <f t="shared" si="66"/>
        <v>89560</v>
      </c>
      <c r="J301" s="73">
        <f t="shared" si="65"/>
        <v>10893</v>
      </c>
      <c r="K301" s="73">
        <f t="shared" si="54"/>
        <v>1</v>
      </c>
      <c r="L301" s="73">
        <f t="shared" si="55"/>
        <v>10893</v>
      </c>
      <c r="M301" s="73">
        <f>SUM(J$280:J301)</f>
        <v>89432</v>
      </c>
      <c r="N301" s="73">
        <f>SUM(J$6:J301)</f>
        <v>1159854.8700000001</v>
      </c>
      <c r="P301" s="73">
        <f t="shared" si="56"/>
        <v>-5.964487983127479E-2</v>
      </c>
      <c r="Q301" s="73">
        <f t="shared" si="57"/>
        <v>0</v>
      </c>
      <c r="R301" s="73">
        <f t="shared" si="58"/>
        <v>0</v>
      </c>
      <c r="S301" s="71">
        <f t="shared" si="59"/>
        <v>10.893000000000001</v>
      </c>
      <c r="T301" s="71">
        <f t="shared" si="60"/>
        <v>10.893000000000001</v>
      </c>
      <c r="U301" s="71">
        <f t="shared" si="61"/>
        <v>89.56</v>
      </c>
      <c r="V301" s="71">
        <f t="shared" si="62"/>
        <v>89.432000000000002</v>
      </c>
      <c r="W301" s="71">
        <f t="shared" si="63"/>
        <v>1159.8548700000001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-59069.986021680474</v>
      </c>
      <c r="E302" s="73">
        <v>0</v>
      </c>
      <c r="F302" s="73">
        <v>0</v>
      </c>
      <c r="G302" s="73">
        <v>92791</v>
      </c>
      <c r="I302" s="73">
        <f t="shared" si="66"/>
        <v>92791</v>
      </c>
      <c r="J302" s="73">
        <f t="shared" si="65"/>
        <v>3231</v>
      </c>
      <c r="K302" s="73">
        <f t="shared" si="54"/>
        <v>1</v>
      </c>
      <c r="L302" s="73">
        <f t="shared" si="55"/>
        <v>3231</v>
      </c>
      <c r="M302" s="73">
        <f>SUM(J$280:J302)</f>
        <v>92663</v>
      </c>
      <c r="N302" s="73">
        <f>SUM(J$6:J302)</f>
        <v>1163085.8700000001</v>
      </c>
      <c r="P302" s="73">
        <f t="shared" si="56"/>
        <v>-5.9069986021680475E-2</v>
      </c>
      <c r="Q302" s="73">
        <f t="shared" si="57"/>
        <v>0</v>
      </c>
      <c r="R302" s="73">
        <f t="shared" si="58"/>
        <v>0</v>
      </c>
      <c r="S302" s="71">
        <f t="shared" si="59"/>
        <v>3.2309999999999999</v>
      </c>
      <c r="T302" s="71">
        <f t="shared" si="60"/>
        <v>3.2309999999999999</v>
      </c>
      <c r="U302" s="71">
        <f t="shared" si="61"/>
        <v>92.790999999999997</v>
      </c>
      <c r="V302" s="71">
        <f t="shared" si="62"/>
        <v>92.662999999999997</v>
      </c>
      <c r="W302" s="71">
        <f t="shared" si="63"/>
        <v>1163.0858700000001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-58493.500418586569</v>
      </c>
      <c r="E303" s="73">
        <v>0</v>
      </c>
      <c r="F303" s="73">
        <v>0</v>
      </c>
      <c r="G303" s="73">
        <v>96486</v>
      </c>
      <c r="I303" s="73">
        <f t="shared" si="66"/>
        <v>96486</v>
      </c>
      <c r="J303" s="73">
        <f t="shared" si="65"/>
        <v>3695</v>
      </c>
      <c r="K303" s="73">
        <f t="shared" si="54"/>
        <v>1</v>
      </c>
      <c r="L303" s="73">
        <f t="shared" si="55"/>
        <v>3695</v>
      </c>
      <c r="M303" s="73">
        <f>SUM(J$280:J303)</f>
        <v>96358</v>
      </c>
      <c r="N303" s="73">
        <f>SUM(J$6:J303)</f>
        <v>1166780.8700000001</v>
      </c>
      <c r="P303" s="73">
        <f t="shared" si="56"/>
        <v>-5.8493500418586572E-2</v>
      </c>
      <c r="Q303" s="73">
        <f t="shared" si="57"/>
        <v>0</v>
      </c>
      <c r="R303" s="73">
        <f t="shared" si="58"/>
        <v>0</v>
      </c>
      <c r="S303" s="71">
        <f t="shared" si="59"/>
        <v>3.6949999999999998</v>
      </c>
      <c r="T303" s="71">
        <f t="shared" si="60"/>
        <v>3.6949999999999998</v>
      </c>
      <c r="U303" s="71">
        <f t="shared" si="61"/>
        <v>96.486000000000004</v>
      </c>
      <c r="V303" s="71">
        <f t="shared" si="62"/>
        <v>96.358000000000004</v>
      </c>
      <c r="W303" s="71">
        <f t="shared" si="63"/>
        <v>1166.78087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-57914.189550686599</v>
      </c>
      <c r="E304" s="73">
        <v>0</v>
      </c>
      <c r="F304" s="73">
        <v>0</v>
      </c>
      <c r="G304" s="73">
        <v>101691</v>
      </c>
      <c r="I304" s="73">
        <f t="shared" si="66"/>
        <v>101691</v>
      </c>
      <c r="J304" s="73">
        <f t="shared" si="65"/>
        <v>5205</v>
      </c>
      <c r="K304" s="73">
        <f t="shared" si="54"/>
        <v>1</v>
      </c>
      <c r="L304" s="73">
        <f t="shared" si="55"/>
        <v>5205</v>
      </c>
      <c r="M304" s="73">
        <f>SUM(J$280:J304)</f>
        <v>101563</v>
      </c>
      <c r="N304" s="73">
        <f>SUM(J$6:J304)</f>
        <v>1171985.8700000001</v>
      </c>
      <c r="P304" s="73">
        <f t="shared" si="56"/>
        <v>-5.7914189550686598E-2</v>
      </c>
      <c r="Q304" s="73">
        <f t="shared" si="57"/>
        <v>0</v>
      </c>
      <c r="R304" s="73">
        <f t="shared" si="58"/>
        <v>0</v>
      </c>
      <c r="S304" s="71">
        <f t="shared" si="59"/>
        <v>5.2050000000000001</v>
      </c>
      <c r="T304" s="71">
        <f t="shared" si="60"/>
        <v>5.2050000000000001</v>
      </c>
      <c r="U304" s="71">
        <f t="shared" si="61"/>
        <v>101.691</v>
      </c>
      <c r="V304" s="71">
        <f t="shared" si="62"/>
        <v>101.563</v>
      </c>
      <c r="W304" s="71">
        <f t="shared" si="63"/>
        <v>1171.9858700000002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101691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101563</v>
      </c>
      <c r="N305" s="73">
        <f>SUM(J$6:J305)</f>
        <v>1171985.8700000001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101.691</v>
      </c>
      <c r="V305" s="71">
        <f t="shared" si="62"/>
        <v>101.563</v>
      </c>
      <c r="W305" s="71">
        <f t="shared" si="63"/>
        <v>1171.9858700000002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101691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101563</v>
      </c>
      <c r="N306" s="73">
        <f>SUM(J$6:J306)</f>
        <v>1171985.8700000001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101.691</v>
      </c>
      <c r="V306" s="71">
        <f t="shared" si="62"/>
        <v>101.563</v>
      </c>
      <c r="W306" s="71">
        <f t="shared" si="63"/>
        <v>1171.9858700000002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101691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101563</v>
      </c>
      <c r="N307" s="73">
        <f>SUM(J$6:J307)</f>
        <v>1171985.8700000001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101.691</v>
      </c>
      <c r="V307" s="71">
        <f t="shared" si="62"/>
        <v>101.563</v>
      </c>
      <c r="W307" s="71">
        <f t="shared" si="63"/>
        <v>1171.9858700000002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101691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101563</v>
      </c>
      <c r="N308" s="73">
        <f>SUM(J$6:J308)</f>
        <v>1171985.8700000001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101.691</v>
      </c>
      <c r="V308" s="71">
        <f t="shared" si="62"/>
        <v>101.563</v>
      </c>
      <c r="W308" s="71">
        <f t="shared" si="63"/>
        <v>1171.9858700000002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101691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101563</v>
      </c>
      <c r="N309" s="73">
        <f>SUM(J$6:J309)</f>
        <v>1171985.8700000001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101.691</v>
      </c>
      <c r="V309" s="71">
        <f t="shared" si="62"/>
        <v>101.563</v>
      </c>
      <c r="W309" s="71">
        <f t="shared" si="63"/>
        <v>1171.9858700000002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101563</v>
      </c>
      <c r="N310" s="73">
        <f>SUM(J$6:J310)</f>
        <v>1171985.8700000001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101.563</v>
      </c>
      <c r="W310" s="71">
        <f t="shared" si="63"/>
        <v>1171.9858700000002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101563</v>
      </c>
      <c r="N311" s="73">
        <f>SUM(J$6:J311)</f>
        <v>1171985.8700000001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101.563</v>
      </c>
      <c r="W311" s="71">
        <f t="shared" si="63"/>
        <v>1171.9858700000002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101563</v>
      </c>
      <c r="N312" s="73">
        <f>SUM(J$6:J312)</f>
        <v>1171985.8700000001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101.563</v>
      </c>
      <c r="W312" s="71">
        <f t="shared" si="63"/>
        <v>1171.9858700000002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101563</v>
      </c>
      <c r="N313" s="73">
        <f>SUM(J$6:J313)</f>
        <v>1171985.8700000001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101.563</v>
      </c>
      <c r="W313" s="71">
        <f t="shared" si="63"/>
        <v>1171.9858700000002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101563</v>
      </c>
      <c r="N314" s="73">
        <f>SUM(J$6:J314)</f>
        <v>1171985.8700000001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101.563</v>
      </c>
      <c r="W314" s="71">
        <f t="shared" si="63"/>
        <v>1171.9858700000002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101563</v>
      </c>
      <c r="N315" s="73">
        <f>SUM(J$6:J315)</f>
        <v>1171985.8700000001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101.563</v>
      </c>
      <c r="W315" s="71">
        <f t="shared" si="63"/>
        <v>1171.9858700000002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101563</v>
      </c>
      <c r="N316" s="73">
        <f>SUM(J$6:J316)</f>
        <v>1171985.8700000001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101.563</v>
      </c>
      <c r="W316" s="71">
        <f t="shared" si="63"/>
        <v>1171.9858700000002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101563</v>
      </c>
      <c r="N317" s="73">
        <f>SUM(J$6:J317)</f>
        <v>1171985.8700000001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101.563</v>
      </c>
      <c r="W317" s="71">
        <f t="shared" si="63"/>
        <v>1171.9858700000002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101563</v>
      </c>
      <c r="N318" s="73">
        <f>SUM(J$6:J318)</f>
        <v>1171985.8700000001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101.563</v>
      </c>
      <c r="W318" s="71">
        <f t="shared" si="63"/>
        <v>1171.9858700000002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101563</v>
      </c>
      <c r="N319" s="73">
        <f>SUM(J$6:J319)</f>
        <v>1171985.8700000001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101.563</v>
      </c>
      <c r="W319" s="71">
        <f t="shared" si="63"/>
        <v>1171.9858700000002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101563</v>
      </c>
      <c r="N320" s="73">
        <f>SUM(J$6:J320)</f>
        <v>1171985.8700000001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101.563</v>
      </c>
      <c r="W320" s="71">
        <f t="shared" si="63"/>
        <v>1171.9858700000002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101563</v>
      </c>
      <c r="N321" s="73">
        <f>SUM(J$6:J321)</f>
        <v>1171985.8700000001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101.563</v>
      </c>
      <c r="W321" s="71">
        <f t="shared" si="63"/>
        <v>1171.9858700000002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101563</v>
      </c>
      <c r="N322" s="73">
        <f>SUM(J$6:J322)</f>
        <v>1171985.8700000001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101.563</v>
      </c>
      <c r="W322" s="71">
        <f t="shared" si="63"/>
        <v>1171.9858700000002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101563</v>
      </c>
      <c r="N323" s="73">
        <f>SUM(J$6:J323)</f>
        <v>1171985.8700000001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101.563</v>
      </c>
      <c r="W323" s="71">
        <f t="shared" si="63"/>
        <v>1171.9858700000002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101563</v>
      </c>
      <c r="N324" s="73">
        <f>SUM(J$6:J324)</f>
        <v>1171985.8700000001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101.563</v>
      </c>
      <c r="W324" s="71">
        <f t="shared" si="63"/>
        <v>1171.9858700000002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101563</v>
      </c>
      <c r="N325" s="73">
        <f>SUM(J$6:J325)</f>
        <v>1171985.8700000001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101.563</v>
      </c>
      <c r="W325" s="71">
        <f t="shared" si="63"/>
        <v>1171.9858700000002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101563</v>
      </c>
      <c r="N326" s="73">
        <f>SUM(J$6:J326)</f>
        <v>1171985.8700000001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101.563</v>
      </c>
      <c r="W326" s="71">
        <f t="shared" ref="W326:W371" si="76">N326/$R$3</f>
        <v>1171.9858700000002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101563</v>
      </c>
      <c r="N327" s="73">
        <f>SUM(J$6:J327)</f>
        <v>1171985.8700000001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101.563</v>
      </c>
      <c r="W327" s="71">
        <f t="shared" si="76"/>
        <v>1171.9858700000002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101563</v>
      </c>
      <c r="N328" s="73">
        <f>SUM(J$6:J328)</f>
        <v>1171985.8700000001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101.563</v>
      </c>
      <c r="W328" s="71">
        <f t="shared" si="76"/>
        <v>1171.9858700000002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101563</v>
      </c>
      <c r="N329" s="73">
        <f>SUM(J$6:J329)</f>
        <v>1171985.8700000001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101.563</v>
      </c>
      <c r="W329" s="71">
        <f t="shared" si="76"/>
        <v>1171.9858700000002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101563</v>
      </c>
      <c r="N330" s="73">
        <f>SUM(J$6:J330)</f>
        <v>1171985.8700000001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101.563</v>
      </c>
      <c r="W330" s="71">
        <f t="shared" si="76"/>
        <v>1171.9858700000002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101563</v>
      </c>
      <c r="N331" s="73">
        <f>SUM(J$6:J331)</f>
        <v>1171985.8700000001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101.563</v>
      </c>
      <c r="W331" s="71">
        <f t="shared" si="76"/>
        <v>1171.9858700000002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101563</v>
      </c>
      <c r="N332" s="73">
        <f>SUM(J$6:J332)</f>
        <v>1171985.8700000001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101.563</v>
      </c>
      <c r="W332" s="71">
        <f t="shared" si="76"/>
        <v>1171.9858700000002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101563</v>
      </c>
      <c r="N333" s="73">
        <f>SUM(J$6:J333)</f>
        <v>1171985.8700000001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101.563</v>
      </c>
      <c r="W333" s="71">
        <f t="shared" si="76"/>
        <v>1171.9858700000002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101563</v>
      </c>
      <c r="N334" s="73">
        <f>SUM(J$6:J334)</f>
        <v>1171985.8700000001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101.563</v>
      </c>
      <c r="W334" s="71">
        <f t="shared" si="76"/>
        <v>1171.9858700000002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101563</v>
      </c>
      <c r="N335" s="73">
        <f>SUM(J$6:J335)</f>
        <v>1171985.8700000001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101.563</v>
      </c>
      <c r="W335" s="71">
        <f t="shared" si="76"/>
        <v>1171.9858700000002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101563</v>
      </c>
      <c r="N336" s="73">
        <f>SUM(J$6:J336)</f>
        <v>1171985.8700000001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101.563</v>
      </c>
      <c r="W336" s="71">
        <f t="shared" si="76"/>
        <v>1171.9858700000002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101563</v>
      </c>
      <c r="N337" s="73">
        <f>SUM(J$6:J337)</f>
        <v>1171985.8700000001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101.563</v>
      </c>
      <c r="W337" s="71">
        <f t="shared" si="76"/>
        <v>1171.9858700000002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101563</v>
      </c>
      <c r="N338" s="73">
        <f>SUM(J$6:J338)</f>
        <v>1171985.8700000001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101.563</v>
      </c>
      <c r="W338" s="71">
        <f t="shared" si="76"/>
        <v>1171.9858700000002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101563</v>
      </c>
      <c r="N339" s="73">
        <f>SUM(J$6:J339)</f>
        <v>1171985.8700000001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101.563</v>
      </c>
      <c r="W339" s="71">
        <f t="shared" si="76"/>
        <v>1171.9858700000002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101563</v>
      </c>
      <c r="N340" s="73">
        <f>SUM(J$6:J340)</f>
        <v>1171985.8700000001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101.563</v>
      </c>
      <c r="W340" s="71">
        <f t="shared" si="76"/>
        <v>1171.9858700000002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101563</v>
      </c>
      <c r="N341" s="73">
        <f>SUM(J$6:J341)</f>
        <v>1171985.8700000001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101.563</v>
      </c>
      <c r="W341" s="71">
        <f t="shared" si="76"/>
        <v>1171.9858700000002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101563</v>
      </c>
      <c r="N342" s="73">
        <f>SUM(J$6:J342)</f>
        <v>1171985.8700000001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101.563</v>
      </c>
      <c r="W342" s="71">
        <f t="shared" si="76"/>
        <v>1171.9858700000002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101563</v>
      </c>
      <c r="N343" s="73">
        <f>SUM(J$6:J343)</f>
        <v>1171985.8700000001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101.563</v>
      </c>
      <c r="W343" s="71">
        <f t="shared" si="76"/>
        <v>1171.9858700000002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101563</v>
      </c>
      <c r="N344" s="73">
        <f>SUM(J$6:J344)</f>
        <v>1171985.8700000001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101.563</v>
      </c>
      <c r="W344" s="71">
        <f t="shared" si="76"/>
        <v>1171.9858700000002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101563</v>
      </c>
      <c r="N345" s="73">
        <f>SUM(J$6:J345)</f>
        <v>1171985.8700000001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101.563</v>
      </c>
      <c r="W345" s="71">
        <f t="shared" si="76"/>
        <v>1171.9858700000002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101563</v>
      </c>
      <c r="N346" s="73">
        <f>SUM(J$6:J346)</f>
        <v>1171985.8700000001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101.563</v>
      </c>
      <c r="W346" s="71">
        <f t="shared" si="76"/>
        <v>1171.9858700000002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101563</v>
      </c>
      <c r="N347" s="73">
        <f>SUM(J$6:J347)</f>
        <v>1171985.8700000001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101.563</v>
      </c>
      <c r="W347" s="71">
        <f t="shared" si="76"/>
        <v>1171.9858700000002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101563</v>
      </c>
      <c r="N348" s="73">
        <f>SUM(J$6:J348)</f>
        <v>1171985.8700000001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101.563</v>
      </c>
      <c r="W348" s="71">
        <f t="shared" si="76"/>
        <v>1171.9858700000002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101563</v>
      </c>
      <c r="N349" s="73">
        <f>SUM(J$6:J349)</f>
        <v>1171985.8700000001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101.563</v>
      </c>
      <c r="W349" s="71">
        <f t="shared" si="76"/>
        <v>1171.9858700000002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101563</v>
      </c>
      <c r="N350" s="73">
        <f>SUM(J$6:J350)</f>
        <v>1171985.8700000001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101.563</v>
      </c>
      <c r="W350" s="71">
        <f t="shared" si="76"/>
        <v>1171.9858700000002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101563</v>
      </c>
      <c r="N351" s="73">
        <f>SUM(J$6:J351)</f>
        <v>1171985.8700000001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101.563</v>
      </c>
      <c r="W351" s="71">
        <f t="shared" si="76"/>
        <v>1171.9858700000002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101563</v>
      </c>
      <c r="N352" s="73">
        <f>SUM(J$6:J352)</f>
        <v>1171985.8700000001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101.563</v>
      </c>
      <c r="W352" s="71">
        <f t="shared" si="76"/>
        <v>1171.9858700000002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101563</v>
      </c>
      <c r="N353" s="73">
        <f>SUM(J$6:J353)</f>
        <v>1171985.8700000001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101.563</v>
      </c>
      <c r="W353" s="71">
        <f t="shared" si="76"/>
        <v>1171.9858700000002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101563</v>
      </c>
      <c r="N354" s="73">
        <f>SUM(J$6:J354)</f>
        <v>1171985.8700000001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101.563</v>
      </c>
      <c r="W354" s="71">
        <f t="shared" si="76"/>
        <v>1171.9858700000002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101563</v>
      </c>
      <c r="N355" s="73">
        <f>SUM(J$6:J355)</f>
        <v>1171985.8700000001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101.563</v>
      </c>
      <c r="W355" s="71">
        <f t="shared" si="76"/>
        <v>1171.9858700000002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101563</v>
      </c>
      <c r="N356" s="73">
        <f>SUM(J$6:J356)</f>
        <v>1171985.8700000001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101.563</v>
      </c>
      <c r="W356" s="71">
        <f t="shared" si="76"/>
        <v>1171.9858700000002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101563</v>
      </c>
      <c r="N357" s="73">
        <f>SUM(J$6:J357)</f>
        <v>1171985.8700000001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101.563</v>
      </c>
      <c r="W357" s="71">
        <f t="shared" si="76"/>
        <v>1171.9858700000002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101563</v>
      </c>
      <c r="N358" s="73">
        <f>SUM(J$6:J358)</f>
        <v>1171985.8700000001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101.563</v>
      </c>
      <c r="W358" s="71">
        <f t="shared" si="76"/>
        <v>1171.9858700000002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101563</v>
      </c>
      <c r="N359" s="73">
        <f>SUM(J$6:J359)</f>
        <v>1171985.8700000001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101.563</v>
      </c>
      <c r="W359" s="71">
        <f t="shared" si="76"/>
        <v>1171.9858700000002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101563</v>
      </c>
      <c r="N360" s="73">
        <f>SUM(J$6:J360)</f>
        <v>1171985.8700000001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101.563</v>
      </c>
      <c r="W360" s="71">
        <f t="shared" si="76"/>
        <v>1171.9858700000002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101563</v>
      </c>
      <c r="N361" s="73">
        <f>SUM(J$6:J361)</f>
        <v>1171985.8700000001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101.563</v>
      </c>
      <c r="W361" s="71">
        <f t="shared" si="76"/>
        <v>1171.9858700000002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101563</v>
      </c>
      <c r="N362" s="73">
        <f>SUM(J$6:J362)</f>
        <v>1171985.8700000001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101.563</v>
      </c>
      <c r="W362" s="71">
        <f t="shared" si="76"/>
        <v>1171.9858700000002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101563</v>
      </c>
      <c r="N363" s="73">
        <f>SUM(J$6:J363)</f>
        <v>1171985.8700000001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101.563</v>
      </c>
      <c r="W363" s="71">
        <f t="shared" si="76"/>
        <v>1171.9858700000002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101563</v>
      </c>
      <c r="N364" s="73">
        <f>SUM(J$6:J364)</f>
        <v>1171985.8700000001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101.563</v>
      </c>
      <c r="W364" s="71">
        <f t="shared" si="76"/>
        <v>1171.9858700000002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101563</v>
      </c>
      <c r="N365" s="73">
        <f>SUM(J$6:J365)</f>
        <v>1171985.8700000001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101.563</v>
      </c>
      <c r="W365" s="71">
        <f t="shared" si="76"/>
        <v>1171.9858700000002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101563</v>
      </c>
      <c r="N366" s="73">
        <f>SUM(J$6:J366)</f>
        <v>1171985.8700000001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101.563</v>
      </c>
      <c r="W366" s="71">
        <f t="shared" si="76"/>
        <v>1171.9858700000002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101563</v>
      </c>
      <c r="N367" s="73">
        <f>SUM(J$6:J367)</f>
        <v>1171985.8700000001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101.563</v>
      </c>
      <c r="W367" s="71">
        <f t="shared" si="76"/>
        <v>1171.9858700000002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101563</v>
      </c>
      <c r="N368" s="73">
        <f>SUM(J$6:J368)</f>
        <v>1171985.8700000001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101.563</v>
      </c>
      <c r="W368" s="71">
        <f t="shared" si="76"/>
        <v>1171.9858700000002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101563</v>
      </c>
      <c r="N369" s="73">
        <f>SUM(J$6:J369)</f>
        <v>1171985.8700000001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101.563</v>
      </c>
      <c r="W369" s="71">
        <f t="shared" si="76"/>
        <v>1171.9858700000002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101563</v>
      </c>
      <c r="N370" s="73">
        <f>SUM(J$6:J370)</f>
        <v>1171985.8700000001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101.563</v>
      </c>
      <c r="W370" s="71">
        <f t="shared" si="76"/>
        <v>1171.9858700000002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101563</v>
      </c>
      <c r="N371" s="73">
        <f>SUM(J$6:J371)</f>
        <v>1171985.8700000001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101.563</v>
      </c>
      <c r="W371" s="71">
        <f t="shared" si="76"/>
        <v>1171.9858700000002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I3" s="110"/>
      <c r="K3" s="75">
        <f>Summary!B8</f>
        <v>37190</v>
      </c>
      <c r="L3" s="83">
        <f>SUM(L6:L371)</f>
        <v>112871</v>
      </c>
      <c r="P3" s="73">
        <v>1000000</v>
      </c>
      <c r="Q3" s="73"/>
      <c r="R3" s="73">
        <v>1000</v>
      </c>
      <c r="S3" s="62"/>
      <c r="T3" s="82">
        <f>SUM(T6:T371)</f>
        <v>112.87100000000001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0</v>
      </c>
      <c r="L293" s="73">
        <f t="shared" si="55"/>
        <v>0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0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0</v>
      </c>
      <c r="L294" s="73">
        <f t="shared" si="55"/>
        <v>0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0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0</v>
      </c>
      <c r="L295" s="73">
        <f t="shared" si="55"/>
        <v>0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0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0</v>
      </c>
      <c r="L296" s="73">
        <f t="shared" si="55"/>
        <v>0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0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0</v>
      </c>
      <c r="L297" s="73">
        <f t="shared" si="55"/>
        <v>0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0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1939376.4230179139</v>
      </c>
      <c r="E300" s="73">
        <v>0</v>
      </c>
      <c r="F300" s="73">
        <v>0</v>
      </c>
      <c r="G300" s="73">
        <v>1409</v>
      </c>
      <c r="I300" s="73">
        <f t="shared" si="66"/>
        <v>1409</v>
      </c>
      <c r="J300" s="73">
        <f t="shared" si="65"/>
        <v>3234</v>
      </c>
      <c r="K300" s="73">
        <f t="shared" si="54"/>
        <v>1</v>
      </c>
      <c r="L300" s="73">
        <f t="shared" si="55"/>
        <v>3234</v>
      </c>
      <c r="M300" s="73">
        <f>SUM(J$280:J300)</f>
        <v>3724</v>
      </c>
      <c r="N300" s="73">
        <f>SUM(J$6:J300)</f>
        <v>-210030.05000000005</v>
      </c>
      <c r="P300" s="73">
        <f t="shared" si="56"/>
        <v>1.939376423017914</v>
      </c>
      <c r="Q300" s="73">
        <f t="shared" si="57"/>
        <v>0</v>
      </c>
      <c r="R300" s="73">
        <f t="shared" si="58"/>
        <v>0</v>
      </c>
      <c r="S300" s="71">
        <f t="shared" si="59"/>
        <v>3.234</v>
      </c>
      <c r="T300" s="71">
        <f t="shared" si="60"/>
        <v>3.234</v>
      </c>
      <c r="U300" s="71">
        <f t="shared" si="61"/>
        <v>1.409</v>
      </c>
      <c r="V300" s="71">
        <f t="shared" si="62"/>
        <v>3.7240000000000002</v>
      </c>
      <c r="W300" s="71">
        <f t="shared" si="63"/>
        <v>-210.03005000000005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1937583.3552468836</v>
      </c>
      <c r="E301" s="73">
        <v>0</v>
      </c>
      <c r="F301" s="73">
        <v>0</v>
      </c>
      <c r="G301" s="73">
        <v>4476</v>
      </c>
      <c r="I301" s="73">
        <f t="shared" si="66"/>
        <v>4476</v>
      </c>
      <c r="J301" s="73">
        <f t="shared" si="65"/>
        <v>3067</v>
      </c>
      <c r="K301" s="73">
        <f t="shared" si="54"/>
        <v>1</v>
      </c>
      <c r="L301" s="73">
        <f t="shared" si="55"/>
        <v>3067</v>
      </c>
      <c r="M301" s="73">
        <f>SUM(J$280:J301)</f>
        <v>6791</v>
      </c>
      <c r="N301" s="73">
        <f>SUM(J$6:J301)</f>
        <v>-206963.05000000005</v>
      </c>
      <c r="P301" s="73">
        <f t="shared" si="56"/>
        <v>1.9375833552468835</v>
      </c>
      <c r="Q301" s="73">
        <f t="shared" si="57"/>
        <v>0</v>
      </c>
      <c r="R301" s="73">
        <f t="shared" si="58"/>
        <v>0</v>
      </c>
      <c r="S301" s="71">
        <f t="shared" si="59"/>
        <v>3.0670000000000002</v>
      </c>
      <c r="T301" s="71">
        <f t="shared" si="60"/>
        <v>3.0670000000000002</v>
      </c>
      <c r="U301" s="71">
        <f t="shared" si="61"/>
        <v>4.476</v>
      </c>
      <c r="V301" s="71">
        <f t="shared" si="62"/>
        <v>6.7910000000000004</v>
      </c>
      <c r="W301" s="71">
        <f t="shared" si="63"/>
        <v>-206.96305000000004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1936348.6489721606</v>
      </c>
      <c r="E302" s="73">
        <v>0</v>
      </c>
      <c r="F302" s="73">
        <v>0</v>
      </c>
      <c r="G302" s="73">
        <v>5441</v>
      </c>
      <c r="I302" s="73">
        <f t="shared" si="66"/>
        <v>5441</v>
      </c>
      <c r="J302" s="73">
        <f t="shared" si="65"/>
        <v>965</v>
      </c>
      <c r="K302" s="73">
        <f t="shared" si="54"/>
        <v>1</v>
      </c>
      <c r="L302" s="73">
        <f t="shared" si="55"/>
        <v>965</v>
      </c>
      <c r="M302" s="73">
        <f>SUM(J$280:J302)</f>
        <v>7756</v>
      </c>
      <c r="N302" s="73">
        <f>SUM(J$6:J302)</f>
        <v>-205998.05000000005</v>
      </c>
      <c r="P302" s="73">
        <f t="shared" si="56"/>
        <v>1.9363486489721606</v>
      </c>
      <c r="Q302" s="73">
        <f t="shared" si="57"/>
        <v>0</v>
      </c>
      <c r="R302" s="73">
        <f t="shared" si="58"/>
        <v>0</v>
      </c>
      <c r="S302" s="71">
        <f t="shared" si="59"/>
        <v>0.96499999999999997</v>
      </c>
      <c r="T302" s="71">
        <f t="shared" si="60"/>
        <v>0.96499999999999997</v>
      </c>
      <c r="U302" s="71">
        <f t="shared" si="61"/>
        <v>5.4409999999999998</v>
      </c>
      <c r="V302" s="71">
        <f t="shared" si="62"/>
        <v>7.7560000000000002</v>
      </c>
      <c r="W302" s="71">
        <f t="shared" si="63"/>
        <v>-205.99805000000003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1937879.6766109851</v>
      </c>
      <c r="E303" s="73">
        <v>0</v>
      </c>
      <c r="F303" s="73">
        <v>0</v>
      </c>
      <c r="G303" s="73">
        <v>119215</v>
      </c>
      <c r="I303" s="73">
        <f t="shared" si="66"/>
        <v>119215</v>
      </c>
      <c r="J303" s="73">
        <f t="shared" si="65"/>
        <v>113774</v>
      </c>
      <c r="K303" s="73">
        <f t="shared" si="54"/>
        <v>1</v>
      </c>
      <c r="L303" s="73">
        <f t="shared" si="55"/>
        <v>113774</v>
      </c>
      <c r="M303" s="73">
        <f>SUM(J$280:J303)</f>
        <v>121530</v>
      </c>
      <c r="N303" s="73">
        <f>SUM(J$6:J303)</f>
        <v>-92224.050000000047</v>
      </c>
      <c r="P303" s="73">
        <f t="shared" si="56"/>
        <v>1.9378796766109851</v>
      </c>
      <c r="Q303" s="73">
        <f t="shared" si="57"/>
        <v>0</v>
      </c>
      <c r="R303" s="73">
        <f t="shared" si="58"/>
        <v>0</v>
      </c>
      <c r="S303" s="71">
        <f t="shared" si="59"/>
        <v>113.774</v>
      </c>
      <c r="T303" s="71">
        <f t="shared" si="60"/>
        <v>113.774</v>
      </c>
      <c r="U303" s="71">
        <f t="shared" si="61"/>
        <v>119.215</v>
      </c>
      <c r="V303" s="71">
        <f t="shared" si="62"/>
        <v>121.53</v>
      </c>
      <c r="W303" s="71">
        <f t="shared" si="63"/>
        <v>-92.224050000000048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1940306.1995551866</v>
      </c>
      <c r="E304" s="73">
        <v>0</v>
      </c>
      <c r="F304" s="73">
        <v>0</v>
      </c>
      <c r="G304" s="73">
        <v>111046</v>
      </c>
      <c r="I304" s="73">
        <f t="shared" si="66"/>
        <v>111046</v>
      </c>
      <c r="J304" s="73">
        <f t="shared" si="65"/>
        <v>-8169</v>
      </c>
      <c r="K304" s="73">
        <f t="shared" si="54"/>
        <v>1</v>
      </c>
      <c r="L304" s="73">
        <f t="shared" si="55"/>
        <v>-8169</v>
      </c>
      <c r="M304" s="73">
        <f>SUM(J$280:J304)</f>
        <v>113361</v>
      </c>
      <c r="N304" s="73">
        <f>SUM(J$6:J304)</f>
        <v>-100393.05000000005</v>
      </c>
      <c r="P304" s="73">
        <f t="shared" si="56"/>
        <v>1.9403061995551865</v>
      </c>
      <c r="Q304" s="73">
        <f t="shared" si="57"/>
        <v>0</v>
      </c>
      <c r="R304" s="73">
        <f t="shared" si="58"/>
        <v>0</v>
      </c>
      <c r="S304" s="71">
        <f t="shared" si="59"/>
        <v>-8.1690000000000005</v>
      </c>
      <c r="T304" s="71">
        <f t="shared" si="60"/>
        <v>-8.1690000000000005</v>
      </c>
      <c r="U304" s="71">
        <f t="shared" si="61"/>
        <v>111.04600000000001</v>
      </c>
      <c r="V304" s="71">
        <f t="shared" si="62"/>
        <v>113.361</v>
      </c>
      <c r="W304" s="71">
        <f t="shared" si="63"/>
        <v>-100.39305000000004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111046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113361</v>
      </c>
      <c r="N305" s="73">
        <f>SUM(J$6:J305)</f>
        <v>-100393.05000000005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111.04600000000001</v>
      </c>
      <c r="V305" s="71">
        <f t="shared" si="62"/>
        <v>113.361</v>
      </c>
      <c r="W305" s="71">
        <f t="shared" si="63"/>
        <v>-100.39305000000004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111046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113361</v>
      </c>
      <c r="N306" s="73">
        <f>SUM(J$6:J306)</f>
        <v>-100393.05000000005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111.04600000000001</v>
      </c>
      <c r="V306" s="71">
        <f t="shared" si="62"/>
        <v>113.361</v>
      </c>
      <c r="W306" s="71">
        <f t="shared" si="63"/>
        <v>-100.39305000000004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111046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113361</v>
      </c>
      <c r="N307" s="73">
        <f>SUM(J$6:J307)</f>
        <v>-100393.05000000005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111.04600000000001</v>
      </c>
      <c r="V307" s="71">
        <f t="shared" si="62"/>
        <v>113.361</v>
      </c>
      <c r="W307" s="71">
        <f t="shared" si="63"/>
        <v>-100.39305000000004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111046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113361</v>
      </c>
      <c r="N308" s="73">
        <f>SUM(J$6:J308)</f>
        <v>-100393.05000000005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111.04600000000001</v>
      </c>
      <c r="V308" s="71">
        <f t="shared" si="62"/>
        <v>113.361</v>
      </c>
      <c r="W308" s="71">
        <f t="shared" si="63"/>
        <v>-100.39305000000004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111046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113361</v>
      </c>
      <c r="N309" s="73">
        <f>SUM(J$6:J309)</f>
        <v>-100393.05000000005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111.04600000000001</v>
      </c>
      <c r="V309" s="71">
        <f t="shared" si="62"/>
        <v>113.361</v>
      </c>
      <c r="W309" s="71">
        <f t="shared" si="63"/>
        <v>-100.39305000000004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113361</v>
      </c>
      <c r="N310" s="73">
        <f>SUM(J$6:J310)</f>
        <v>-100393.05000000005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113.361</v>
      </c>
      <c r="W310" s="71">
        <f t="shared" si="63"/>
        <v>-100.39305000000004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113361</v>
      </c>
      <c r="N311" s="73">
        <f>SUM(J$6:J311)</f>
        <v>-100393.05000000005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113.361</v>
      </c>
      <c r="W311" s="71">
        <f t="shared" si="63"/>
        <v>-100.39305000000004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113361</v>
      </c>
      <c r="N312" s="73">
        <f>SUM(J$6:J312)</f>
        <v>-100393.05000000005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113.361</v>
      </c>
      <c r="W312" s="71">
        <f t="shared" si="63"/>
        <v>-100.39305000000004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113361</v>
      </c>
      <c r="N313" s="73">
        <f>SUM(J$6:J313)</f>
        <v>-100393.05000000005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113.361</v>
      </c>
      <c r="W313" s="71">
        <f t="shared" si="63"/>
        <v>-100.39305000000004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113361</v>
      </c>
      <c r="N314" s="73">
        <f>SUM(J$6:J314)</f>
        <v>-100393.05000000005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113.361</v>
      </c>
      <c r="W314" s="71">
        <f t="shared" si="63"/>
        <v>-100.39305000000004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113361</v>
      </c>
      <c r="N315" s="73">
        <f>SUM(J$6:J315)</f>
        <v>-100393.05000000005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113.361</v>
      </c>
      <c r="W315" s="71">
        <f t="shared" si="63"/>
        <v>-100.39305000000004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113361</v>
      </c>
      <c r="N316" s="73">
        <f>SUM(J$6:J316)</f>
        <v>-100393.05000000005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113.361</v>
      </c>
      <c r="W316" s="71">
        <f t="shared" si="63"/>
        <v>-100.39305000000004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113361</v>
      </c>
      <c r="N317" s="73">
        <f>SUM(J$6:J317)</f>
        <v>-100393.05000000005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113.361</v>
      </c>
      <c r="W317" s="71">
        <f t="shared" si="63"/>
        <v>-100.39305000000004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113361</v>
      </c>
      <c r="N318" s="73">
        <f>SUM(J$6:J318)</f>
        <v>-100393.05000000005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113.361</v>
      </c>
      <c r="W318" s="71">
        <f t="shared" si="63"/>
        <v>-100.39305000000004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113361</v>
      </c>
      <c r="N319" s="73">
        <f>SUM(J$6:J319)</f>
        <v>-100393.05000000005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113.361</v>
      </c>
      <c r="W319" s="71">
        <f t="shared" si="63"/>
        <v>-100.39305000000004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113361</v>
      </c>
      <c r="N320" s="73">
        <f>SUM(J$6:J320)</f>
        <v>-100393.05000000005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113.361</v>
      </c>
      <c r="W320" s="71">
        <f t="shared" si="63"/>
        <v>-100.39305000000004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113361</v>
      </c>
      <c r="N321" s="73">
        <f>SUM(J$6:J321)</f>
        <v>-100393.05000000005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113.361</v>
      </c>
      <c r="W321" s="71">
        <f t="shared" si="63"/>
        <v>-100.39305000000004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113361</v>
      </c>
      <c r="N322" s="73">
        <f>SUM(J$6:J322)</f>
        <v>-100393.05000000005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113.361</v>
      </c>
      <c r="W322" s="71">
        <f t="shared" si="63"/>
        <v>-100.39305000000004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113361</v>
      </c>
      <c r="N323" s="73">
        <f>SUM(J$6:J323)</f>
        <v>-100393.05000000005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113.361</v>
      </c>
      <c r="W323" s="71">
        <f t="shared" si="63"/>
        <v>-100.39305000000004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113361</v>
      </c>
      <c r="N324" s="73">
        <f>SUM(J$6:J324)</f>
        <v>-100393.05000000005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113.361</v>
      </c>
      <c r="W324" s="71">
        <f t="shared" si="63"/>
        <v>-100.39305000000004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113361</v>
      </c>
      <c r="N325" s="73">
        <f>SUM(J$6:J325)</f>
        <v>-100393.05000000005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113.361</v>
      </c>
      <c r="W325" s="71">
        <f t="shared" si="63"/>
        <v>-100.39305000000004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113361</v>
      </c>
      <c r="N326" s="73">
        <f>SUM(J$6:J326)</f>
        <v>-100393.05000000005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113.361</v>
      </c>
      <c r="W326" s="71">
        <f t="shared" ref="W326:W371" si="76">N326/$R$3</f>
        <v>-100.39305000000004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113361</v>
      </c>
      <c r="N327" s="73">
        <f>SUM(J$6:J327)</f>
        <v>-100393.05000000005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113.361</v>
      </c>
      <c r="W327" s="71">
        <f t="shared" si="76"/>
        <v>-100.39305000000004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113361</v>
      </c>
      <c r="N328" s="73">
        <f>SUM(J$6:J328)</f>
        <v>-100393.05000000005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113.361</v>
      </c>
      <c r="W328" s="71">
        <f t="shared" si="76"/>
        <v>-100.39305000000004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113361</v>
      </c>
      <c r="N329" s="73">
        <f>SUM(J$6:J329)</f>
        <v>-100393.05000000005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113.361</v>
      </c>
      <c r="W329" s="71">
        <f t="shared" si="76"/>
        <v>-100.39305000000004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113361</v>
      </c>
      <c r="N330" s="73">
        <f>SUM(J$6:J330)</f>
        <v>-100393.05000000005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113.361</v>
      </c>
      <c r="W330" s="71">
        <f t="shared" si="76"/>
        <v>-100.39305000000004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113361</v>
      </c>
      <c r="N331" s="73">
        <f>SUM(J$6:J331)</f>
        <v>-100393.05000000005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113.361</v>
      </c>
      <c r="W331" s="71">
        <f t="shared" si="76"/>
        <v>-100.39305000000004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113361</v>
      </c>
      <c r="N332" s="73">
        <f>SUM(J$6:J332)</f>
        <v>-100393.05000000005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113.361</v>
      </c>
      <c r="W332" s="71">
        <f t="shared" si="76"/>
        <v>-100.39305000000004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113361</v>
      </c>
      <c r="N333" s="73">
        <f>SUM(J$6:J333)</f>
        <v>-100393.05000000005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113.361</v>
      </c>
      <c r="W333" s="71">
        <f t="shared" si="76"/>
        <v>-100.39305000000004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113361</v>
      </c>
      <c r="N334" s="73">
        <f>SUM(J$6:J334)</f>
        <v>-100393.05000000005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113.361</v>
      </c>
      <c r="W334" s="71">
        <f t="shared" si="76"/>
        <v>-100.39305000000004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113361</v>
      </c>
      <c r="N335" s="73">
        <f>SUM(J$6:J335)</f>
        <v>-100393.05000000005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113.361</v>
      </c>
      <c r="W335" s="71">
        <f t="shared" si="76"/>
        <v>-100.39305000000004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113361</v>
      </c>
      <c r="N336" s="73">
        <f>SUM(J$6:J336)</f>
        <v>-100393.05000000005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113.361</v>
      </c>
      <c r="W336" s="71">
        <f t="shared" si="76"/>
        <v>-100.39305000000004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113361</v>
      </c>
      <c r="N337" s="73">
        <f>SUM(J$6:J337)</f>
        <v>-100393.05000000005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113.361</v>
      </c>
      <c r="W337" s="71">
        <f t="shared" si="76"/>
        <v>-100.39305000000004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113361</v>
      </c>
      <c r="N338" s="73">
        <f>SUM(J$6:J338)</f>
        <v>-100393.05000000005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113.361</v>
      </c>
      <c r="W338" s="71">
        <f t="shared" si="76"/>
        <v>-100.39305000000004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113361</v>
      </c>
      <c r="N339" s="73">
        <f>SUM(J$6:J339)</f>
        <v>-100393.05000000005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113.361</v>
      </c>
      <c r="W339" s="71">
        <f t="shared" si="76"/>
        <v>-100.39305000000004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113361</v>
      </c>
      <c r="N340" s="73">
        <f>SUM(J$6:J340)</f>
        <v>-100393.05000000005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113.361</v>
      </c>
      <c r="W340" s="71">
        <f t="shared" si="76"/>
        <v>-100.39305000000004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113361</v>
      </c>
      <c r="N341" s="73">
        <f>SUM(J$6:J341)</f>
        <v>-100393.05000000005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113.361</v>
      </c>
      <c r="W341" s="71">
        <f t="shared" si="76"/>
        <v>-100.39305000000004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113361</v>
      </c>
      <c r="N342" s="73">
        <f>SUM(J$6:J342)</f>
        <v>-100393.05000000005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113.361</v>
      </c>
      <c r="W342" s="71">
        <f t="shared" si="76"/>
        <v>-100.39305000000004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113361</v>
      </c>
      <c r="N343" s="73">
        <f>SUM(J$6:J343)</f>
        <v>-100393.05000000005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113.361</v>
      </c>
      <c r="W343" s="71">
        <f t="shared" si="76"/>
        <v>-100.39305000000004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113361</v>
      </c>
      <c r="N344" s="73">
        <f>SUM(J$6:J344)</f>
        <v>-100393.05000000005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113.361</v>
      </c>
      <c r="W344" s="71">
        <f t="shared" si="76"/>
        <v>-100.39305000000004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113361</v>
      </c>
      <c r="N345" s="73">
        <f>SUM(J$6:J345)</f>
        <v>-100393.05000000005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113.361</v>
      </c>
      <c r="W345" s="71">
        <f t="shared" si="76"/>
        <v>-100.39305000000004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113361</v>
      </c>
      <c r="N346" s="73">
        <f>SUM(J$6:J346)</f>
        <v>-100393.05000000005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113.361</v>
      </c>
      <c r="W346" s="71">
        <f t="shared" si="76"/>
        <v>-100.39305000000004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113361</v>
      </c>
      <c r="N347" s="73">
        <f>SUM(J$6:J347)</f>
        <v>-100393.05000000005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113.361</v>
      </c>
      <c r="W347" s="71">
        <f t="shared" si="76"/>
        <v>-100.39305000000004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113361</v>
      </c>
      <c r="N348" s="73">
        <f>SUM(J$6:J348)</f>
        <v>-100393.05000000005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113.361</v>
      </c>
      <c r="W348" s="71">
        <f t="shared" si="76"/>
        <v>-100.39305000000004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113361</v>
      </c>
      <c r="N349" s="73">
        <f>SUM(J$6:J349)</f>
        <v>-100393.05000000005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113.361</v>
      </c>
      <c r="W349" s="71">
        <f t="shared" si="76"/>
        <v>-100.39305000000004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113361</v>
      </c>
      <c r="N350" s="73">
        <f>SUM(J$6:J350)</f>
        <v>-100393.05000000005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113.361</v>
      </c>
      <c r="W350" s="71">
        <f t="shared" si="76"/>
        <v>-100.39305000000004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113361</v>
      </c>
      <c r="N351" s="73">
        <f>SUM(J$6:J351)</f>
        <v>-100393.05000000005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113.361</v>
      </c>
      <c r="W351" s="71">
        <f t="shared" si="76"/>
        <v>-100.39305000000004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113361</v>
      </c>
      <c r="N352" s="73">
        <f>SUM(J$6:J352)</f>
        <v>-100393.05000000005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113.361</v>
      </c>
      <c r="W352" s="71">
        <f t="shared" si="76"/>
        <v>-100.39305000000004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113361</v>
      </c>
      <c r="N353" s="73">
        <f>SUM(J$6:J353)</f>
        <v>-100393.05000000005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113.361</v>
      </c>
      <c r="W353" s="71">
        <f t="shared" si="76"/>
        <v>-100.39305000000004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113361</v>
      </c>
      <c r="N354" s="73">
        <f>SUM(J$6:J354)</f>
        <v>-100393.05000000005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113.361</v>
      </c>
      <c r="W354" s="71">
        <f t="shared" si="76"/>
        <v>-100.39305000000004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113361</v>
      </c>
      <c r="N355" s="73">
        <f>SUM(J$6:J355)</f>
        <v>-100393.05000000005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113.361</v>
      </c>
      <c r="W355" s="71">
        <f t="shared" si="76"/>
        <v>-100.39305000000004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113361</v>
      </c>
      <c r="N356" s="73">
        <f>SUM(J$6:J356)</f>
        <v>-100393.05000000005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113.361</v>
      </c>
      <c r="W356" s="71">
        <f t="shared" si="76"/>
        <v>-100.39305000000004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113361</v>
      </c>
      <c r="N357" s="73">
        <f>SUM(J$6:J357)</f>
        <v>-100393.05000000005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113.361</v>
      </c>
      <c r="W357" s="71">
        <f t="shared" si="76"/>
        <v>-100.39305000000004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113361</v>
      </c>
      <c r="N358" s="73">
        <f>SUM(J$6:J358)</f>
        <v>-100393.05000000005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113.361</v>
      </c>
      <c r="W358" s="71">
        <f t="shared" si="76"/>
        <v>-100.39305000000004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113361</v>
      </c>
      <c r="N359" s="73">
        <f>SUM(J$6:J359)</f>
        <v>-100393.05000000005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113.361</v>
      </c>
      <c r="W359" s="71">
        <f t="shared" si="76"/>
        <v>-100.39305000000004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113361</v>
      </c>
      <c r="N360" s="73">
        <f>SUM(J$6:J360)</f>
        <v>-100393.05000000005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113.361</v>
      </c>
      <c r="W360" s="71">
        <f t="shared" si="76"/>
        <v>-100.39305000000004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113361</v>
      </c>
      <c r="N361" s="73">
        <f>SUM(J$6:J361)</f>
        <v>-100393.05000000005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113.361</v>
      </c>
      <c r="W361" s="71">
        <f t="shared" si="76"/>
        <v>-100.39305000000004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113361</v>
      </c>
      <c r="N362" s="73">
        <f>SUM(J$6:J362)</f>
        <v>-100393.05000000005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113.361</v>
      </c>
      <c r="W362" s="71">
        <f t="shared" si="76"/>
        <v>-100.39305000000004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113361</v>
      </c>
      <c r="N363" s="73">
        <f>SUM(J$6:J363)</f>
        <v>-100393.05000000005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113.361</v>
      </c>
      <c r="W363" s="71">
        <f t="shared" si="76"/>
        <v>-100.39305000000004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113361</v>
      </c>
      <c r="N364" s="73">
        <f>SUM(J$6:J364)</f>
        <v>-100393.05000000005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113.361</v>
      </c>
      <c r="W364" s="71">
        <f t="shared" si="76"/>
        <v>-100.39305000000004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113361</v>
      </c>
      <c r="N365" s="73">
        <f>SUM(J$6:J365)</f>
        <v>-100393.05000000005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113.361</v>
      </c>
      <c r="W365" s="71">
        <f t="shared" si="76"/>
        <v>-100.39305000000004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113361</v>
      </c>
      <c r="N366" s="73">
        <f>SUM(J$6:J366)</f>
        <v>-100393.05000000005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113.361</v>
      </c>
      <c r="W366" s="71">
        <f t="shared" si="76"/>
        <v>-100.39305000000004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113361</v>
      </c>
      <c r="N367" s="73">
        <f>SUM(J$6:J367)</f>
        <v>-100393.05000000005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113.361</v>
      </c>
      <c r="W367" s="71">
        <f t="shared" si="76"/>
        <v>-100.39305000000004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113361</v>
      </c>
      <c r="N368" s="73">
        <f>SUM(J$6:J368)</f>
        <v>-100393.05000000005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113.361</v>
      </c>
      <c r="W368" s="71">
        <f t="shared" si="76"/>
        <v>-100.39305000000004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113361</v>
      </c>
      <c r="N369" s="73">
        <f>SUM(J$6:J369)</f>
        <v>-100393.05000000005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113.361</v>
      </c>
      <c r="W369" s="71">
        <f t="shared" si="76"/>
        <v>-100.39305000000004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113361</v>
      </c>
      <c r="N370" s="73">
        <f>SUM(J$6:J370)</f>
        <v>-100393.05000000005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113.361</v>
      </c>
      <c r="W370" s="71">
        <f t="shared" si="76"/>
        <v>-100.39305000000004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113361</v>
      </c>
      <c r="N371" s="73">
        <f>SUM(J$6:J371)</f>
        <v>-100393.05000000005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113.361</v>
      </c>
      <c r="W371" s="71">
        <f t="shared" si="76"/>
        <v>-100.39305000000004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topLeftCell="A277" workbookViewId="0">
      <selection activeCell="G304" sqref="G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I3" s="110"/>
      <c r="K3" s="75">
        <f>Summary!B8</f>
        <v>37190</v>
      </c>
      <c r="L3" s="83">
        <f>SUM(L6:L371)</f>
        <v>-125504</v>
      </c>
      <c r="P3" s="73">
        <v>1000000</v>
      </c>
      <c r="Q3" s="73"/>
      <c r="R3" s="73">
        <v>1000</v>
      </c>
      <c r="S3" s="62"/>
      <c r="T3" s="82">
        <f>SUM(T6:T371)</f>
        <v>-125.504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-125504</v>
      </c>
      <c r="I303" s="73">
        <f t="shared" si="66"/>
        <v>-125504</v>
      </c>
      <c r="J303" s="73">
        <f t="shared" si="65"/>
        <v>-125504</v>
      </c>
      <c r="K303" s="73">
        <f t="shared" si="54"/>
        <v>1</v>
      </c>
      <c r="L303" s="73">
        <f t="shared" si="55"/>
        <v>-125504</v>
      </c>
      <c r="M303" s="73">
        <f>SUM(J$280:J303)</f>
        <v>-125504</v>
      </c>
      <c r="N303" s="73">
        <f>SUM(J$6:J303)</f>
        <v>-2346876.752812515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-125.504</v>
      </c>
      <c r="T303" s="71">
        <f t="shared" si="60"/>
        <v>-125.504</v>
      </c>
      <c r="U303" s="71">
        <f t="shared" si="61"/>
        <v>-125.504</v>
      </c>
      <c r="V303" s="71">
        <f t="shared" si="62"/>
        <v>-125.504</v>
      </c>
      <c r="W303" s="71">
        <f t="shared" si="63"/>
        <v>-2346.876752812515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-125504</v>
      </c>
      <c r="I304" s="73">
        <f t="shared" si="66"/>
        <v>-125504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-125504</v>
      </c>
      <c r="N304" s="73">
        <f>SUM(J$6:J304)</f>
        <v>-2346876.752812515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-125.504</v>
      </c>
      <c r="V304" s="71">
        <f t="shared" si="62"/>
        <v>-125.504</v>
      </c>
      <c r="W304" s="71">
        <f t="shared" si="63"/>
        <v>-2346.876752812515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-125504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-125504</v>
      </c>
      <c r="N305" s="73">
        <f>SUM(J$6:J305)</f>
        <v>-2346876.752812515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-125.504</v>
      </c>
      <c r="V305" s="71">
        <f t="shared" si="62"/>
        <v>-125.504</v>
      </c>
      <c r="W305" s="71">
        <f t="shared" si="63"/>
        <v>-2346.876752812515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-125504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-125504</v>
      </c>
      <c r="N306" s="73">
        <f>SUM(J$6:J306)</f>
        <v>-2346876.752812515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-125.504</v>
      </c>
      <c r="V306" s="71">
        <f t="shared" si="62"/>
        <v>-125.504</v>
      </c>
      <c r="W306" s="71">
        <f t="shared" si="63"/>
        <v>-2346.876752812515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-125504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-125504</v>
      </c>
      <c r="N307" s="73">
        <f>SUM(J$6:J307)</f>
        <v>-2346876.752812515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-125.504</v>
      </c>
      <c r="V307" s="71">
        <f t="shared" si="62"/>
        <v>-125.504</v>
      </c>
      <c r="W307" s="71">
        <f t="shared" si="63"/>
        <v>-2346.876752812515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-125504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-125504</v>
      </c>
      <c r="N308" s="73">
        <f>SUM(J$6:J308)</f>
        <v>-2346876.752812515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-125.504</v>
      </c>
      <c r="V308" s="71">
        <f t="shared" si="62"/>
        <v>-125.504</v>
      </c>
      <c r="W308" s="71">
        <f t="shared" si="63"/>
        <v>-2346.876752812515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-125504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-125504</v>
      </c>
      <c r="N309" s="73">
        <f>SUM(J$6:J309)</f>
        <v>-2346876.752812515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-125.504</v>
      </c>
      <c r="V309" s="71">
        <f t="shared" si="62"/>
        <v>-125.504</v>
      </c>
      <c r="W309" s="71">
        <f t="shared" si="63"/>
        <v>-2346.876752812515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-125504</v>
      </c>
      <c r="N310" s="73">
        <f>SUM(J$6:J310)</f>
        <v>-2346876.752812515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-125.504</v>
      </c>
      <c r="W310" s="71">
        <f t="shared" si="63"/>
        <v>-2346.876752812515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-125504</v>
      </c>
      <c r="N311" s="73">
        <f>SUM(J$6:J311)</f>
        <v>-2346876.752812515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-125.504</v>
      </c>
      <c r="W311" s="71">
        <f t="shared" si="63"/>
        <v>-2346.876752812515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-125504</v>
      </c>
      <c r="N312" s="73">
        <f>SUM(J$6:J312)</f>
        <v>-2346876.752812515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-125.504</v>
      </c>
      <c r="W312" s="71">
        <f t="shared" si="63"/>
        <v>-2346.876752812515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-125504</v>
      </c>
      <c r="N313" s="73">
        <f>SUM(J$6:J313)</f>
        <v>-2346876.752812515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-125.504</v>
      </c>
      <c r="W313" s="71">
        <f t="shared" si="63"/>
        <v>-2346.876752812515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-125504</v>
      </c>
      <c r="N314" s="73">
        <f>SUM(J$6:J314)</f>
        <v>-2346876.752812515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-125.504</v>
      </c>
      <c r="W314" s="71">
        <f t="shared" si="63"/>
        <v>-2346.876752812515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-125504</v>
      </c>
      <c r="N315" s="73">
        <f>SUM(J$6:J315)</f>
        <v>-2346876.752812515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-125.504</v>
      </c>
      <c r="W315" s="71">
        <f t="shared" si="63"/>
        <v>-2346.876752812515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-125504</v>
      </c>
      <c r="N316" s="73">
        <f>SUM(J$6:J316)</f>
        <v>-2346876.752812515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-125.504</v>
      </c>
      <c r="W316" s="71">
        <f t="shared" si="63"/>
        <v>-2346.876752812515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-125504</v>
      </c>
      <c r="N317" s="73">
        <f>SUM(J$6:J317)</f>
        <v>-2346876.752812515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-125.504</v>
      </c>
      <c r="W317" s="71">
        <f t="shared" si="63"/>
        <v>-2346.876752812515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-125504</v>
      </c>
      <c r="N318" s="73">
        <f>SUM(J$6:J318)</f>
        <v>-2346876.752812515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-125.504</v>
      </c>
      <c r="W318" s="71">
        <f t="shared" si="63"/>
        <v>-2346.876752812515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-125504</v>
      </c>
      <c r="N319" s="73">
        <f>SUM(J$6:J319)</f>
        <v>-2346876.752812515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-125.504</v>
      </c>
      <c r="W319" s="71">
        <f t="shared" si="63"/>
        <v>-2346.876752812515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-125504</v>
      </c>
      <c r="N320" s="73">
        <f>SUM(J$6:J320)</f>
        <v>-2346876.752812515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-125.504</v>
      </c>
      <c r="W320" s="71">
        <f t="shared" si="63"/>
        <v>-2346.876752812515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-125504</v>
      </c>
      <c r="N321" s="73">
        <f>SUM(J$6:J321)</f>
        <v>-2346876.752812515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-125.504</v>
      </c>
      <c r="W321" s="71">
        <f t="shared" si="63"/>
        <v>-2346.876752812515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-125504</v>
      </c>
      <c r="N322" s="73">
        <f>SUM(J$6:J322)</f>
        <v>-2346876.752812515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-125.504</v>
      </c>
      <c r="W322" s="71">
        <f t="shared" si="63"/>
        <v>-2346.876752812515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-125504</v>
      </c>
      <c r="N323" s="73">
        <f>SUM(J$6:J323)</f>
        <v>-2346876.752812515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-125.504</v>
      </c>
      <c r="W323" s="71">
        <f t="shared" si="63"/>
        <v>-2346.876752812515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-125504</v>
      </c>
      <c r="N324" s="73">
        <f>SUM(J$6:J324)</f>
        <v>-2346876.752812515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-125.504</v>
      </c>
      <c r="W324" s="71">
        <f t="shared" si="63"/>
        <v>-2346.876752812515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-125504</v>
      </c>
      <c r="N325" s="73">
        <f>SUM(J$6:J325)</f>
        <v>-2346876.752812515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-125.504</v>
      </c>
      <c r="W325" s="71">
        <f t="shared" si="63"/>
        <v>-2346.876752812515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-125504</v>
      </c>
      <c r="N326" s="73">
        <f>SUM(J$6:J326)</f>
        <v>-2346876.752812515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-125.504</v>
      </c>
      <c r="W326" s="71">
        <f t="shared" ref="W326:W371" si="76">N326/$R$3</f>
        <v>-2346.876752812515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-125504</v>
      </c>
      <c r="N327" s="73">
        <f>SUM(J$6:J327)</f>
        <v>-2346876.752812515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-125.504</v>
      </c>
      <c r="W327" s="71">
        <f t="shared" si="76"/>
        <v>-2346.876752812515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-125504</v>
      </c>
      <c r="N328" s="73">
        <f>SUM(J$6:J328)</f>
        <v>-2346876.752812515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-125.504</v>
      </c>
      <c r="W328" s="71">
        <f t="shared" si="76"/>
        <v>-2346.876752812515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-125504</v>
      </c>
      <c r="N329" s="73">
        <f>SUM(J$6:J329)</f>
        <v>-2346876.752812515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-125.504</v>
      </c>
      <c r="W329" s="71">
        <f t="shared" si="76"/>
        <v>-2346.876752812515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-125504</v>
      </c>
      <c r="N330" s="73">
        <f>SUM(J$6:J330)</f>
        <v>-2346876.752812515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-125.504</v>
      </c>
      <c r="W330" s="71">
        <f t="shared" si="76"/>
        <v>-2346.876752812515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-125504</v>
      </c>
      <c r="N331" s="73">
        <f>SUM(J$6:J331)</f>
        <v>-2346876.752812515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-125.504</v>
      </c>
      <c r="W331" s="71">
        <f t="shared" si="76"/>
        <v>-2346.876752812515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-125504</v>
      </c>
      <c r="N332" s="73">
        <f>SUM(J$6:J332)</f>
        <v>-2346876.752812515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-125.504</v>
      </c>
      <c r="W332" s="71">
        <f t="shared" si="76"/>
        <v>-2346.876752812515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-125504</v>
      </c>
      <c r="N333" s="73">
        <f>SUM(J$6:J333)</f>
        <v>-2346876.752812515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-125.504</v>
      </c>
      <c r="W333" s="71">
        <f t="shared" si="76"/>
        <v>-2346.876752812515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-125504</v>
      </c>
      <c r="N334" s="73">
        <f>SUM(J$6:J334)</f>
        <v>-2346876.752812515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-125.504</v>
      </c>
      <c r="W334" s="71">
        <f t="shared" si="76"/>
        <v>-2346.876752812515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-125504</v>
      </c>
      <c r="N335" s="73">
        <f>SUM(J$6:J335)</f>
        <v>-2346876.752812515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-125.504</v>
      </c>
      <c r="W335" s="71">
        <f t="shared" si="76"/>
        <v>-2346.876752812515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-125504</v>
      </c>
      <c r="N336" s="73">
        <f>SUM(J$6:J336)</f>
        <v>-2346876.752812515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-125.504</v>
      </c>
      <c r="W336" s="71">
        <f t="shared" si="76"/>
        <v>-2346.876752812515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-125504</v>
      </c>
      <c r="N337" s="73">
        <f>SUM(J$6:J337)</f>
        <v>-2346876.752812515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-125.504</v>
      </c>
      <c r="W337" s="71">
        <f t="shared" si="76"/>
        <v>-2346.876752812515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-125504</v>
      </c>
      <c r="N338" s="73">
        <f>SUM(J$6:J338)</f>
        <v>-2346876.752812515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-125.504</v>
      </c>
      <c r="W338" s="71">
        <f t="shared" si="76"/>
        <v>-2346.876752812515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-125504</v>
      </c>
      <c r="N339" s="73">
        <f>SUM(J$6:J339)</f>
        <v>-2346876.752812515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-125.504</v>
      </c>
      <c r="W339" s="71">
        <f t="shared" si="76"/>
        <v>-2346.876752812515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-125504</v>
      </c>
      <c r="N340" s="73">
        <f>SUM(J$6:J340)</f>
        <v>-2346876.752812515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-125.504</v>
      </c>
      <c r="W340" s="71">
        <f t="shared" si="76"/>
        <v>-2346.876752812515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-125504</v>
      </c>
      <c r="N341" s="73">
        <f>SUM(J$6:J341)</f>
        <v>-2346876.752812515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-125.504</v>
      </c>
      <c r="W341" s="71">
        <f t="shared" si="76"/>
        <v>-2346.876752812515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-125504</v>
      </c>
      <c r="N342" s="73">
        <f>SUM(J$6:J342)</f>
        <v>-2346876.752812515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-125.504</v>
      </c>
      <c r="W342" s="71">
        <f t="shared" si="76"/>
        <v>-2346.876752812515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-125504</v>
      </c>
      <c r="N343" s="73">
        <f>SUM(J$6:J343)</f>
        <v>-2346876.752812515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-125.504</v>
      </c>
      <c r="W343" s="71">
        <f t="shared" si="76"/>
        <v>-2346.876752812515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-125504</v>
      </c>
      <c r="N344" s="73">
        <f>SUM(J$6:J344)</f>
        <v>-2346876.752812515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-125.504</v>
      </c>
      <c r="W344" s="71">
        <f t="shared" si="76"/>
        <v>-2346.876752812515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-125504</v>
      </c>
      <c r="N345" s="73">
        <f>SUM(J$6:J345)</f>
        <v>-2346876.752812515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-125.504</v>
      </c>
      <c r="W345" s="71">
        <f t="shared" si="76"/>
        <v>-2346.876752812515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-125504</v>
      </c>
      <c r="N346" s="73">
        <f>SUM(J$6:J346)</f>
        <v>-2346876.752812515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-125.504</v>
      </c>
      <c r="W346" s="71">
        <f t="shared" si="76"/>
        <v>-2346.876752812515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-125504</v>
      </c>
      <c r="N347" s="73">
        <f>SUM(J$6:J347)</f>
        <v>-2346876.752812515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-125.504</v>
      </c>
      <c r="W347" s="71">
        <f t="shared" si="76"/>
        <v>-2346.876752812515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-125504</v>
      </c>
      <c r="N348" s="73">
        <f>SUM(J$6:J348)</f>
        <v>-2346876.752812515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-125.504</v>
      </c>
      <c r="W348" s="71">
        <f t="shared" si="76"/>
        <v>-2346.876752812515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-125504</v>
      </c>
      <c r="N349" s="73">
        <f>SUM(J$6:J349)</f>
        <v>-2346876.752812515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-125.504</v>
      </c>
      <c r="W349" s="71">
        <f t="shared" si="76"/>
        <v>-2346.876752812515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-125504</v>
      </c>
      <c r="N350" s="73">
        <f>SUM(J$6:J350)</f>
        <v>-2346876.752812515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-125.504</v>
      </c>
      <c r="W350" s="71">
        <f t="shared" si="76"/>
        <v>-2346.876752812515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-125504</v>
      </c>
      <c r="N351" s="73">
        <f>SUM(J$6:J351)</f>
        <v>-2346876.752812515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-125.504</v>
      </c>
      <c r="W351" s="71">
        <f t="shared" si="76"/>
        <v>-2346.876752812515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-125504</v>
      </c>
      <c r="N352" s="73">
        <f>SUM(J$6:J352)</f>
        <v>-2346876.752812515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-125.504</v>
      </c>
      <c r="W352" s="71">
        <f t="shared" si="76"/>
        <v>-2346.876752812515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-125504</v>
      </c>
      <c r="N353" s="73">
        <f>SUM(J$6:J353)</f>
        <v>-2346876.752812515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-125.504</v>
      </c>
      <c r="W353" s="71">
        <f t="shared" si="76"/>
        <v>-2346.876752812515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-125504</v>
      </c>
      <c r="N354" s="73">
        <f>SUM(J$6:J354)</f>
        <v>-2346876.752812515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-125.504</v>
      </c>
      <c r="W354" s="71">
        <f t="shared" si="76"/>
        <v>-2346.876752812515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-125504</v>
      </c>
      <c r="N355" s="73">
        <f>SUM(J$6:J355)</f>
        <v>-2346876.752812515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-125.504</v>
      </c>
      <c r="W355" s="71">
        <f t="shared" si="76"/>
        <v>-2346.876752812515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-125504</v>
      </c>
      <c r="N356" s="73">
        <f>SUM(J$6:J356)</f>
        <v>-2346876.752812515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-125.504</v>
      </c>
      <c r="W356" s="71">
        <f t="shared" si="76"/>
        <v>-2346.876752812515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-125504</v>
      </c>
      <c r="N357" s="73">
        <f>SUM(J$6:J357)</f>
        <v>-2346876.752812515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-125.504</v>
      </c>
      <c r="W357" s="71">
        <f t="shared" si="76"/>
        <v>-2346.876752812515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-125504</v>
      </c>
      <c r="N358" s="73">
        <f>SUM(J$6:J358)</f>
        <v>-2346876.752812515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-125.504</v>
      </c>
      <c r="W358" s="71">
        <f t="shared" si="76"/>
        <v>-2346.876752812515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-125504</v>
      </c>
      <c r="N359" s="73">
        <f>SUM(J$6:J359)</f>
        <v>-2346876.752812515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-125.504</v>
      </c>
      <c r="W359" s="71">
        <f t="shared" si="76"/>
        <v>-2346.876752812515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-125504</v>
      </c>
      <c r="N360" s="73">
        <f>SUM(J$6:J360)</f>
        <v>-2346876.752812515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-125.504</v>
      </c>
      <c r="W360" s="71">
        <f t="shared" si="76"/>
        <v>-2346.876752812515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-125504</v>
      </c>
      <c r="N361" s="73">
        <f>SUM(J$6:J361)</f>
        <v>-2346876.752812515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-125.504</v>
      </c>
      <c r="W361" s="71">
        <f t="shared" si="76"/>
        <v>-2346.876752812515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-125504</v>
      </c>
      <c r="N362" s="73">
        <f>SUM(J$6:J362)</f>
        <v>-2346876.752812515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-125.504</v>
      </c>
      <c r="W362" s="71">
        <f t="shared" si="76"/>
        <v>-2346.876752812515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-125504</v>
      </c>
      <c r="N363" s="73">
        <f>SUM(J$6:J363)</f>
        <v>-2346876.752812515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-125.504</v>
      </c>
      <c r="W363" s="71">
        <f t="shared" si="76"/>
        <v>-2346.876752812515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-125504</v>
      </c>
      <c r="N364" s="73">
        <f>SUM(J$6:J364)</f>
        <v>-2346876.752812515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-125.504</v>
      </c>
      <c r="W364" s="71">
        <f t="shared" si="76"/>
        <v>-2346.876752812515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-125504</v>
      </c>
      <c r="N365" s="73">
        <f>SUM(J$6:J365)</f>
        <v>-2346876.752812515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-125.504</v>
      </c>
      <c r="W365" s="71">
        <f t="shared" si="76"/>
        <v>-2346.876752812515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-125504</v>
      </c>
      <c r="N366" s="73">
        <f>SUM(J$6:J366)</f>
        <v>-2346876.752812515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-125.504</v>
      </c>
      <c r="W366" s="71">
        <f t="shared" si="76"/>
        <v>-2346.876752812515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-125504</v>
      </c>
      <c r="N367" s="73">
        <f>SUM(J$6:J367)</f>
        <v>-2346876.752812515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-125.504</v>
      </c>
      <c r="W367" s="71">
        <f t="shared" si="76"/>
        <v>-2346.876752812515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-125504</v>
      </c>
      <c r="N368" s="73">
        <f>SUM(J$6:J368)</f>
        <v>-2346876.752812515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-125.504</v>
      </c>
      <c r="W368" s="71">
        <f t="shared" si="76"/>
        <v>-2346.876752812515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-125504</v>
      </c>
      <c r="N369" s="73">
        <f>SUM(J$6:J369)</f>
        <v>-2346876.752812515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-125.504</v>
      </c>
      <c r="W369" s="71">
        <f t="shared" si="76"/>
        <v>-2346.876752812515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-125504</v>
      </c>
      <c r="N370" s="73">
        <f>SUM(J$6:J370)</f>
        <v>-2346876.752812515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-125.504</v>
      </c>
      <c r="W370" s="71">
        <f t="shared" si="76"/>
        <v>-2346.876752812515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-125504</v>
      </c>
      <c r="N371" s="73">
        <f>SUM(J$6:J371)</f>
        <v>-2346876.752812515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-125.504</v>
      </c>
      <c r="W371" s="71">
        <f t="shared" si="76"/>
        <v>-2346.876752812515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topLeftCell="A36" workbookViewId="0">
      <selection activeCell="G304" sqref="G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I3" s="110"/>
      <c r="K3" s="75">
        <f>Summary!B8</f>
        <v>37190</v>
      </c>
      <c r="L3" s="83">
        <f>SUM(L6:L371)</f>
        <v>-65672.63</v>
      </c>
      <c r="P3" s="73">
        <v>1000000</v>
      </c>
      <c r="Q3" s="73"/>
      <c r="R3" s="73">
        <v>1000</v>
      </c>
      <c r="S3" s="62"/>
      <c r="T3" s="82">
        <f>SUM(T6:T371)</f>
        <v>-65.672629999999998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0</v>
      </c>
      <c r="L296" s="73">
        <f t="shared" si="55"/>
        <v>0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0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0</v>
      </c>
      <c r="L297" s="73">
        <f t="shared" si="55"/>
        <v>0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0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12805</v>
      </c>
      <c r="I300" s="73">
        <f t="shared" si="66"/>
        <v>12805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12805</v>
      </c>
      <c r="I301" s="73">
        <f t="shared" si="66"/>
        <v>12805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12805</v>
      </c>
      <c r="I302" s="73">
        <f t="shared" si="66"/>
        <v>12805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f>-65672.63+12805</f>
        <v>-52867.630000000005</v>
      </c>
      <c r="I303" s="73">
        <f t="shared" si="66"/>
        <v>-52867.630000000005</v>
      </c>
      <c r="J303" s="73">
        <f t="shared" si="65"/>
        <v>-65672.63</v>
      </c>
      <c r="K303" s="73">
        <f t="shared" si="54"/>
        <v>1</v>
      </c>
      <c r="L303" s="73">
        <f t="shared" si="55"/>
        <v>-65672.63</v>
      </c>
      <c r="M303" s="73">
        <f>SUM(J$280:J303)</f>
        <v>-52867.630000000005</v>
      </c>
      <c r="N303" s="73">
        <f>SUM(J$6:J303)</f>
        <v>-90094.28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-65.672629999999998</v>
      </c>
      <c r="T303" s="71">
        <f t="shared" si="60"/>
        <v>-65.672629999999998</v>
      </c>
      <c r="U303" s="71">
        <f t="shared" si="61"/>
        <v>-52.867630000000005</v>
      </c>
      <c r="V303" s="71">
        <f t="shared" si="62"/>
        <v>-52.867630000000005</v>
      </c>
      <c r="W303" s="71">
        <f t="shared" si="63"/>
        <v>-90.094279999999998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f>-65672.63+12805</f>
        <v>-52867.630000000005</v>
      </c>
      <c r="I304" s="73">
        <f t="shared" si="66"/>
        <v>-52867.630000000005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-52867.630000000005</v>
      </c>
      <c r="N304" s="73">
        <f>SUM(J$6:J304)</f>
        <v>-90094.28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-52.867630000000005</v>
      </c>
      <c r="V304" s="71">
        <f t="shared" si="62"/>
        <v>-52.867630000000005</v>
      </c>
      <c r="W304" s="71">
        <f t="shared" si="63"/>
        <v>-90.094279999999998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-52867.630000000005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-52867.630000000005</v>
      </c>
      <c r="N305" s="73">
        <f>SUM(J$6:J305)</f>
        <v>-90094.28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-52.867630000000005</v>
      </c>
      <c r="V305" s="71">
        <f t="shared" si="62"/>
        <v>-52.867630000000005</v>
      </c>
      <c r="W305" s="71">
        <f t="shared" si="63"/>
        <v>-90.094279999999998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-52867.630000000005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-52867.630000000005</v>
      </c>
      <c r="N306" s="73">
        <f>SUM(J$6:J306)</f>
        <v>-90094.28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-52.867630000000005</v>
      </c>
      <c r="V306" s="71">
        <f t="shared" si="62"/>
        <v>-52.867630000000005</v>
      </c>
      <c r="W306" s="71">
        <f t="shared" si="63"/>
        <v>-90.094279999999998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-52867.630000000005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-52867.630000000005</v>
      </c>
      <c r="N307" s="73">
        <f>SUM(J$6:J307)</f>
        <v>-90094.28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-52.867630000000005</v>
      </c>
      <c r="V307" s="71">
        <f t="shared" si="62"/>
        <v>-52.867630000000005</v>
      </c>
      <c r="W307" s="71">
        <f t="shared" si="63"/>
        <v>-90.094279999999998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-52867.630000000005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-52867.630000000005</v>
      </c>
      <c r="N308" s="73">
        <f>SUM(J$6:J308)</f>
        <v>-90094.28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-52.867630000000005</v>
      </c>
      <c r="V308" s="71">
        <f t="shared" si="62"/>
        <v>-52.867630000000005</v>
      </c>
      <c r="W308" s="71">
        <f t="shared" si="63"/>
        <v>-90.094279999999998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-52867.630000000005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-52867.630000000005</v>
      </c>
      <c r="N309" s="73">
        <f>SUM(J$6:J309)</f>
        <v>-90094.28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-52.867630000000005</v>
      </c>
      <c r="V309" s="71">
        <f t="shared" si="62"/>
        <v>-52.867630000000005</v>
      </c>
      <c r="W309" s="71">
        <f t="shared" si="63"/>
        <v>-90.094279999999998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-52867.630000000005</v>
      </c>
      <c r="N310" s="73">
        <f>SUM(J$6:J310)</f>
        <v>-90094.28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-52.867630000000005</v>
      </c>
      <c r="W310" s="71">
        <f t="shared" si="63"/>
        <v>-90.094279999999998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-52867.630000000005</v>
      </c>
      <c r="N311" s="73">
        <f>SUM(J$6:J311)</f>
        <v>-90094.28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-52.867630000000005</v>
      </c>
      <c r="W311" s="71">
        <f t="shared" si="63"/>
        <v>-90.094279999999998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-52867.630000000005</v>
      </c>
      <c r="N312" s="73">
        <f>SUM(J$6:J312)</f>
        <v>-90094.28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-52.867630000000005</v>
      </c>
      <c r="W312" s="71">
        <f t="shared" si="63"/>
        <v>-90.094279999999998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-52867.630000000005</v>
      </c>
      <c r="N313" s="73">
        <f>SUM(J$6:J313)</f>
        <v>-90094.28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-52.867630000000005</v>
      </c>
      <c r="W313" s="71">
        <f t="shared" si="63"/>
        <v>-90.094279999999998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-52867.630000000005</v>
      </c>
      <c r="N314" s="73">
        <f>SUM(J$6:J314)</f>
        <v>-90094.28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-52.867630000000005</v>
      </c>
      <c r="W314" s="71">
        <f t="shared" si="63"/>
        <v>-90.094279999999998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-52867.630000000005</v>
      </c>
      <c r="N315" s="73">
        <f>SUM(J$6:J315)</f>
        <v>-90094.28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-52.867630000000005</v>
      </c>
      <c r="W315" s="71">
        <f t="shared" si="63"/>
        <v>-90.094279999999998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-52867.630000000005</v>
      </c>
      <c r="N316" s="73">
        <f>SUM(J$6:J316)</f>
        <v>-90094.28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-52.867630000000005</v>
      </c>
      <c r="W316" s="71">
        <f t="shared" si="63"/>
        <v>-90.094279999999998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-52867.630000000005</v>
      </c>
      <c r="N317" s="73">
        <f>SUM(J$6:J317)</f>
        <v>-90094.28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-52.867630000000005</v>
      </c>
      <c r="W317" s="71">
        <f t="shared" si="63"/>
        <v>-90.094279999999998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-52867.630000000005</v>
      </c>
      <c r="N318" s="73">
        <f>SUM(J$6:J318)</f>
        <v>-90094.28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-52.867630000000005</v>
      </c>
      <c r="W318" s="71">
        <f t="shared" si="63"/>
        <v>-90.094279999999998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-52867.630000000005</v>
      </c>
      <c r="N319" s="73">
        <f>SUM(J$6:J319)</f>
        <v>-90094.28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-52.867630000000005</v>
      </c>
      <c r="W319" s="71">
        <f t="shared" si="63"/>
        <v>-90.094279999999998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-52867.630000000005</v>
      </c>
      <c r="N320" s="73">
        <f>SUM(J$6:J320)</f>
        <v>-90094.28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-52.867630000000005</v>
      </c>
      <c r="W320" s="71">
        <f t="shared" si="63"/>
        <v>-90.094279999999998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-52867.630000000005</v>
      </c>
      <c r="N321" s="73">
        <f>SUM(J$6:J321)</f>
        <v>-90094.28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-52.867630000000005</v>
      </c>
      <c r="W321" s="71">
        <f t="shared" si="63"/>
        <v>-90.094279999999998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-52867.630000000005</v>
      </c>
      <c r="N322" s="73">
        <f>SUM(J$6:J322)</f>
        <v>-90094.28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-52.867630000000005</v>
      </c>
      <c r="W322" s="71">
        <f t="shared" si="63"/>
        <v>-90.094279999999998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-52867.630000000005</v>
      </c>
      <c r="N323" s="73">
        <f>SUM(J$6:J323)</f>
        <v>-90094.28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-52.867630000000005</v>
      </c>
      <c r="W323" s="71">
        <f t="shared" si="63"/>
        <v>-90.094279999999998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-52867.630000000005</v>
      </c>
      <c r="N324" s="73">
        <f>SUM(J$6:J324)</f>
        <v>-90094.28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-52.867630000000005</v>
      </c>
      <c r="W324" s="71">
        <f t="shared" si="63"/>
        <v>-90.094279999999998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-52867.630000000005</v>
      </c>
      <c r="N325" s="73">
        <f>SUM(J$6:J325)</f>
        <v>-90094.28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-52.867630000000005</v>
      </c>
      <c r="W325" s="71">
        <f t="shared" si="63"/>
        <v>-90.094279999999998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-52867.630000000005</v>
      </c>
      <c r="N326" s="73">
        <f>SUM(J$6:J326)</f>
        <v>-90094.28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-52.867630000000005</v>
      </c>
      <c r="W326" s="71">
        <f t="shared" ref="W326:W371" si="76">N326/$R$3</f>
        <v>-90.094279999999998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-52867.630000000005</v>
      </c>
      <c r="N327" s="73">
        <f>SUM(J$6:J327)</f>
        <v>-90094.28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-52.867630000000005</v>
      </c>
      <c r="W327" s="71">
        <f t="shared" si="76"/>
        <v>-90.094279999999998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-52867.630000000005</v>
      </c>
      <c r="N328" s="73">
        <f>SUM(J$6:J328)</f>
        <v>-90094.28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-52.867630000000005</v>
      </c>
      <c r="W328" s="71">
        <f t="shared" si="76"/>
        <v>-90.094279999999998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-52867.630000000005</v>
      </c>
      <c r="N329" s="73">
        <f>SUM(J$6:J329)</f>
        <v>-90094.28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-52.867630000000005</v>
      </c>
      <c r="W329" s="71">
        <f t="shared" si="76"/>
        <v>-90.094279999999998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-52867.630000000005</v>
      </c>
      <c r="N330" s="73">
        <f>SUM(J$6:J330)</f>
        <v>-90094.28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-52.867630000000005</v>
      </c>
      <c r="W330" s="71">
        <f t="shared" si="76"/>
        <v>-90.094279999999998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-52867.630000000005</v>
      </c>
      <c r="N331" s="73">
        <f>SUM(J$6:J331)</f>
        <v>-90094.28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-52.867630000000005</v>
      </c>
      <c r="W331" s="71">
        <f t="shared" si="76"/>
        <v>-90.094279999999998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-52867.630000000005</v>
      </c>
      <c r="N332" s="73">
        <f>SUM(J$6:J332)</f>
        <v>-90094.28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-52.867630000000005</v>
      </c>
      <c r="W332" s="71">
        <f t="shared" si="76"/>
        <v>-90.094279999999998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-52867.630000000005</v>
      </c>
      <c r="N333" s="73">
        <f>SUM(J$6:J333)</f>
        <v>-90094.28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-52.867630000000005</v>
      </c>
      <c r="W333" s="71">
        <f t="shared" si="76"/>
        <v>-90.094279999999998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-52867.630000000005</v>
      </c>
      <c r="N334" s="73">
        <f>SUM(J$6:J334)</f>
        <v>-90094.28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-52.867630000000005</v>
      </c>
      <c r="W334" s="71">
        <f t="shared" si="76"/>
        <v>-90.094279999999998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-52867.630000000005</v>
      </c>
      <c r="N335" s="73">
        <f>SUM(J$6:J335)</f>
        <v>-90094.28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-52.867630000000005</v>
      </c>
      <c r="W335" s="71">
        <f t="shared" si="76"/>
        <v>-90.094279999999998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-52867.630000000005</v>
      </c>
      <c r="N336" s="73">
        <f>SUM(J$6:J336)</f>
        <v>-90094.28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-52.867630000000005</v>
      </c>
      <c r="W336" s="71">
        <f t="shared" si="76"/>
        <v>-90.094279999999998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-52867.630000000005</v>
      </c>
      <c r="N337" s="73">
        <f>SUM(J$6:J337)</f>
        <v>-90094.28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-52.867630000000005</v>
      </c>
      <c r="W337" s="71">
        <f t="shared" si="76"/>
        <v>-90.094279999999998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-52867.630000000005</v>
      </c>
      <c r="N338" s="73">
        <f>SUM(J$6:J338)</f>
        <v>-90094.28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-52.867630000000005</v>
      </c>
      <c r="W338" s="71">
        <f t="shared" si="76"/>
        <v>-90.094279999999998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-52867.630000000005</v>
      </c>
      <c r="N339" s="73">
        <f>SUM(J$6:J339)</f>
        <v>-90094.28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-52.867630000000005</v>
      </c>
      <c r="W339" s="71">
        <f t="shared" si="76"/>
        <v>-90.094279999999998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-52867.630000000005</v>
      </c>
      <c r="N340" s="73">
        <f>SUM(J$6:J340)</f>
        <v>-90094.28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-52.867630000000005</v>
      </c>
      <c r="W340" s="71">
        <f t="shared" si="76"/>
        <v>-90.094279999999998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-52867.630000000005</v>
      </c>
      <c r="N341" s="73">
        <f>SUM(J$6:J341)</f>
        <v>-90094.28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-52.867630000000005</v>
      </c>
      <c r="W341" s="71">
        <f t="shared" si="76"/>
        <v>-90.094279999999998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-52867.630000000005</v>
      </c>
      <c r="N342" s="73">
        <f>SUM(J$6:J342)</f>
        <v>-90094.28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-52.867630000000005</v>
      </c>
      <c r="W342" s="71">
        <f t="shared" si="76"/>
        <v>-90.094279999999998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-52867.630000000005</v>
      </c>
      <c r="N343" s="73">
        <f>SUM(J$6:J343)</f>
        <v>-90094.28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-52.867630000000005</v>
      </c>
      <c r="W343" s="71">
        <f t="shared" si="76"/>
        <v>-90.094279999999998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-52867.630000000005</v>
      </c>
      <c r="N344" s="73">
        <f>SUM(J$6:J344)</f>
        <v>-90094.28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-52.867630000000005</v>
      </c>
      <c r="W344" s="71">
        <f t="shared" si="76"/>
        <v>-90.094279999999998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-52867.630000000005</v>
      </c>
      <c r="N345" s="73">
        <f>SUM(J$6:J345)</f>
        <v>-90094.28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-52.867630000000005</v>
      </c>
      <c r="W345" s="71">
        <f t="shared" si="76"/>
        <v>-90.094279999999998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-52867.630000000005</v>
      </c>
      <c r="N346" s="73">
        <f>SUM(J$6:J346)</f>
        <v>-90094.28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-52.867630000000005</v>
      </c>
      <c r="W346" s="71">
        <f t="shared" si="76"/>
        <v>-90.094279999999998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-52867.630000000005</v>
      </c>
      <c r="N347" s="73">
        <f>SUM(J$6:J347)</f>
        <v>-90094.28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-52.867630000000005</v>
      </c>
      <c r="W347" s="71">
        <f t="shared" si="76"/>
        <v>-90.094279999999998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-52867.630000000005</v>
      </c>
      <c r="N348" s="73">
        <f>SUM(J$6:J348)</f>
        <v>-90094.28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-52.867630000000005</v>
      </c>
      <c r="W348" s="71">
        <f t="shared" si="76"/>
        <v>-90.094279999999998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-52867.630000000005</v>
      </c>
      <c r="N349" s="73">
        <f>SUM(J$6:J349)</f>
        <v>-90094.28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-52.867630000000005</v>
      </c>
      <c r="W349" s="71">
        <f t="shared" si="76"/>
        <v>-90.094279999999998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-52867.630000000005</v>
      </c>
      <c r="N350" s="73">
        <f>SUM(J$6:J350)</f>
        <v>-90094.28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-52.867630000000005</v>
      </c>
      <c r="W350" s="71">
        <f t="shared" si="76"/>
        <v>-90.094279999999998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-52867.630000000005</v>
      </c>
      <c r="N351" s="73">
        <f>SUM(J$6:J351)</f>
        <v>-90094.28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-52.867630000000005</v>
      </c>
      <c r="W351" s="71">
        <f t="shared" si="76"/>
        <v>-90.094279999999998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-52867.630000000005</v>
      </c>
      <c r="N352" s="73">
        <f>SUM(J$6:J352)</f>
        <v>-90094.28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-52.867630000000005</v>
      </c>
      <c r="W352" s="71">
        <f t="shared" si="76"/>
        <v>-90.094279999999998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-52867.630000000005</v>
      </c>
      <c r="N353" s="73">
        <f>SUM(J$6:J353)</f>
        <v>-90094.28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-52.867630000000005</v>
      </c>
      <c r="W353" s="71">
        <f t="shared" si="76"/>
        <v>-90.094279999999998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-52867.630000000005</v>
      </c>
      <c r="N354" s="73">
        <f>SUM(J$6:J354)</f>
        <v>-90094.28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-52.867630000000005</v>
      </c>
      <c r="W354" s="71">
        <f t="shared" si="76"/>
        <v>-90.094279999999998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-52867.630000000005</v>
      </c>
      <c r="N355" s="73">
        <f>SUM(J$6:J355)</f>
        <v>-90094.28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-52.867630000000005</v>
      </c>
      <c r="W355" s="71">
        <f t="shared" si="76"/>
        <v>-90.094279999999998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-52867.630000000005</v>
      </c>
      <c r="N356" s="73">
        <f>SUM(J$6:J356)</f>
        <v>-90094.28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-52.867630000000005</v>
      </c>
      <c r="W356" s="71">
        <f t="shared" si="76"/>
        <v>-90.094279999999998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-52867.630000000005</v>
      </c>
      <c r="N357" s="73">
        <f>SUM(J$6:J357)</f>
        <v>-90094.28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-52.867630000000005</v>
      </c>
      <c r="W357" s="71">
        <f t="shared" si="76"/>
        <v>-90.094279999999998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-52867.630000000005</v>
      </c>
      <c r="N358" s="73">
        <f>SUM(J$6:J358)</f>
        <v>-90094.28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-52.867630000000005</v>
      </c>
      <c r="W358" s="71">
        <f t="shared" si="76"/>
        <v>-90.094279999999998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-52867.630000000005</v>
      </c>
      <c r="N359" s="73">
        <f>SUM(J$6:J359)</f>
        <v>-90094.28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-52.867630000000005</v>
      </c>
      <c r="W359" s="71">
        <f t="shared" si="76"/>
        <v>-90.094279999999998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-52867.630000000005</v>
      </c>
      <c r="N360" s="73">
        <f>SUM(J$6:J360)</f>
        <v>-90094.28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-52.867630000000005</v>
      </c>
      <c r="W360" s="71">
        <f t="shared" si="76"/>
        <v>-90.094279999999998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-52867.630000000005</v>
      </c>
      <c r="N361" s="73">
        <f>SUM(J$6:J361)</f>
        <v>-90094.28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-52.867630000000005</v>
      </c>
      <c r="W361" s="71">
        <f t="shared" si="76"/>
        <v>-90.094279999999998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-52867.630000000005</v>
      </c>
      <c r="N362" s="73">
        <f>SUM(J$6:J362)</f>
        <v>-90094.28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-52.867630000000005</v>
      </c>
      <c r="W362" s="71">
        <f t="shared" si="76"/>
        <v>-90.094279999999998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-52867.630000000005</v>
      </c>
      <c r="N363" s="73">
        <f>SUM(J$6:J363)</f>
        <v>-90094.28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-52.867630000000005</v>
      </c>
      <c r="W363" s="71">
        <f t="shared" si="76"/>
        <v>-90.094279999999998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-52867.630000000005</v>
      </c>
      <c r="N364" s="73">
        <f>SUM(J$6:J364)</f>
        <v>-90094.28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-52.867630000000005</v>
      </c>
      <c r="W364" s="71">
        <f t="shared" si="76"/>
        <v>-90.094279999999998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-52867.630000000005</v>
      </c>
      <c r="N365" s="73">
        <f>SUM(J$6:J365)</f>
        <v>-90094.28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-52.867630000000005</v>
      </c>
      <c r="W365" s="71">
        <f t="shared" si="76"/>
        <v>-90.094279999999998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-52867.630000000005</v>
      </c>
      <c r="N366" s="73">
        <f>SUM(J$6:J366)</f>
        <v>-90094.28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-52.867630000000005</v>
      </c>
      <c r="W366" s="71">
        <f t="shared" si="76"/>
        <v>-90.094279999999998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-52867.630000000005</v>
      </c>
      <c r="N367" s="73">
        <f>SUM(J$6:J367)</f>
        <v>-90094.28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-52.867630000000005</v>
      </c>
      <c r="W367" s="71">
        <f t="shared" si="76"/>
        <v>-90.094279999999998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-52867.630000000005</v>
      </c>
      <c r="N368" s="73">
        <f>SUM(J$6:J368)</f>
        <v>-90094.28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-52.867630000000005</v>
      </c>
      <c r="W368" s="71">
        <f t="shared" si="76"/>
        <v>-90.094279999999998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-52867.630000000005</v>
      </c>
      <c r="N369" s="73">
        <f>SUM(J$6:J369)</f>
        <v>-90094.28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-52.867630000000005</v>
      </c>
      <c r="W369" s="71">
        <f t="shared" si="76"/>
        <v>-90.094279999999998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-52867.630000000005</v>
      </c>
      <c r="N370" s="73">
        <f>SUM(J$6:J370)</f>
        <v>-90094.28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-52.867630000000005</v>
      </c>
      <c r="W370" s="71">
        <f t="shared" si="76"/>
        <v>-90.094279999999998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-52867.630000000005</v>
      </c>
      <c r="N371" s="73">
        <f>SUM(J$6:J371)</f>
        <v>-90094.28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-52.867630000000005</v>
      </c>
      <c r="W371" s="71">
        <f t="shared" si="76"/>
        <v>-90.094279999999998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5" workbookViewId="0">
      <selection activeCell="G304" sqref="G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37186</v>
      </c>
    </row>
    <row r="3" spans="1:23">
      <c r="G3" s="145"/>
      <c r="K3" s="75">
        <f>Summary!B8</f>
        <v>37190</v>
      </c>
      <c r="L3" s="83">
        <f>SUM(L6:L371)</f>
        <v>105744.96000000008</v>
      </c>
      <c r="P3" s="73">
        <v>1000000</v>
      </c>
      <c r="Q3" s="73"/>
      <c r="R3" s="73">
        <v>1000</v>
      </c>
      <c r="S3" s="62"/>
      <c r="T3" s="82">
        <f>SUM(T6:T371)</f>
        <v>105.74496000000009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0</v>
      </c>
      <c r="L293" s="73">
        <f t="shared" si="55"/>
        <v>0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0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0</v>
      </c>
      <c r="L294" s="73">
        <f t="shared" si="55"/>
        <v>0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0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0</v>
      </c>
      <c r="L295" s="73">
        <f t="shared" si="55"/>
        <v>0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0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0</v>
      </c>
      <c r="L296" s="73">
        <f t="shared" si="55"/>
        <v>0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0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0</v>
      </c>
      <c r="L297" s="73">
        <f t="shared" si="55"/>
        <v>0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0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-6396.7108143063115</v>
      </c>
      <c r="E300" s="73">
        <v>128250.26306953712</v>
      </c>
      <c r="F300" s="73">
        <v>0</v>
      </c>
      <c r="G300" s="73">
        <v>-849881.37349698949</v>
      </c>
      <c r="I300" s="73">
        <f t="shared" si="66"/>
        <v>-849881.37349698949</v>
      </c>
      <c r="J300" s="73">
        <f t="shared" si="65"/>
        <v>22929.860000000219</v>
      </c>
      <c r="K300" s="73">
        <f t="shared" si="54"/>
        <v>1</v>
      </c>
      <c r="L300" s="73">
        <f t="shared" si="55"/>
        <v>22929.860000000219</v>
      </c>
      <c r="M300" s="73">
        <f>SUM(J$280:J300)</f>
        <v>-866381.82405680825</v>
      </c>
      <c r="N300" s="73">
        <f>SUM(J$6:J300)</f>
        <v>21805162.458972823</v>
      </c>
      <c r="P300" s="73">
        <f t="shared" si="56"/>
        <v>-6.3967108143063115E-3</v>
      </c>
      <c r="Q300" s="73">
        <f t="shared" si="57"/>
        <v>0.12825026306953713</v>
      </c>
      <c r="R300" s="73">
        <f t="shared" si="58"/>
        <v>0</v>
      </c>
      <c r="S300" s="71">
        <f t="shared" si="59"/>
        <v>22.929860000000218</v>
      </c>
      <c r="T300" s="71">
        <f t="shared" si="60"/>
        <v>22.929860000000218</v>
      </c>
      <c r="U300" s="71">
        <f t="shared" si="61"/>
        <v>-849.88137349698945</v>
      </c>
      <c r="V300" s="71">
        <f t="shared" si="62"/>
        <v>-866.38182405680823</v>
      </c>
      <c r="W300" s="71">
        <f t="shared" si="63"/>
        <v>21805.162458972824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-6407.0681587353629</v>
      </c>
      <c r="E301" s="73">
        <v>128348.69177234932</v>
      </c>
      <c r="F301" s="73">
        <v>0</v>
      </c>
      <c r="G301" s="73">
        <v>-842147.2634969895</v>
      </c>
      <c r="I301" s="73">
        <f t="shared" si="66"/>
        <v>-842147.2634969895</v>
      </c>
      <c r="J301" s="73">
        <f t="shared" si="65"/>
        <v>7734.109999999986</v>
      </c>
      <c r="K301" s="73">
        <f t="shared" si="54"/>
        <v>1</v>
      </c>
      <c r="L301" s="73">
        <f t="shared" si="55"/>
        <v>7734.109999999986</v>
      </c>
      <c r="M301" s="73">
        <f>SUM(J$280:J301)</f>
        <v>-858647.71405680827</v>
      </c>
      <c r="N301" s="73">
        <f>SUM(J$6:J301)</f>
        <v>21812896.568972822</v>
      </c>
      <c r="P301" s="73">
        <f t="shared" si="56"/>
        <v>-6.4070681587353627E-3</v>
      </c>
      <c r="Q301" s="73">
        <f t="shared" si="57"/>
        <v>0.12834869177234934</v>
      </c>
      <c r="R301" s="73">
        <f t="shared" si="58"/>
        <v>0</v>
      </c>
      <c r="S301" s="71">
        <f t="shared" si="59"/>
        <v>7.7341099999999861</v>
      </c>
      <c r="T301" s="71">
        <f t="shared" si="60"/>
        <v>7.7341099999999861</v>
      </c>
      <c r="U301" s="71">
        <f t="shared" si="61"/>
        <v>-842.14726349698947</v>
      </c>
      <c r="V301" s="71">
        <f t="shared" si="62"/>
        <v>-858.64771405680824</v>
      </c>
      <c r="W301" s="71">
        <f t="shared" si="63"/>
        <v>21812.896568972821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-6419.4192795967392</v>
      </c>
      <c r="E302" s="73">
        <v>128449.17895344409</v>
      </c>
      <c r="F302" s="73">
        <v>0</v>
      </c>
      <c r="G302" s="73">
        <v>-834367.49349698937</v>
      </c>
      <c r="I302" s="73">
        <f t="shared" si="66"/>
        <v>-834367.49349698937</v>
      </c>
      <c r="J302" s="73">
        <f t="shared" si="65"/>
        <v>7779.770000000135</v>
      </c>
      <c r="K302" s="73">
        <f t="shared" si="54"/>
        <v>1</v>
      </c>
      <c r="L302" s="73">
        <f t="shared" si="55"/>
        <v>7779.770000000135</v>
      </c>
      <c r="M302" s="73">
        <f>SUM(J$280:J302)</f>
        <v>-850867.94405680813</v>
      </c>
      <c r="N302" s="73">
        <f>SUM(J$6:J302)</f>
        <v>21820676.338972822</v>
      </c>
      <c r="P302" s="73">
        <f t="shared" si="56"/>
        <v>-6.419419279596739E-3</v>
      </c>
      <c r="Q302" s="73">
        <f t="shared" si="57"/>
        <v>0.1284491789534441</v>
      </c>
      <c r="R302" s="73">
        <f t="shared" si="58"/>
        <v>0</v>
      </c>
      <c r="S302" s="71">
        <f t="shared" si="59"/>
        <v>7.7797700000001351</v>
      </c>
      <c r="T302" s="71">
        <f t="shared" si="60"/>
        <v>7.7797700000001351</v>
      </c>
      <c r="U302" s="71">
        <f t="shared" si="61"/>
        <v>-834.36749349698937</v>
      </c>
      <c r="V302" s="71">
        <f t="shared" si="62"/>
        <v>-850.86794405680814</v>
      </c>
      <c r="W302" s="71">
        <f t="shared" si="63"/>
        <v>21820.676338972822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-6433.8651101889809</v>
      </c>
      <c r="E303" s="73">
        <v>128551.82559435582</v>
      </c>
      <c r="F303" s="73">
        <v>0</v>
      </c>
      <c r="G303" s="73">
        <v>-774937.54349698965</v>
      </c>
      <c r="I303" s="73">
        <f t="shared" si="66"/>
        <v>-774937.54349698965</v>
      </c>
      <c r="J303" s="73">
        <f t="shared" si="65"/>
        <v>59429.949999999721</v>
      </c>
      <c r="K303" s="73">
        <f t="shared" si="54"/>
        <v>1</v>
      </c>
      <c r="L303" s="73">
        <f t="shared" si="55"/>
        <v>59429.949999999721</v>
      </c>
      <c r="M303" s="73">
        <f>SUM(J$280:J303)</f>
        <v>-791437.99405680841</v>
      </c>
      <c r="N303" s="73">
        <f>SUM(J$6:J303)</f>
        <v>21880106.288972821</v>
      </c>
      <c r="P303" s="73">
        <f t="shared" si="56"/>
        <v>-6.4338651101889808E-3</v>
      </c>
      <c r="Q303" s="73">
        <f t="shared" si="57"/>
        <v>0.12855182559435582</v>
      </c>
      <c r="R303" s="73">
        <f t="shared" si="58"/>
        <v>0</v>
      </c>
      <c r="S303" s="71">
        <f t="shared" si="59"/>
        <v>59.429949999999721</v>
      </c>
      <c r="T303" s="71">
        <f t="shared" si="60"/>
        <v>59.429949999999721</v>
      </c>
      <c r="U303" s="71">
        <f t="shared" si="61"/>
        <v>-774.93754349698963</v>
      </c>
      <c r="V303" s="71">
        <f t="shared" si="62"/>
        <v>-791.43799405680841</v>
      </c>
      <c r="W303" s="71">
        <f t="shared" si="63"/>
        <v>21880.10628897282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-6450.5134503052886</v>
      </c>
      <c r="E304" s="73">
        <v>128656.73954315</v>
      </c>
      <c r="F304" s="73">
        <v>0</v>
      </c>
      <c r="G304" s="73">
        <v>-767066.27349698963</v>
      </c>
      <c r="I304" s="73">
        <f t="shared" si="66"/>
        <v>-767066.27349698963</v>
      </c>
      <c r="J304" s="73">
        <f t="shared" si="65"/>
        <v>7871.2700000000186</v>
      </c>
      <c r="K304" s="73">
        <f t="shared" si="54"/>
        <v>1</v>
      </c>
      <c r="L304" s="73">
        <f t="shared" si="55"/>
        <v>7871.2700000000186</v>
      </c>
      <c r="M304" s="73">
        <f>SUM(J$280:J304)</f>
        <v>-783566.72405680839</v>
      </c>
      <c r="N304" s="73">
        <f>SUM(J$6:J304)</f>
        <v>21887977.558972821</v>
      </c>
      <c r="P304" s="73">
        <f t="shared" si="56"/>
        <v>-6.4505134503052885E-3</v>
      </c>
      <c r="Q304" s="73">
        <f t="shared" si="57"/>
        <v>0.12865673954315002</v>
      </c>
      <c r="R304" s="73">
        <f t="shared" si="58"/>
        <v>0</v>
      </c>
      <c r="S304" s="71">
        <f t="shared" si="59"/>
        <v>7.8712700000000186</v>
      </c>
      <c r="T304" s="71">
        <f t="shared" si="60"/>
        <v>7.8712700000000186</v>
      </c>
      <c r="U304" s="71">
        <f t="shared" si="61"/>
        <v>-767.06627349698965</v>
      </c>
      <c r="V304" s="71">
        <f t="shared" si="62"/>
        <v>-783.56672405680843</v>
      </c>
      <c r="W304" s="71">
        <f t="shared" si="63"/>
        <v>21887.97755897282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-767066.27349698963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-783566.72405680839</v>
      </c>
      <c r="N305" s="73">
        <f>SUM(J$6:J305)</f>
        <v>21887977.558972821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-767.06627349698965</v>
      </c>
      <c r="V305" s="71">
        <f t="shared" si="62"/>
        <v>-783.56672405680843</v>
      </c>
      <c r="W305" s="71">
        <f t="shared" si="63"/>
        <v>21887.97755897282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-767066.27349698963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-783566.72405680839</v>
      </c>
      <c r="N306" s="73">
        <f>SUM(J$6:J306)</f>
        <v>21887977.558972821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-767.06627349698965</v>
      </c>
      <c r="V306" s="71">
        <f t="shared" si="62"/>
        <v>-783.56672405680843</v>
      </c>
      <c r="W306" s="71">
        <f t="shared" si="63"/>
        <v>21887.97755897282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-767066.27349698963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-783566.72405680839</v>
      </c>
      <c r="N307" s="73">
        <f>SUM(J$6:J307)</f>
        <v>21887977.558972821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-767.06627349698965</v>
      </c>
      <c r="V307" s="71">
        <f t="shared" si="62"/>
        <v>-783.56672405680843</v>
      </c>
      <c r="W307" s="71">
        <f t="shared" si="63"/>
        <v>21887.97755897282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-767066.27349698963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-783566.72405680839</v>
      </c>
      <c r="N308" s="73">
        <f>SUM(J$6:J308)</f>
        <v>21887977.558972821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-767.06627349698965</v>
      </c>
      <c r="V308" s="71">
        <f t="shared" si="62"/>
        <v>-783.56672405680843</v>
      </c>
      <c r="W308" s="71">
        <f t="shared" si="63"/>
        <v>21887.97755897282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-767066.27349698963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-783566.72405680839</v>
      </c>
      <c r="N309" s="73">
        <f>SUM(J$6:J309)</f>
        <v>21887977.558972821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-767.06627349698965</v>
      </c>
      <c r="V309" s="71">
        <f t="shared" si="62"/>
        <v>-783.56672405680843</v>
      </c>
      <c r="W309" s="71">
        <f t="shared" si="63"/>
        <v>21887.97755897282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-783566.72405680839</v>
      </c>
      <c r="N310" s="73">
        <f>SUM(J$6:J310)</f>
        <v>21887977.558972821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-783.56672405680843</v>
      </c>
      <c r="W310" s="71">
        <f t="shared" si="63"/>
        <v>21887.97755897282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-783566.72405680839</v>
      </c>
      <c r="N311" s="73">
        <f>SUM(J$6:J311)</f>
        <v>21887977.558972821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-783.56672405680843</v>
      </c>
      <c r="W311" s="71">
        <f t="shared" si="63"/>
        <v>21887.97755897282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-783566.72405680839</v>
      </c>
      <c r="N312" s="73">
        <f>SUM(J$6:J312)</f>
        <v>21887977.558972821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-783.56672405680843</v>
      </c>
      <c r="W312" s="71">
        <f t="shared" si="63"/>
        <v>21887.97755897282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-783566.72405680839</v>
      </c>
      <c r="N313" s="73">
        <f>SUM(J$6:J313)</f>
        <v>21887977.558972821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-783.56672405680843</v>
      </c>
      <c r="W313" s="71">
        <f t="shared" si="63"/>
        <v>21887.97755897282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-783566.72405680839</v>
      </c>
      <c r="N314" s="73">
        <f>SUM(J$6:J314)</f>
        <v>21887977.558972821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-783.56672405680843</v>
      </c>
      <c r="W314" s="71">
        <f t="shared" si="63"/>
        <v>21887.97755897282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-783566.72405680839</v>
      </c>
      <c r="N315" s="73">
        <f>SUM(J$6:J315)</f>
        <v>21887977.558972821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-783.56672405680843</v>
      </c>
      <c r="W315" s="71">
        <f t="shared" si="63"/>
        <v>21887.97755897282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-783566.72405680839</v>
      </c>
      <c r="N316" s="73">
        <f>SUM(J$6:J316)</f>
        <v>21887977.558972821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-783.56672405680843</v>
      </c>
      <c r="W316" s="71">
        <f t="shared" si="63"/>
        <v>21887.97755897282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-783566.72405680839</v>
      </c>
      <c r="N317" s="73">
        <f>SUM(J$6:J317)</f>
        <v>21887977.558972821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-783.56672405680843</v>
      </c>
      <c r="W317" s="71">
        <f t="shared" si="63"/>
        <v>21887.97755897282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-783566.72405680839</v>
      </c>
      <c r="N318" s="73">
        <f>SUM(J$6:J318)</f>
        <v>21887977.558972821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-783.56672405680843</v>
      </c>
      <c r="W318" s="71">
        <f t="shared" si="63"/>
        <v>21887.97755897282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-783566.72405680839</v>
      </c>
      <c r="N319" s="73">
        <f>SUM(J$6:J319)</f>
        <v>21887977.558972821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-783.56672405680843</v>
      </c>
      <c r="W319" s="71">
        <f t="shared" si="63"/>
        <v>21887.97755897282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-783566.72405680839</v>
      </c>
      <c r="N320" s="73">
        <f>SUM(J$6:J320)</f>
        <v>21887977.558972821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-783.56672405680843</v>
      </c>
      <c r="W320" s="71">
        <f t="shared" si="63"/>
        <v>21887.97755897282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-783566.72405680839</v>
      </c>
      <c r="N321" s="73">
        <f>SUM(J$6:J321)</f>
        <v>21887977.558972821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-783.56672405680843</v>
      </c>
      <c r="W321" s="71">
        <f t="shared" si="63"/>
        <v>21887.97755897282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-783566.72405680839</v>
      </c>
      <c r="N322" s="73">
        <f>SUM(J$6:J322)</f>
        <v>21887977.558972821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-783.56672405680843</v>
      </c>
      <c r="W322" s="71">
        <f t="shared" si="63"/>
        <v>21887.97755897282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-783566.72405680839</v>
      </c>
      <c r="N323" s="73">
        <f>SUM(J$6:J323)</f>
        <v>21887977.558972821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-783.56672405680843</v>
      </c>
      <c r="W323" s="71">
        <f t="shared" si="63"/>
        <v>21887.97755897282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-783566.72405680839</v>
      </c>
      <c r="N324" s="73">
        <f>SUM(J$6:J324)</f>
        <v>21887977.558972821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-783.56672405680843</v>
      </c>
      <c r="W324" s="71">
        <f t="shared" si="63"/>
        <v>21887.97755897282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-783566.72405680839</v>
      </c>
      <c r="N325" s="73">
        <f>SUM(J$6:J325)</f>
        <v>21887977.558972821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-783.56672405680843</v>
      </c>
      <c r="W325" s="71">
        <f t="shared" si="63"/>
        <v>21887.97755897282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-783566.72405680839</v>
      </c>
      <c r="N326" s="73">
        <f>SUM(J$6:J326)</f>
        <v>21887977.558972821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-783.56672405680843</v>
      </c>
      <c r="W326" s="71">
        <f t="shared" ref="W326:W371" si="76">N326/$R$3</f>
        <v>21887.97755897282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-783566.72405680839</v>
      </c>
      <c r="N327" s="73">
        <f>SUM(J$6:J327)</f>
        <v>21887977.558972821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-783.56672405680843</v>
      </c>
      <c r="W327" s="71">
        <f t="shared" si="76"/>
        <v>21887.97755897282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-783566.72405680839</v>
      </c>
      <c r="N328" s="73">
        <f>SUM(J$6:J328)</f>
        <v>21887977.558972821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-783.56672405680843</v>
      </c>
      <c r="W328" s="71">
        <f t="shared" si="76"/>
        <v>21887.97755897282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-783566.72405680839</v>
      </c>
      <c r="N329" s="73">
        <f>SUM(J$6:J329)</f>
        <v>21887977.558972821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-783.56672405680843</v>
      </c>
      <c r="W329" s="71">
        <f t="shared" si="76"/>
        <v>21887.97755897282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-783566.72405680839</v>
      </c>
      <c r="N330" s="73">
        <f>SUM(J$6:J330)</f>
        <v>21887977.558972821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-783.56672405680843</v>
      </c>
      <c r="W330" s="71">
        <f t="shared" si="76"/>
        <v>21887.97755897282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-783566.72405680839</v>
      </c>
      <c r="N331" s="73">
        <f>SUM(J$6:J331)</f>
        <v>21887977.558972821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-783.56672405680843</v>
      </c>
      <c r="W331" s="71">
        <f t="shared" si="76"/>
        <v>21887.97755897282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-783566.72405680839</v>
      </c>
      <c r="N332" s="73">
        <f>SUM(J$6:J332)</f>
        <v>21887977.558972821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-783.56672405680843</v>
      </c>
      <c r="W332" s="71">
        <f t="shared" si="76"/>
        <v>21887.97755897282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-783566.72405680839</v>
      </c>
      <c r="N333" s="73">
        <f>SUM(J$6:J333)</f>
        <v>21887977.558972821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-783.56672405680843</v>
      </c>
      <c r="W333" s="71">
        <f t="shared" si="76"/>
        <v>21887.97755897282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-783566.72405680839</v>
      </c>
      <c r="N334" s="73">
        <f>SUM(J$6:J334)</f>
        <v>21887977.558972821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-783.56672405680843</v>
      </c>
      <c r="W334" s="71">
        <f t="shared" si="76"/>
        <v>21887.97755897282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-783566.72405680839</v>
      </c>
      <c r="N335" s="73">
        <f>SUM(J$6:J335)</f>
        <v>21887977.558972821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-783.56672405680843</v>
      </c>
      <c r="W335" s="71">
        <f t="shared" si="76"/>
        <v>21887.97755897282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-783566.72405680839</v>
      </c>
      <c r="N336" s="73">
        <f>SUM(J$6:J336)</f>
        <v>21887977.558972821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-783.56672405680843</v>
      </c>
      <c r="W336" s="71">
        <f t="shared" si="76"/>
        <v>21887.97755897282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-783566.72405680839</v>
      </c>
      <c r="N337" s="73">
        <f>SUM(J$6:J337)</f>
        <v>21887977.558972821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-783.56672405680843</v>
      </c>
      <c r="W337" s="71">
        <f t="shared" si="76"/>
        <v>21887.97755897282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-783566.72405680839</v>
      </c>
      <c r="N338" s="73">
        <f>SUM(J$6:J338)</f>
        <v>21887977.558972821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-783.56672405680843</v>
      </c>
      <c r="W338" s="71">
        <f t="shared" si="76"/>
        <v>21887.97755897282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-783566.72405680839</v>
      </c>
      <c r="N339" s="73">
        <f>SUM(J$6:J339)</f>
        <v>21887977.558972821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-783.56672405680843</v>
      </c>
      <c r="W339" s="71">
        <f t="shared" si="76"/>
        <v>21887.97755897282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-783566.72405680839</v>
      </c>
      <c r="N340" s="73">
        <f>SUM(J$6:J340)</f>
        <v>21887977.558972821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-783.56672405680843</v>
      </c>
      <c r="W340" s="71">
        <f t="shared" si="76"/>
        <v>21887.97755897282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-783566.72405680839</v>
      </c>
      <c r="N341" s="73">
        <f>SUM(J$6:J341)</f>
        <v>21887977.558972821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-783.56672405680843</v>
      </c>
      <c r="W341" s="71">
        <f t="shared" si="76"/>
        <v>21887.97755897282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-783566.72405680839</v>
      </c>
      <c r="N342" s="73">
        <f>SUM(J$6:J342)</f>
        <v>21887977.558972821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-783.56672405680843</v>
      </c>
      <c r="W342" s="71">
        <f t="shared" si="76"/>
        <v>21887.97755897282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-783566.72405680839</v>
      </c>
      <c r="N343" s="73">
        <f>SUM(J$6:J343)</f>
        <v>21887977.558972821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-783.56672405680843</v>
      </c>
      <c r="W343" s="71">
        <f t="shared" si="76"/>
        <v>21887.97755897282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-783566.72405680839</v>
      </c>
      <c r="N344" s="73">
        <f>SUM(J$6:J344)</f>
        <v>21887977.558972821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-783.56672405680843</v>
      </c>
      <c r="W344" s="71">
        <f t="shared" si="76"/>
        <v>21887.97755897282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-783566.72405680839</v>
      </c>
      <c r="N345" s="73">
        <f>SUM(J$6:J345)</f>
        <v>21887977.558972821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-783.56672405680843</v>
      </c>
      <c r="W345" s="71">
        <f t="shared" si="76"/>
        <v>21887.97755897282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-783566.72405680839</v>
      </c>
      <c r="N346" s="73">
        <f>SUM(J$6:J346)</f>
        <v>21887977.558972821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-783.56672405680843</v>
      </c>
      <c r="W346" s="71">
        <f t="shared" si="76"/>
        <v>21887.97755897282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-783566.72405680839</v>
      </c>
      <c r="N347" s="73">
        <f>SUM(J$6:J347)</f>
        <v>21887977.558972821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-783.56672405680843</v>
      </c>
      <c r="W347" s="71">
        <f t="shared" si="76"/>
        <v>21887.97755897282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-783566.72405680839</v>
      </c>
      <c r="N348" s="73">
        <f>SUM(J$6:J348)</f>
        <v>21887977.558972821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-783.56672405680843</v>
      </c>
      <c r="W348" s="71">
        <f t="shared" si="76"/>
        <v>21887.97755897282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-783566.72405680839</v>
      </c>
      <c r="N349" s="73">
        <f>SUM(J$6:J349)</f>
        <v>21887977.558972821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-783.56672405680843</v>
      </c>
      <c r="W349" s="71">
        <f t="shared" si="76"/>
        <v>21887.97755897282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-783566.72405680839</v>
      </c>
      <c r="N350" s="73">
        <f>SUM(J$6:J350)</f>
        <v>21887977.558972821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-783.56672405680843</v>
      </c>
      <c r="W350" s="71">
        <f t="shared" si="76"/>
        <v>21887.97755897282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-783566.72405680839</v>
      </c>
      <c r="N351" s="73">
        <f>SUM(J$6:J351)</f>
        <v>21887977.558972821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-783.56672405680843</v>
      </c>
      <c r="W351" s="71">
        <f t="shared" si="76"/>
        <v>21887.97755897282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-783566.72405680839</v>
      </c>
      <c r="N352" s="73">
        <f>SUM(J$6:J352)</f>
        <v>21887977.558972821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-783.56672405680843</v>
      </c>
      <c r="W352" s="71">
        <f t="shared" si="76"/>
        <v>21887.97755897282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-783566.72405680839</v>
      </c>
      <c r="N353" s="73">
        <f>SUM(J$6:J353)</f>
        <v>21887977.558972821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-783.56672405680843</v>
      </c>
      <c r="W353" s="71">
        <f t="shared" si="76"/>
        <v>21887.97755897282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-783566.72405680839</v>
      </c>
      <c r="N354" s="73">
        <f>SUM(J$6:J354)</f>
        <v>21887977.558972821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-783.56672405680843</v>
      </c>
      <c r="W354" s="71">
        <f t="shared" si="76"/>
        <v>21887.97755897282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-783566.72405680839</v>
      </c>
      <c r="N355" s="73">
        <f>SUM(J$6:J355)</f>
        <v>21887977.558972821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-783.56672405680843</v>
      </c>
      <c r="W355" s="71">
        <f t="shared" si="76"/>
        <v>21887.97755897282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-783566.72405680839</v>
      </c>
      <c r="N356" s="73">
        <f>SUM(J$6:J356)</f>
        <v>21887977.558972821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-783.56672405680843</v>
      </c>
      <c r="W356" s="71">
        <f t="shared" si="76"/>
        <v>21887.97755897282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-783566.72405680839</v>
      </c>
      <c r="N357" s="73">
        <f>SUM(J$6:J357)</f>
        <v>21887977.558972821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-783.56672405680843</v>
      </c>
      <c r="W357" s="71">
        <f t="shared" si="76"/>
        <v>21887.97755897282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-783566.72405680839</v>
      </c>
      <c r="N358" s="73">
        <f>SUM(J$6:J358)</f>
        <v>21887977.558972821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-783.56672405680843</v>
      </c>
      <c r="W358" s="71">
        <f t="shared" si="76"/>
        <v>21887.97755897282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-783566.72405680839</v>
      </c>
      <c r="N359" s="73">
        <f>SUM(J$6:J359)</f>
        <v>21887977.558972821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-783.56672405680843</v>
      </c>
      <c r="W359" s="71">
        <f t="shared" si="76"/>
        <v>21887.97755897282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-783566.72405680839</v>
      </c>
      <c r="N360" s="73">
        <f>SUM(J$6:J360)</f>
        <v>21887977.558972821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-783.56672405680843</v>
      </c>
      <c r="W360" s="71">
        <f t="shared" si="76"/>
        <v>21887.97755897282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-783566.72405680839</v>
      </c>
      <c r="N361" s="73">
        <f>SUM(J$6:J361)</f>
        <v>21887977.558972821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-783.56672405680843</v>
      </c>
      <c r="W361" s="71">
        <f t="shared" si="76"/>
        <v>21887.97755897282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-783566.72405680839</v>
      </c>
      <c r="N362" s="73">
        <f>SUM(J$6:J362)</f>
        <v>21887977.558972821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-783.56672405680843</v>
      </c>
      <c r="W362" s="71">
        <f t="shared" si="76"/>
        <v>21887.97755897282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-783566.72405680839</v>
      </c>
      <c r="N363" s="73">
        <f>SUM(J$6:J363)</f>
        <v>21887977.558972821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-783.56672405680843</v>
      </c>
      <c r="W363" s="71">
        <f t="shared" si="76"/>
        <v>21887.97755897282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-783566.72405680839</v>
      </c>
      <c r="N364" s="73">
        <f>SUM(J$6:J364)</f>
        <v>21887977.558972821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-783.56672405680843</v>
      </c>
      <c r="W364" s="71">
        <f t="shared" si="76"/>
        <v>21887.97755897282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-783566.72405680839</v>
      </c>
      <c r="N365" s="73">
        <f>SUM(J$6:J365)</f>
        <v>21887977.558972821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-783.56672405680843</v>
      </c>
      <c r="W365" s="71">
        <f t="shared" si="76"/>
        <v>21887.97755897282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-783566.72405680839</v>
      </c>
      <c r="N366" s="73">
        <f>SUM(J$6:J366)</f>
        <v>21887977.558972821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-783.56672405680843</v>
      </c>
      <c r="W366" s="71">
        <f t="shared" si="76"/>
        <v>21887.97755897282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-783566.72405680839</v>
      </c>
      <c r="N367" s="73">
        <f>SUM(J$6:J367)</f>
        <v>21887977.558972821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-783.56672405680843</v>
      </c>
      <c r="W367" s="71">
        <f t="shared" si="76"/>
        <v>21887.97755897282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-783566.72405680839</v>
      </c>
      <c r="N368" s="73">
        <f>SUM(J$6:J368)</f>
        <v>21887977.558972821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-783.56672405680843</v>
      </c>
      <c r="W368" s="71">
        <f t="shared" si="76"/>
        <v>21887.97755897282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-783566.72405680839</v>
      </c>
      <c r="N369" s="73">
        <f>SUM(J$6:J369)</f>
        <v>21887977.558972821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-783.56672405680843</v>
      </c>
      <c r="W369" s="71">
        <f t="shared" si="76"/>
        <v>21887.97755897282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-783566.72405680839</v>
      </c>
      <c r="N370" s="73">
        <f>SUM(J$6:J370)</f>
        <v>21887977.558972821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-783.56672405680843</v>
      </c>
      <c r="W370" s="71">
        <f t="shared" si="76"/>
        <v>21887.97755897282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-783566.72405680839</v>
      </c>
      <c r="N371" s="73">
        <f>SUM(J$6:J371)</f>
        <v>21887977.558972821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-783.56672405680843</v>
      </c>
      <c r="W371" s="71">
        <f t="shared" si="76"/>
        <v>21887.97755897282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37186</v>
      </c>
    </row>
    <row r="3" spans="1:23">
      <c r="G3" s="145"/>
      <c r="K3" s="75">
        <f>Summary!B8</f>
        <v>37190</v>
      </c>
      <c r="L3" s="83">
        <f>SUM(L6:L371)</f>
        <v>-22.240000000001601</v>
      </c>
      <c r="P3" s="73">
        <v>1000000</v>
      </c>
      <c r="Q3" s="73"/>
      <c r="R3" s="73">
        <v>1000</v>
      </c>
      <c r="S3" s="62"/>
      <c r="T3" s="82">
        <f>SUM(T6:T371)</f>
        <v>-2.2240000000001599E-2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0</v>
      </c>
      <c r="L293" s="73">
        <f t="shared" si="55"/>
        <v>0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0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0</v>
      </c>
      <c r="L294" s="73">
        <f t="shared" si="55"/>
        <v>0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0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0</v>
      </c>
      <c r="L295" s="73">
        <f t="shared" si="55"/>
        <v>0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0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0</v>
      </c>
      <c r="L296" s="73">
        <f t="shared" si="55"/>
        <v>0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0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0</v>
      </c>
      <c r="L297" s="73">
        <f t="shared" si="55"/>
        <v>0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0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71626</v>
      </c>
      <c r="E300" s="73">
        <v>71626</v>
      </c>
      <c r="F300" s="73">
        <v>0</v>
      </c>
      <c r="G300" s="73">
        <v>21333.149144585637</v>
      </c>
      <c r="I300" s="73">
        <f t="shared" si="66"/>
        <v>21333.149144585637</v>
      </c>
      <c r="J300" s="73">
        <f t="shared" si="65"/>
        <v>-9.5200000000004366</v>
      </c>
      <c r="K300" s="73">
        <f t="shared" si="54"/>
        <v>1</v>
      </c>
      <c r="L300" s="73">
        <f t="shared" si="55"/>
        <v>-9.5200000000004366</v>
      </c>
      <c r="M300" s="73">
        <f>SUM(J$280:J300)</f>
        <v>10385.804044885637</v>
      </c>
      <c r="N300" s="73">
        <f>SUM(J$6:J300)</f>
        <v>25403.216653754862</v>
      </c>
      <c r="P300" s="73">
        <f t="shared" si="56"/>
        <v>7.1625999999999995E-2</v>
      </c>
      <c r="Q300" s="73">
        <f t="shared" si="57"/>
        <v>7.1625999999999995E-2</v>
      </c>
      <c r="R300" s="73">
        <f t="shared" si="58"/>
        <v>0</v>
      </c>
      <c r="S300" s="71">
        <f t="shared" si="59"/>
        <v>-9.5200000000004361E-3</v>
      </c>
      <c r="T300" s="71">
        <f t="shared" si="60"/>
        <v>-9.5200000000004361E-3</v>
      </c>
      <c r="U300" s="71">
        <f t="shared" si="61"/>
        <v>21.333149144585636</v>
      </c>
      <c r="V300" s="71">
        <f t="shared" si="62"/>
        <v>10.385804044885637</v>
      </c>
      <c r="W300" s="71">
        <f t="shared" si="63"/>
        <v>25.40321665375486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71626</v>
      </c>
      <c r="E301" s="73">
        <v>71626</v>
      </c>
      <c r="F301" s="73">
        <v>0</v>
      </c>
      <c r="G301" s="73">
        <v>21329.969144585637</v>
      </c>
      <c r="I301" s="73">
        <f t="shared" si="66"/>
        <v>21329.969144585637</v>
      </c>
      <c r="J301" s="73">
        <f t="shared" si="65"/>
        <v>-3.180000000000291</v>
      </c>
      <c r="K301" s="73">
        <f t="shared" si="54"/>
        <v>1</v>
      </c>
      <c r="L301" s="73">
        <f t="shared" si="55"/>
        <v>-3.180000000000291</v>
      </c>
      <c r="M301" s="73">
        <f>SUM(J$280:J301)</f>
        <v>10382.624044885637</v>
      </c>
      <c r="N301" s="73">
        <f>SUM(J$6:J301)</f>
        <v>25400.036653754862</v>
      </c>
      <c r="P301" s="73">
        <f t="shared" si="56"/>
        <v>7.1625999999999995E-2</v>
      </c>
      <c r="Q301" s="73">
        <f t="shared" si="57"/>
        <v>7.1625999999999995E-2</v>
      </c>
      <c r="R301" s="73">
        <f t="shared" si="58"/>
        <v>0</v>
      </c>
      <c r="S301" s="71">
        <f t="shared" si="59"/>
        <v>-3.1800000000002911E-3</v>
      </c>
      <c r="T301" s="71">
        <f t="shared" si="60"/>
        <v>-3.1800000000002911E-3</v>
      </c>
      <c r="U301" s="71">
        <f t="shared" si="61"/>
        <v>21.329969144585636</v>
      </c>
      <c r="V301" s="71">
        <f t="shared" si="62"/>
        <v>10.382624044885636</v>
      </c>
      <c r="W301" s="71">
        <f t="shared" si="63"/>
        <v>25.40003665375486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71626</v>
      </c>
      <c r="E302" s="73">
        <v>71626</v>
      </c>
      <c r="F302" s="73">
        <v>0</v>
      </c>
      <c r="G302" s="73">
        <v>21326.789144585637</v>
      </c>
      <c r="I302" s="73">
        <f t="shared" si="66"/>
        <v>21326.789144585637</v>
      </c>
      <c r="J302" s="73">
        <f t="shared" si="65"/>
        <v>-3.180000000000291</v>
      </c>
      <c r="K302" s="73">
        <f t="shared" si="54"/>
        <v>1</v>
      </c>
      <c r="L302" s="73">
        <f t="shared" si="55"/>
        <v>-3.180000000000291</v>
      </c>
      <c r="M302" s="73">
        <f>SUM(J$280:J302)</f>
        <v>10379.444044885637</v>
      </c>
      <c r="N302" s="73">
        <f>SUM(J$6:J302)</f>
        <v>25396.856653754861</v>
      </c>
      <c r="P302" s="73">
        <f t="shared" si="56"/>
        <v>7.1625999999999995E-2</v>
      </c>
      <c r="Q302" s="73">
        <f t="shared" si="57"/>
        <v>7.1625999999999995E-2</v>
      </c>
      <c r="R302" s="73">
        <f t="shared" si="58"/>
        <v>0</v>
      </c>
      <c r="S302" s="71">
        <f t="shared" si="59"/>
        <v>-3.1800000000002911E-3</v>
      </c>
      <c r="T302" s="71">
        <f t="shared" si="60"/>
        <v>-3.1800000000002911E-3</v>
      </c>
      <c r="U302" s="71">
        <f t="shared" si="61"/>
        <v>21.326789144585636</v>
      </c>
      <c r="V302" s="71">
        <f t="shared" si="62"/>
        <v>10.379444044885636</v>
      </c>
      <c r="W302" s="71">
        <f t="shared" si="63"/>
        <v>25.39685665375486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71626</v>
      </c>
      <c r="E303" s="73">
        <v>71626</v>
      </c>
      <c r="F303" s="73">
        <v>0</v>
      </c>
      <c r="G303" s="73">
        <v>21323.609144585636</v>
      </c>
      <c r="I303" s="73">
        <f t="shared" si="66"/>
        <v>21323.609144585636</v>
      </c>
      <c r="J303" s="73">
        <f t="shared" si="65"/>
        <v>-3.180000000000291</v>
      </c>
      <c r="K303" s="73">
        <f t="shared" si="54"/>
        <v>1</v>
      </c>
      <c r="L303" s="73">
        <f t="shared" si="55"/>
        <v>-3.180000000000291</v>
      </c>
      <c r="M303" s="73">
        <f>SUM(J$280:J303)</f>
        <v>10376.264044885636</v>
      </c>
      <c r="N303" s="73">
        <f>SUM(J$6:J303)</f>
        <v>25393.676653754861</v>
      </c>
      <c r="P303" s="73">
        <f t="shared" si="56"/>
        <v>7.1625999999999995E-2</v>
      </c>
      <c r="Q303" s="73">
        <f t="shared" si="57"/>
        <v>7.1625999999999995E-2</v>
      </c>
      <c r="R303" s="73">
        <f t="shared" si="58"/>
        <v>0</v>
      </c>
      <c r="S303" s="71">
        <f t="shared" si="59"/>
        <v>-3.1800000000002911E-3</v>
      </c>
      <c r="T303" s="71">
        <f t="shared" si="60"/>
        <v>-3.1800000000002911E-3</v>
      </c>
      <c r="U303" s="71">
        <f t="shared" si="61"/>
        <v>21.323609144585635</v>
      </c>
      <c r="V303" s="71">
        <f t="shared" si="62"/>
        <v>10.376264044885636</v>
      </c>
      <c r="W303" s="71">
        <f t="shared" si="63"/>
        <v>25.393676653754859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71626</v>
      </c>
      <c r="E304" s="73">
        <v>71626</v>
      </c>
      <c r="F304" s="73">
        <v>0</v>
      </c>
      <c r="G304" s="73">
        <v>21320.429144585636</v>
      </c>
      <c r="I304" s="73">
        <f t="shared" si="66"/>
        <v>21320.429144585636</v>
      </c>
      <c r="J304" s="73">
        <f t="shared" si="65"/>
        <v>-3.180000000000291</v>
      </c>
      <c r="K304" s="73">
        <f t="shared" si="54"/>
        <v>1</v>
      </c>
      <c r="L304" s="73">
        <f t="shared" si="55"/>
        <v>-3.180000000000291</v>
      </c>
      <c r="M304" s="73">
        <f>SUM(J$280:J304)</f>
        <v>10373.084044885636</v>
      </c>
      <c r="N304" s="73">
        <f>SUM(J$6:J304)</f>
        <v>25390.496653754861</v>
      </c>
      <c r="P304" s="73">
        <f t="shared" si="56"/>
        <v>7.1625999999999995E-2</v>
      </c>
      <c r="Q304" s="73">
        <f t="shared" si="57"/>
        <v>7.1625999999999995E-2</v>
      </c>
      <c r="R304" s="73">
        <f t="shared" si="58"/>
        <v>0</v>
      </c>
      <c r="S304" s="71">
        <f t="shared" si="59"/>
        <v>-3.1800000000002911E-3</v>
      </c>
      <c r="T304" s="71">
        <f t="shared" si="60"/>
        <v>-3.1800000000002911E-3</v>
      </c>
      <c r="U304" s="71">
        <f t="shared" si="61"/>
        <v>21.320429144585635</v>
      </c>
      <c r="V304" s="71">
        <f t="shared" si="62"/>
        <v>10.373084044885637</v>
      </c>
      <c r="W304" s="71">
        <f t="shared" si="63"/>
        <v>25.390496653754862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21320.429144585636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10373.084044885636</v>
      </c>
      <c r="N305" s="73">
        <f>SUM(J$6:J305)</f>
        <v>25390.496653754861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21.320429144585635</v>
      </c>
      <c r="V305" s="71">
        <f t="shared" si="62"/>
        <v>10.373084044885637</v>
      </c>
      <c r="W305" s="71">
        <f t="shared" si="63"/>
        <v>25.390496653754862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21320.429144585636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10373.084044885636</v>
      </c>
      <c r="N306" s="73">
        <f>SUM(J$6:J306)</f>
        <v>25390.496653754861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21.320429144585635</v>
      </c>
      <c r="V306" s="71">
        <f t="shared" si="62"/>
        <v>10.373084044885637</v>
      </c>
      <c r="W306" s="71">
        <f t="shared" si="63"/>
        <v>25.390496653754862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21320.429144585636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10373.084044885636</v>
      </c>
      <c r="N307" s="73">
        <f>SUM(J$6:J307)</f>
        <v>25390.496653754861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21.320429144585635</v>
      </c>
      <c r="V307" s="71">
        <f t="shared" si="62"/>
        <v>10.373084044885637</v>
      </c>
      <c r="W307" s="71">
        <f t="shared" si="63"/>
        <v>25.390496653754862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21320.429144585636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10373.084044885636</v>
      </c>
      <c r="N308" s="73">
        <f>SUM(J$6:J308)</f>
        <v>25390.496653754861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21.320429144585635</v>
      </c>
      <c r="V308" s="71">
        <f t="shared" si="62"/>
        <v>10.373084044885637</v>
      </c>
      <c r="W308" s="71">
        <f t="shared" si="63"/>
        <v>25.390496653754862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21320.429144585636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10373.084044885636</v>
      </c>
      <c r="N309" s="73">
        <f>SUM(J$6:J309)</f>
        <v>25390.496653754861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21.320429144585635</v>
      </c>
      <c r="V309" s="71">
        <f t="shared" si="62"/>
        <v>10.373084044885637</v>
      </c>
      <c r="W309" s="71">
        <f t="shared" si="63"/>
        <v>25.390496653754862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10373.084044885636</v>
      </c>
      <c r="N310" s="73">
        <f>SUM(J$6:J310)</f>
        <v>25390.496653754861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10.373084044885637</v>
      </c>
      <c r="W310" s="71">
        <f t="shared" si="63"/>
        <v>25.390496653754862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10373.084044885636</v>
      </c>
      <c r="N311" s="73">
        <f>SUM(J$6:J311)</f>
        <v>25390.496653754861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10.373084044885637</v>
      </c>
      <c r="W311" s="71">
        <f t="shared" si="63"/>
        <v>25.390496653754862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10373.084044885636</v>
      </c>
      <c r="N312" s="73">
        <f>SUM(J$6:J312)</f>
        <v>25390.496653754861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10.373084044885637</v>
      </c>
      <c r="W312" s="71">
        <f t="shared" si="63"/>
        <v>25.390496653754862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10373.084044885636</v>
      </c>
      <c r="N313" s="73">
        <f>SUM(J$6:J313)</f>
        <v>25390.496653754861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10.373084044885637</v>
      </c>
      <c r="W313" s="71">
        <f t="shared" si="63"/>
        <v>25.390496653754862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10373.084044885636</v>
      </c>
      <c r="N314" s="73">
        <f>SUM(J$6:J314)</f>
        <v>25390.496653754861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10.373084044885637</v>
      </c>
      <c r="W314" s="71">
        <f t="shared" si="63"/>
        <v>25.390496653754862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10373.084044885636</v>
      </c>
      <c r="N315" s="73">
        <f>SUM(J$6:J315)</f>
        <v>25390.496653754861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10.373084044885637</v>
      </c>
      <c r="W315" s="71">
        <f t="shared" si="63"/>
        <v>25.390496653754862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10373.084044885636</v>
      </c>
      <c r="N316" s="73">
        <f>SUM(J$6:J316)</f>
        <v>25390.496653754861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10.373084044885637</v>
      </c>
      <c r="W316" s="71">
        <f t="shared" si="63"/>
        <v>25.390496653754862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10373.084044885636</v>
      </c>
      <c r="N317" s="73">
        <f>SUM(J$6:J317)</f>
        <v>25390.496653754861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10.373084044885637</v>
      </c>
      <c r="W317" s="71">
        <f t="shared" si="63"/>
        <v>25.390496653754862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10373.084044885636</v>
      </c>
      <c r="N318" s="73">
        <f>SUM(J$6:J318)</f>
        <v>25390.496653754861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10.373084044885637</v>
      </c>
      <c r="W318" s="71">
        <f t="shared" si="63"/>
        <v>25.390496653754862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10373.084044885636</v>
      </c>
      <c r="N319" s="73">
        <f>SUM(J$6:J319)</f>
        <v>25390.496653754861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10.373084044885637</v>
      </c>
      <c r="W319" s="71">
        <f t="shared" si="63"/>
        <v>25.390496653754862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10373.084044885636</v>
      </c>
      <c r="N320" s="73">
        <f>SUM(J$6:J320)</f>
        <v>25390.496653754861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10.373084044885637</v>
      </c>
      <c r="W320" s="71">
        <f t="shared" si="63"/>
        <v>25.390496653754862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10373.084044885636</v>
      </c>
      <c r="N321" s="73">
        <f>SUM(J$6:J321)</f>
        <v>25390.496653754861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10.373084044885637</v>
      </c>
      <c r="W321" s="71">
        <f t="shared" si="63"/>
        <v>25.390496653754862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10373.084044885636</v>
      </c>
      <c r="N322" s="73">
        <f>SUM(J$6:J322)</f>
        <v>25390.496653754861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10.373084044885637</v>
      </c>
      <c r="W322" s="71">
        <f t="shared" si="63"/>
        <v>25.390496653754862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10373.084044885636</v>
      </c>
      <c r="N323" s="73">
        <f>SUM(J$6:J323)</f>
        <v>25390.496653754861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10.373084044885637</v>
      </c>
      <c r="W323" s="71">
        <f t="shared" si="63"/>
        <v>25.390496653754862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10373.084044885636</v>
      </c>
      <c r="N324" s="73">
        <f>SUM(J$6:J324)</f>
        <v>25390.496653754861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10.373084044885637</v>
      </c>
      <c r="W324" s="71">
        <f t="shared" si="63"/>
        <v>25.390496653754862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10373.084044885636</v>
      </c>
      <c r="N325" s="73">
        <f>SUM(J$6:J325)</f>
        <v>25390.496653754861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10.373084044885637</v>
      </c>
      <c r="W325" s="71">
        <f t="shared" si="63"/>
        <v>25.390496653754862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10373.084044885636</v>
      </c>
      <c r="N326" s="73">
        <f>SUM(J$6:J326)</f>
        <v>25390.496653754861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10.373084044885637</v>
      </c>
      <c r="W326" s="71">
        <f t="shared" ref="W326:W371" si="76">N326/$R$3</f>
        <v>25.390496653754862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10373.084044885636</v>
      </c>
      <c r="N327" s="73">
        <f>SUM(J$6:J327)</f>
        <v>25390.496653754861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10.373084044885637</v>
      </c>
      <c r="W327" s="71">
        <f t="shared" si="76"/>
        <v>25.390496653754862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10373.084044885636</v>
      </c>
      <c r="N328" s="73">
        <f>SUM(J$6:J328)</f>
        <v>25390.496653754861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10.373084044885637</v>
      </c>
      <c r="W328" s="71">
        <f t="shared" si="76"/>
        <v>25.390496653754862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10373.084044885636</v>
      </c>
      <c r="N329" s="73">
        <f>SUM(J$6:J329)</f>
        <v>25390.496653754861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10.373084044885637</v>
      </c>
      <c r="W329" s="71">
        <f t="shared" si="76"/>
        <v>25.390496653754862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10373.084044885636</v>
      </c>
      <c r="N330" s="73">
        <f>SUM(J$6:J330)</f>
        <v>25390.496653754861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10.373084044885637</v>
      </c>
      <c r="W330" s="71">
        <f t="shared" si="76"/>
        <v>25.390496653754862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10373.084044885636</v>
      </c>
      <c r="N331" s="73">
        <f>SUM(J$6:J331)</f>
        <v>25390.496653754861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10.373084044885637</v>
      </c>
      <c r="W331" s="71">
        <f t="shared" si="76"/>
        <v>25.390496653754862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10373.084044885636</v>
      </c>
      <c r="N332" s="73">
        <f>SUM(J$6:J332)</f>
        <v>25390.496653754861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10.373084044885637</v>
      </c>
      <c r="W332" s="71">
        <f t="shared" si="76"/>
        <v>25.390496653754862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10373.084044885636</v>
      </c>
      <c r="N333" s="73">
        <f>SUM(J$6:J333)</f>
        <v>25390.496653754861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10.373084044885637</v>
      </c>
      <c r="W333" s="71">
        <f t="shared" si="76"/>
        <v>25.390496653754862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10373.084044885636</v>
      </c>
      <c r="N334" s="73">
        <f>SUM(J$6:J334)</f>
        <v>25390.496653754861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10.373084044885637</v>
      </c>
      <c r="W334" s="71">
        <f t="shared" si="76"/>
        <v>25.390496653754862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10373.084044885636</v>
      </c>
      <c r="N335" s="73">
        <f>SUM(J$6:J335)</f>
        <v>25390.496653754861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10.373084044885637</v>
      </c>
      <c r="W335" s="71">
        <f t="shared" si="76"/>
        <v>25.390496653754862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10373.084044885636</v>
      </c>
      <c r="N336" s="73">
        <f>SUM(J$6:J336)</f>
        <v>25390.496653754861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10.373084044885637</v>
      </c>
      <c r="W336" s="71">
        <f t="shared" si="76"/>
        <v>25.390496653754862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10373.084044885636</v>
      </c>
      <c r="N337" s="73">
        <f>SUM(J$6:J337)</f>
        <v>25390.496653754861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10.373084044885637</v>
      </c>
      <c r="W337" s="71">
        <f t="shared" si="76"/>
        <v>25.390496653754862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10373.084044885636</v>
      </c>
      <c r="N338" s="73">
        <f>SUM(J$6:J338)</f>
        <v>25390.496653754861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10.373084044885637</v>
      </c>
      <c r="W338" s="71">
        <f t="shared" si="76"/>
        <v>25.390496653754862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10373.084044885636</v>
      </c>
      <c r="N339" s="73">
        <f>SUM(J$6:J339)</f>
        <v>25390.496653754861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10.373084044885637</v>
      </c>
      <c r="W339" s="71">
        <f t="shared" si="76"/>
        <v>25.390496653754862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10373.084044885636</v>
      </c>
      <c r="N340" s="73">
        <f>SUM(J$6:J340)</f>
        <v>25390.496653754861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10.373084044885637</v>
      </c>
      <c r="W340" s="71">
        <f t="shared" si="76"/>
        <v>25.390496653754862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10373.084044885636</v>
      </c>
      <c r="N341" s="73">
        <f>SUM(J$6:J341)</f>
        <v>25390.496653754861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10.373084044885637</v>
      </c>
      <c r="W341" s="71">
        <f t="shared" si="76"/>
        <v>25.390496653754862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10373.084044885636</v>
      </c>
      <c r="N342" s="73">
        <f>SUM(J$6:J342)</f>
        <v>25390.496653754861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10.373084044885637</v>
      </c>
      <c r="W342" s="71">
        <f t="shared" si="76"/>
        <v>25.390496653754862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10373.084044885636</v>
      </c>
      <c r="N343" s="73">
        <f>SUM(J$6:J343)</f>
        <v>25390.496653754861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10.373084044885637</v>
      </c>
      <c r="W343" s="71">
        <f t="shared" si="76"/>
        <v>25.390496653754862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10373.084044885636</v>
      </c>
      <c r="N344" s="73">
        <f>SUM(J$6:J344)</f>
        <v>25390.496653754861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10.373084044885637</v>
      </c>
      <c r="W344" s="71">
        <f t="shared" si="76"/>
        <v>25.390496653754862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10373.084044885636</v>
      </c>
      <c r="N345" s="73">
        <f>SUM(J$6:J345)</f>
        <v>25390.496653754861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10.373084044885637</v>
      </c>
      <c r="W345" s="71">
        <f t="shared" si="76"/>
        <v>25.390496653754862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10373.084044885636</v>
      </c>
      <c r="N346" s="73">
        <f>SUM(J$6:J346)</f>
        <v>25390.496653754861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10.373084044885637</v>
      </c>
      <c r="W346" s="71">
        <f t="shared" si="76"/>
        <v>25.390496653754862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10373.084044885636</v>
      </c>
      <c r="N347" s="73">
        <f>SUM(J$6:J347)</f>
        <v>25390.496653754861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10.373084044885637</v>
      </c>
      <c r="W347" s="71">
        <f t="shared" si="76"/>
        <v>25.390496653754862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10373.084044885636</v>
      </c>
      <c r="N348" s="73">
        <f>SUM(J$6:J348)</f>
        <v>25390.496653754861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10.373084044885637</v>
      </c>
      <c r="W348" s="71">
        <f t="shared" si="76"/>
        <v>25.390496653754862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10373.084044885636</v>
      </c>
      <c r="N349" s="73">
        <f>SUM(J$6:J349)</f>
        <v>25390.496653754861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10.373084044885637</v>
      </c>
      <c r="W349" s="71">
        <f t="shared" si="76"/>
        <v>25.390496653754862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10373.084044885636</v>
      </c>
      <c r="N350" s="73">
        <f>SUM(J$6:J350)</f>
        <v>25390.496653754861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10.373084044885637</v>
      </c>
      <c r="W350" s="71">
        <f t="shared" si="76"/>
        <v>25.390496653754862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10373.084044885636</v>
      </c>
      <c r="N351" s="73">
        <f>SUM(J$6:J351)</f>
        <v>25390.496653754861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10.373084044885637</v>
      </c>
      <c r="W351" s="71">
        <f t="shared" si="76"/>
        <v>25.390496653754862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10373.084044885636</v>
      </c>
      <c r="N352" s="73">
        <f>SUM(J$6:J352)</f>
        <v>25390.496653754861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10.373084044885637</v>
      </c>
      <c r="W352" s="71">
        <f t="shared" si="76"/>
        <v>25.390496653754862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10373.084044885636</v>
      </c>
      <c r="N353" s="73">
        <f>SUM(J$6:J353)</f>
        <v>25390.496653754861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10.373084044885637</v>
      </c>
      <c r="W353" s="71">
        <f t="shared" si="76"/>
        <v>25.390496653754862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10373.084044885636</v>
      </c>
      <c r="N354" s="73">
        <f>SUM(J$6:J354)</f>
        <v>25390.496653754861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10.373084044885637</v>
      </c>
      <c r="W354" s="71">
        <f t="shared" si="76"/>
        <v>25.390496653754862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10373.084044885636</v>
      </c>
      <c r="N355" s="73">
        <f>SUM(J$6:J355)</f>
        <v>25390.496653754861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10.373084044885637</v>
      </c>
      <c r="W355" s="71">
        <f t="shared" si="76"/>
        <v>25.390496653754862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10373.084044885636</v>
      </c>
      <c r="N356" s="73">
        <f>SUM(J$6:J356)</f>
        <v>25390.496653754861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10.373084044885637</v>
      </c>
      <c r="W356" s="71">
        <f t="shared" si="76"/>
        <v>25.390496653754862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10373.084044885636</v>
      </c>
      <c r="N357" s="73">
        <f>SUM(J$6:J357)</f>
        <v>25390.496653754861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10.373084044885637</v>
      </c>
      <c r="W357" s="71">
        <f t="shared" si="76"/>
        <v>25.390496653754862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10373.084044885636</v>
      </c>
      <c r="N358" s="73">
        <f>SUM(J$6:J358)</f>
        <v>25390.496653754861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10.373084044885637</v>
      </c>
      <c r="W358" s="71">
        <f t="shared" si="76"/>
        <v>25.390496653754862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10373.084044885636</v>
      </c>
      <c r="N359" s="73">
        <f>SUM(J$6:J359)</f>
        <v>25390.496653754861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10.373084044885637</v>
      </c>
      <c r="W359" s="71">
        <f t="shared" si="76"/>
        <v>25.390496653754862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10373.084044885636</v>
      </c>
      <c r="N360" s="73">
        <f>SUM(J$6:J360)</f>
        <v>25390.496653754861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10.373084044885637</v>
      </c>
      <c r="W360" s="71">
        <f t="shared" si="76"/>
        <v>25.390496653754862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10373.084044885636</v>
      </c>
      <c r="N361" s="73">
        <f>SUM(J$6:J361)</f>
        <v>25390.496653754861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10.373084044885637</v>
      </c>
      <c r="W361" s="71">
        <f t="shared" si="76"/>
        <v>25.390496653754862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10373.084044885636</v>
      </c>
      <c r="N362" s="73">
        <f>SUM(J$6:J362)</f>
        <v>25390.496653754861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10.373084044885637</v>
      </c>
      <c r="W362" s="71">
        <f t="shared" si="76"/>
        <v>25.390496653754862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10373.084044885636</v>
      </c>
      <c r="N363" s="73">
        <f>SUM(J$6:J363)</f>
        <v>25390.496653754861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10.373084044885637</v>
      </c>
      <c r="W363" s="71">
        <f t="shared" si="76"/>
        <v>25.390496653754862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10373.084044885636</v>
      </c>
      <c r="N364" s="73">
        <f>SUM(J$6:J364)</f>
        <v>25390.496653754861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10.373084044885637</v>
      </c>
      <c r="W364" s="71">
        <f t="shared" si="76"/>
        <v>25.390496653754862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10373.084044885636</v>
      </c>
      <c r="N365" s="73">
        <f>SUM(J$6:J365)</f>
        <v>25390.496653754861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10.373084044885637</v>
      </c>
      <c r="W365" s="71">
        <f t="shared" si="76"/>
        <v>25.390496653754862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10373.084044885636</v>
      </c>
      <c r="N366" s="73">
        <f>SUM(J$6:J366)</f>
        <v>25390.496653754861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10.373084044885637</v>
      </c>
      <c r="W366" s="71">
        <f t="shared" si="76"/>
        <v>25.390496653754862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10373.084044885636</v>
      </c>
      <c r="N367" s="73">
        <f>SUM(J$6:J367)</f>
        <v>25390.496653754861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10.373084044885637</v>
      </c>
      <c r="W367" s="71">
        <f t="shared" si="76"/>
        <v>25.390496653754862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10373.084044885636</v>
      </c>
      <c r="N368" s="73">
        <f>SUM(J$6:J368)</f>
        <v>25390.496653754861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10.373084044885637</v>
      </c>
      <c r="W368" s="71">
        <f t="shared" si="76"/>
        <v>25.390496653754862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10373.084044885636</v>
      </c>
      <c r="N369" s="73">
        <f>SUM(J$6:J369)</f>
        <v>25390.496653754861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10.373084044885637</v>
      </c>
      <c r="W369" s="71">
        <f t="shared" si="76"/>
        <v>25.390496653754862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10373.084044885636</v>
      </c>
      <c r="N370" s="73">
        <f>SUM(J$6:J370)</f>
        <v>25390.496653754861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10.373084044885637</v>
      </c>
      <c r="W370" s="71">
        <f t="shared" si="76"/>
        <v>25.390496653754862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10373.084044885636</v>
      </c>
      <c r="N371" s="73">
        <f>SUM(J$6:J371)</f>
        <v>25390.496653754861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10.373084044885637</v>
      </c>
      <c r="W371" s="71">
        <f t="shared" si="76"/>
        <v>25.390496653754862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Jan Havlíček</cp:lastModifiedBy>
  <cp:lastPrinted>2001-10-25T14:13:34Z</cp:lastPrinted>
  <dcterms:created xsi:type="dcterms:W3CDTF">2000-04-06T17:58:31Z</dcterms:created>
  <dcterms:modified xsi:type="dcterms:W3CDTF">2023-09-11T10:11:09Z</dcterms:modified>
</cp:coreProperties>
</file>