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931453-C371-42D0-84CA-B4ED2929AC3F}" xr6:coauthVersionLast="47" xr6:coauthVersionMax="47" xr10:uidLastSave="{00000000-0000-0000-0000-000000000000}"/>
  <bookViews>
    <workbookView xWindow="-120" yWindow="-120" windowWidth="38640" windowHeight="15720"/>
  </bookViews>
  <sheets>
    <sheet name="Consolidated" sheetId="1" r:id="rId1"/>
    <sheet name="Sheet2" sheetId="2" r:id="rId2"/>
  </sheets>
  <externalReferences>
    <externalReference r:id="rId3"/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20" i="1"/>
  <c r="E20" i="1"/>
  <c r="G20" i="1"/>
  <c r="I20" i="1"/>
  <c r="K20" i="1"/>
  <c r="C21" i="1"/>
  <c r="E21" i="1"/>
  <c r="G21" i="1"/>
  <c r="I21" i="1"/>
  <c r="K21" i="1"/>
  <c r="C22" i="1"/>
  <c r="E22" i="1"/>
  <c r="G22" i="1"/>
  <c r="I22" i="1"/>
  <c r="K22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G28" i="1"/>
  <c r="K28" i="1"/>
  <c r="C29" i="1"/>
  <c r="E29" i="1"/>
  <c r="G29" i="1"/>
  <c r="I29" i="1"/>
  <c r="K29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C37" i="1"/>
  <c r="E37" i="1"/>
  <c r="G37" i="1"/>
  <c r="I37" i="1"/>
  <c r="K37" i="1"/>
  <c r="A39" i="1"/>
  <c r="C40" i="1"/>
  <c r="E40" i="1"/>
  <c r="G40" i="1"/>
  <c r="I40" i="1"/>
  <c r="K40" i="1"/>
  <c r="C42" i="1"/>
  <c r="E42" i="1"/>
  <c r="G42" i="1"/>
  <c r="I42" i="1"/>
  <c r="K42" i="1"/>
  <c r="C43" i="1"/>
  <c r="E43" i="1"/>
  <c r="G43" i="1"/>
  <c r="I43" i="1"/>
  <c r="K43" i="1"/>
  <c r="C44" i="1"/>
  <c r="E44" i="1"/>
  <c r="G44" i="1"/>
  <c r="I44" i="1"/>
  <c r="K44" i="1"/>
  <c r="C45" i="1"/>
  <c r="E45" i="1"/>
  <c r="G45" i="1"/>
  <c r="I45" i="1"/>
  <c r="K45" i="1"/>
  <c r="C46" i="1"/>
  <c r="E46" i="1"/>
  <c r="G46" i="1"/>
  <c r="I46" i="1"/>
  <c r="K46" i="1"/>
  <c r="C47" i="1"/>
  <c r="E47" i="1"/>
  <c r="G47" i="1"/>
  <c r="I47" i="1"/>
  <c r="K47" i="1"/>
  <c r="C48" i="1"/>
  <c r="E48" i="1"/>
  <c r="G48" i="1"/>
  <c r="I48" i="1"/>
  <c r="K48" i="1"/>
  <c r="C49" i="1"/>
  <c r="E49" i="1"/>
  <c r="G49" i="1"/>
  <c r="I49" i="1"/>
  <c r="K49" i="1"/>
  <c r="C50" i="1"/>
  <c r="E50" i="1"/>
  <c r="G50" i="1"/>
  <c r="I50" i="1"/>
  <c r="K50" i="1"/>
  <c r="C51" i="1"/>
  <c r="E51" i="1"/>
  <c r="G51" i="1"/>
  <c r="I51" i="1"/>
  <c r="K51" i="1"/>
  <c r="C52" i="1"/>
  <c r="E52" i="1"/>
  <c r="G52" i="1"/>
  <c r="I52" i="1"/>
  <c r="K52" i="1"/>
  <c r="C53" i="1"/>
  <c r="E53" i="1"/>
  <c r="G53" i="1"/>
  <c r="I53" i="1"/>
  <c r="K53" i="1"/>
  <c r="C54" i="1"/>
  <c r="E54" i="1"/>
  <c r="G54" i="1"/>
  <c r="I54" i="1"/>
  <c r="K54" i="1"/>
  <c r="C55" i="1"/>
  <c r="E55" i="1"/>
  <c r="G55" i="1"/>
  <c r="I55" i="1"/>
  <c r="K55" i="1"/>
  <c r="C56" i="1"/>
  <c r="E56" i="1"/>
  <c r="G56" i="1"/>
  <c r="I56" i="1"/>
  <c r="K56" i="1"/>
  <c r="C57" i="1"/>
  <c r="E57" i="1"/>
  <c r="G57" i="1"/>
  <c r="I57" i="1"/>
  <c r="K57" i="1"/>
  <c r="C58" i="1"/>
  <c r="E58" i="1"/>
  <c r="G58" i="1"/>
  <c r="I58" i="1"/>
  <c r="K58" i="1"/>
  <c r="A60" i="1"/>
  <c r="C61" i="1"/>
  <c r="E61" i="1"/>
  <c r="G61" i="1"/>
  <c r="I61" i="1"/>
  <c r="K61" i="1"/>
  <c r="C62" i="1"/>
  <c r="E62" i="1"/>
  <c r="G62" i="1"/>
  <c r="I62" i="1"/>
  <c r="K62" i="1"/>
  <c r="C63" i="1"/>
  <c r="E63" i="1"/>
  <c r="G63" i="1"/>
  <c r="I63" i="1"/>
  <c r="K63" i="1"/>
  <c r="C65" i="1"/>
  <c r="E65" i="1"/>
  <c r="G65" i="1"/>
  <c r="I65" i="1"/>
  <c r="K65" i="1"/>
  <c r="C66" i="1"/>
  <c r="E66" i="1"/>
  <c r="G66" i="1"/>
  <c r="I66" i="1"/>
  <c r="K66" i="1"/>
  <c r="C67" i="1"/>
  <c r="E67" i="1"/>
  <c r="G67" i="1"/>
  <c r="I67" i="1"/>
  <c r="K67" i="1"/>
  <c r="C68" i="1"/>
  <c r="E68" i="1"/>
  <c r="G68" i="1"/>
  <c r="I68" i="1"/>
  <c r="K68" i="1"/>
  <c r="C71" i="1"/>
  <c r="E71" i="1"/>
  <c r="G71" i="1"/>
  <c r="I71" i="1"/>
  <c r="K71" i="1"/>
  <c r="C72" i="1"/>
  <c r="E72" i="1"/>
  <c r="G72" i="1"/>
  <c r="I72" i="1"/>
  <c r="K72" i="1"/>
  <c r="A73" i="1"/>
  <c r="C73" i="1"/>
  <c r="E73" i="1"/>
  <c r="I73" i="1"/>
  <c r="C74" i="1"/>
  <c r="E74" i="1"/>
  <c r="G74" i="1"/>
  <c r="I74" i="1"/>
  <c r="K74" i="1"/>
  <c r="C75" i="1"/>
  <c r="E75" i="1"/>
  <c r="G75" i="1"/>
  <c r="I75" i="1"/>
  <c r="K75" i="1"/>
  <c r="C76" i="1"/>
  <c r="E76" i="1"/>
  <c r="G76" i="1"/>
  <c r="I76" i="1"/>
  <c r="K76" i="1"/>
  <c r="C77" i="1"/>
  <c r="E77" i="1"/>
  <c r="G77" i="1"/>
  <c r="I77" i="1"/>
  <c r="K77" i="1"/>
  <c r="C78" i="1"/>
  <c r="E78" i="1"/>
  <c r="G78" i="1"/>
  <c r="I78" i="1"/>
  <c r="K78" i="1"/>
  <c r="C81" i="1"/>
  <c r="E81" i="1"/>
  <c r="G81" i="1"/>
  <c r="I81" i="1"/>
  <c r="K81" i="1"/>
  <c r="C82" i="1"/>
  <c r="E82" i="1"/>
  <c r="I82" i="1"/>
  <c r="C83" i="1"/>
  <c r="E83" i="1"/>
  <c r="G83" i="1"/>
  <c r="I83" i="1"/>
  <c r="K83" i="1"/>
  <c r="C84" i="1"/>
  <c r="E84" i="1"/>
  <c r="G84" i="1"/>
  <c r="I84" i="1"/>
  <c r="K84" i="1"/>
  <c r="C85" i="1"/>
  <c r="E85" i="1"/>
  <c r="G85" i="1"/>
  <c r="I85" i="1"/>
  <c r="K85" i="1"/>
  <c r="C86" i="1"/>
  <c r="E86" i="1"/>
  <c r="G86" i="1"/>
  <c r="I86" i="1"/>
  <c r="K86" i="1"/>
  <c r="C87" i="1"/>
  <c r="E87" i="1"/>
  <c r="G87" i="1"/>
  <c r="I87" i="1"/>
  <c r="K87" i="1"/>
  <c r="C88" i="1"/>
  <c r="E88" i="1"/>
  <c r="G88" i="1"/>
  <c r="I88" i="1"/>
  <c r="K88" i="1"/>
  <c r="C89" i="1"/>
  <c r="E89" i="1"/>
  <c r="G89" i="1"/>
  <c r="I89" i="1"/>
  <c r="K89" i="1"/>
  <c r="C90" i="1"/>
  <c r="E90" i="1"/>
  <c r="G90" i="1"/>
  <c r="I90" i="1"/>
  <c r="K90" i="1"/>
  <c r="C91" i="1"/>
  <c r="E91" i="1"/>
  <c r="G91" i="1"/>
  <c r="I91" i="1"/>
  <c r="K91" i="1"/>
  <c r="C92" i="1"/>
  <c r="E92" i="1"/>
  <c r="G92" i="1"/>
  <c r="I92" i="1"/>
  <c r="K92" i="1"/>
  <c r="C93" i="1"/>
  <c r="E93" i="1"/>
  <c r="G93" i="1"/>
  <c r="I93" i="1"/>
  <c r="K93" i="1"/>
  <c r="C94" i="1"/>
  <c r="E94" i="1"/>
  <c r="G94" i="1"/>
  <c r="I94" i="1"/>
  <c r="K94" i="1"/>
  <c r="C95" i="1"/>
  <c r="E95" i="1"/>
  <c r="G95" i="1"/>
  <c r="I95" i="1"/>
  <c r="K95" i="1"/>
  <c r="C96" i="1"/>
  <c r="E96" i="1"/>
  <c r="G96" i="1"/>
  <c r="I96" i="1"/>
  <c r="K96" i="1"/>
  <c r="C97" i="1"/>
  <c r="E97" i="1"/>
  <c r="G97" i="1"/>
  <c r="I97" i="1"/>
  <c r="K97" i="1"/>
  <c r="C98" i="1"/>
  <c r="E98" i="1"/>
  <c r="G98" i="1"/>
  <c r="I98" i="1"/>
  <c r="K98" i="1"/>
</calcChain>
</file>

<file path=xl/sharedStrings.xml><?xml version="1.0" encoding="utf-8"?>
<sst xmlns="http://schemas.openxmlformats.org/spreadsheetml/2006/main" count="77" uniqueCount="53">
  <si>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</si>
  <si>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</si>
  <si>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</si>
  <si>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</si>
  <si>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</si>
  <si>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</si>
  <si>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</si>
  <si>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</si>
  <si>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>Through December 31, 2001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</si>
  <si>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</si>
  <si>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</si>
  <si>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</si>
  <si>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</si>
  <si>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</si>
  <si>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ahoma"/>
        <family val="2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</si>
  <si>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</si>
  <si>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</si>
  <si>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</si>
  <si>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</si>
  <si>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</si>
  <si>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</si>
  <si>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</si>
  <si>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</si>
  <si>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</si>
  <si>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</si>
  <si>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</si>
  <si>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</si>
  <si>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</si>
  <si>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</si>
  <si>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</si>
  <si>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</si>
  <si>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</si>
  <si>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</si>
  <si>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</si>
  <si>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</si>
  <si>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</si>
  <si>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</si>
  <si>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2001</t>
  </si>
  <si>
    <t xml:space="preserve">     Prudence </t>
  </si>
  <si>
    <t>Income (Loss) from Today's....</t>
  </si>
  <si>
    <t xml:space="preserve">     Total Income (Loss)</t>
  </si>
  <si>
    <t>Non-Terminated Performing</t>
  </si>
  <si>
    <t xml:space="preserve">Total Non-Terminated </t>
  </si>
  <si>
    <t>Total Terminated</t>
  </si>
  <si>
    <t>Grand Total (Non-Terminated and Terminated)</t>
  </si>
  <si>
    <t>As of December 31, 2001</t>
  </si>
  <si>
    <t>Change Since December 31, 2001</t>
  </si>
  <si>
    <t xml:space="preserve">                                      Drift</t>
  </si>
  <si>
    <t>Non-Terminated Non-Performing</t>
  </si>
  <si>
    <t xml:space="preserve">     MTD Total Hedge Management</t>
  </si>
  <si>
    <t xml:space="preserve">     Today's Total Hedge Management</t>
  </si>
  <si>
    <t>EAST POWER TRADING</t>
  </si>
  <si>
    <t>DAILY POSITION STATEMENT - TERMINATED AND NON-TERMINATED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</si>
</sst>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2" formatCode="&quot;YTD Through &quot;mmmm\ dd\,\ yyyy"/>
  </numFmts>
  <fonts count="13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i/>
      <sz val="10"/>
      <name val="Tahoma"/>
      <family val="2"/>
    </font>
    <font>
      <b/>
      <u/>
      <sz val="10"/>
      <color indexed="56"/>
      <name val="Tahoma"/>
      <family val="2"/>
    </font>
    <font>
      <u/>
      <sz val="10"/>
      <name val="Tahoma"/>
      <family val="2"/>
    </font>
    <font>
      <b/>
      <i/>
      <sz val="10"/>
      <color indexed="17"/>
      <name val="Tahoma"/>
      <family val="2"/>
    </font>
    <font>
      <b/>
      <u/>
      <sz val="10"/>
      <name val="Tahoma"/>
      <family val="2"/>
    </font>
    <font>
      <b/>
      <sz val="10"/>
      <color indexed="16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37" fontId="4" fillId="0" borderId="1" xfId="0" applyNumberFormat="1" applyFont="1" applyFill="1" applyBorder="1" applyProtection="1"/>
    <xf numFmtId="0" fontId="4" fillId="0" borderId="2" xfId="0" applyFont="1" applyFill="1" applyBorder="1"/>
    <xf numFmtId="167" fontId="4" fillId="0" borderId="2" xfId="0" applyNumberFormat="1" applyFont="1" applyFill="1" applyBorder="1" applyProtection="1"/>
    <xf numFmtId="5" fontId="4" fillId="0" borderId="1" xfId="0" applyNumberFormat="1" applyFont="1" applyFill="1" applyBorder="1" applyProtection="1"/>
    <xf numFmtId="5" fontId="4" fillId="0" borderId="2" xfId="0" applyNumberFormat="1" applyFont="1" applyFill="1" applyBorder="1" applyProtection="1"/>
    <xf numFmtId="5" fontId="2" fillId="0" borderId="1" xfId="0" applyNumberFormat="1" applyFont="1" applyFill="1" applyBorder="1" applyProtection="1"/>
    <xf numFmtId="0" fontId="4" fillId="0" borderId="0" xfId="0" applyFont="1" applyFill="1" applyBorder="1"/>
    <xf numFmtId="38" fontId="5" fillId="0" borderId="0" xfId="1" applyNumberFormat="1" applyFont="1" applyFill="1"/>
    <xf numFmtId="0" fontId="4" fillId="0" borderId="0" xfId="0" applyFont="1" applyFill="1"/>
    <xf numFmtId="0" fontId="5" fillId="0" borderId="0" xfId="0" applyFont="1" applyFill="1"/>
    <xf numFmtId="5" fontId="4" fillId="0" borderId="0" xfId="0" applyNumberFormat="1" applyFont="1" applyFill="1" applyBorder="1" applyProtection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/>
    <xf numFmtId="38" fontId="3" fillId="0" borderId="0" xfId="1" applyNumberFormat="1" applyFont="1" applyFill="1"/>
    <xf numFmtId="0" fontId="3" fillId="0" borderId="0" xfId="0" applyFont="1" applyFill="1"/>
    <xf numFmtId="37" fontId="2" fillId="0" borderId="3" xfId="0" applyNumberFormat="1" applyFont="1" applyFill="1" applyBorder="1" applyAlignment="1">
      <alignment horizontal="center" wrapText="1"/>
    </xf>
    <xf numFmtId="5" fontId="2" fillId="0" borderId="0" xfId="0" applyNumberFormat="1" applyFont="1" applyFill="1" applyBorder="1" applyProtection="1"/>
    <xf numFmtId="37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38" fontId="3" fillId="0" borderId="0" xfId="1" applyNumberFormat="1" applyFont="1" applyFill="1" applyProtection="1"/>
    <xf numFmtId="38" fontId="5" fillId="0" borderId="0" xfId="1" applyNumberFormat="1" applyFont="1" applyFill="1" applyProtection="1"/>
    <xf numFmtId="37" fontId="4" fillId="0" borderId="2" xfId="0" applyNumberFormat="1" applyFont="1" applyFill="1" applyBorder="1"/>
    <xf numFmtId="5" fontId="2" fillId="0" borderId="1" xfId="0" applyNumberFormat="1" applyFont="1" applyFill="1" applyBorder="1"/>
    <xf numFmtId="5" fontId="4" fillId="0" borderId="2" xfId="0" applyNumberFormat="1" applyFont="1" applyFill="1" applyBorder="1"/>
    <xf numFmtId="5" fontId="4" fillId="0" borderId="0" xfId="0" applyNumberFormat="1" applyFont="1" applyFill="1" applyBorder="1"/>
    <xf numFmtId="5" fontId="2" fillId="0" borderId="0" xfId="0" applyNumberFormat="1" applyFont="1" applyFill="1" applyBorder="1"/>
    <xf numFmtId="5" fontId="4" fillId="0" borderId="0" xfId="0" applyNumberFormat="1" applyFont="1" applyFill="1"/>
    <xf numFmtId="0" fontId="2" fillId="0" borderId="2" xfId="0" applyFont="1" applyFill="1" applyBorder="1"/>
    <xf numFmtId="38" fontId="4" fillId="0" borderId="0" xfId="1" applyNumberFormat="1" applyFont="1" applyFill="1" applyBorder="1"/>
    <xf numFmtId="37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Protection="1"/>
    <xf numFmtId="167" fontId="4" fillId="0" borderId="0" xfId="0" applyNumberFormat="1" applyFont="1" applyFill="1" applyBorder="1" applyProtection="1"/>
    <xf numFmtId="0" fontId="2" fillId="0" borderId="0" xfId="0" applyFont="1" applyFill="1" applyBorder="1"/>
    <xf numFmtId="5" fontId="5" fillId="0" borderId="0" xfId="1" applyNumberFormat="1" applyFont="1" applyFill="1" applyProtection="1"/>
    <xf numFmtId="5" fontId="3" fillId="0" borderId="0" xfId="1" applyNumberFormat="1" applyFont="1" applyFill="1" applyProtection="1"/>
    <xf numFmtId="5" fontId="5" fillId="0" borderId="0" xfId="1" applyNumberFormat="1" applyFont="1" applyFill="1"/>
    <xf numFmtId="5" fontId="3" fillId="0" borderId="0" xfId="1" applyNumberFormat="1" applyFont="1" applyFill="1"/>
    <xf numFmtId="37" fontId="4" fillId="0" borderId="1" xfId="1" applyNumberFormat="1" applyFont="1" applyFill="1" applyBorder="1"/>
    <xf numFmtId="37" fontId="4" fillId="0" borderId="2" xfId="0" applyNumberFormat="1" applyFont="1" applyFill="1" applyBorder="1" applyProtection="1"/>
    <xf numFmtId="37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7" fontId="2" fillId="0" borderId="1" xfId="1" applyNumberFormat="1" applyFont="1" applyFill="1" applyBorder="1"/>
    <xf numFmtId="37" fontId="2" fillId="0" borderId="1" xfId="0" applyNumberFormat="1" applyFont="1" applyFill="1" applyBorder="1" applyProtection="1"/>
    <xf numFmtId="37" fontId="2" fillId="0" borderId="2" xfId="0" applyNumberFormat="1" applyFont="1" applyFill="1" applyBorder="1" applyProtection="1"/>
    <xf numFmtId="37" fontId="2" fillId="0" borderId="2" xfId="0" applyNumberFormat="1" applyFont="1" applyFill="1" applyBorder="1"/>
    <xf numFmtId="167" fontId="2" fillId="0" borderId="2" xfId="0" applyNumberFormat="1" applyFont="1" applyFill="1" applyBorder="1" applyProtection="1"/>
    <xf numFmtId="5" fontId="2" fillId="0" borderId="2" xfId="0" applyNumberFormat="1" applyFont="1" applyFill="1" applyBorder="1" applyProtection="1"/>
    <xf numFmtId="5" fontId="2" fillId="0" borderId="2" xfId="0" applyNumberFormat="1" applyFont="1" applyFill="1" applyBorder="1"/>
    <xf numFmtId="5" fontId="2" fillId="0" borderId="0" xfId="0" applyNumberFormat="1" applyFont="1" applyFill="1"/>
    <xf numFmtId="37" fontId="11" fillId="0" borderId="2" xfId="0" applyNumberFormat="1" applyFont="1" applyFill="1" applyBorder="1" applyAlignment="1">
      <alignment horizontal="center"/>
    </xf>
    <xf numFmtId="164" fontId="6" fillId="0" borderId="0" xfId="0" quotePrefix="1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5" fontId="9" fillId="0" borderId="0" xfId="0" quotePrefix="1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168" fontId="4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9" fontId="9" fillId="0" borderId="0" xfId="0" applyNumberFormat="1" applyFont="1" applyFill="1" applyBorder="1" applyAlignment="1">
      <alignment horizontal="left"/>
    </xf>
    <xf numFmtId="170" fontId="9" fillId="0" borderId="0" xfId="0" quotePrefix="1" applyNumberFormat="1" applyFont="1" applyFill="1" applyBorder="1" applyAlignment="1">
      <alignment horizontal="left"/>
    </xf>
    <xf numFmtId="169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2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/>
    <xf numFmtId="164" fontId="12" fillId="0" borderId="0" xfId="0" quotePrefix="1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12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PMI-EAST-BAN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-PER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-NPE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-294973026.62877625</v>
          </cell>
        </row>
        <row r="14">
          <cell r="BO14">
            <v>-2527918838.2086124</v>
          </cell>
        </row>
        <row r="15">
          <cell r="BO15">
            <v>0</v>
          </cell>
        </row>
        <row r="19">
          <cell r="BO19">
            <v>612108216.26779997</v>
          </cell>
        </row>
        <row r="20">
          <cell r="BO20">
            <v>-957327105.26999998</v>
          </cell>
        </row>
        <row r="21">
          <cell r="BO21">
            <v>-345218889.00220001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-345218889.00220001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1097868842.9216273</v>
          </cell>
        </row>
        <row r="43">
          <cell r="BO43">
            <v>570153.20000000007</v>
          </cell>
        </row>
        <row r="44">
          <cell r="BO44">
            <v>0</v>
          </cell>
        </row>
        <row r="45">
          <cell r="BO45">
            <v>-58949.192506968975</v>
          </cell>
        </row>
        <row r="46">
          <cell r="BO46">
            <v>-33409.243496417919</v>
          </cell>
        </row>
        <row r="47">
          <cell r="BO47">
            <v>278000.07424937631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1098624637.7598736</v>
          </cell>
        </row>
        <row r="53">
          <cell r="BO53">
            <v>0</v>
          </cell>
        </row>
        <row r="54">
          <cell r="BO54">
            <v>1702250.4975118767</v>
          </cell>
        </row>
        <row r="55">
          <cell r="BO55">
            <v>-6620639.3111272585</v>
          </cell>
        </row>
        <row r="56">
          <cell r="BO56">
            <v>18616.561859718284</v>
          </cell>
        </row>
        <row r="57">
          <cell r="BO57">
            <v>1093724865.5081174</v>
          </cell>
        </row>
        <row r="60">
          <cell r="BO60">
            <v>1099838198.298543</v>
          </cell>
        </row>
        <row r="61">
          <cell r="BO61">
            <v>4899639.7014808953</v>
          </cell>
        </row>
        <row r="62">
          <cell r="BO62">
            <v>507642.19733957609</v>
          </cell>
        </row>
        <row r="64">
          <cell r="BO64">
            <v>1099838198.298543</v>
          </cell>
        </row>
        <row r="65">
          <cell r="BO65">
            <v>0</v>
          </cell>
        </row>
        <row r="66">
          <cell r="BO66">
            <v>-6113332.4769321466</v>
          </cell>
        </row>
        <row r="67">
          <cell r="BO67">
            <v>1093724865.5081174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1099838198.298543</v>
          </cell>
        </row>
        <row r="75">
          <cell r="BO75">
            <v>0</v>
          </cell>
        </row>
        <row r="76">
          <cell r="BO76">
            <v>-6113332.4769321466</v>
          </cell>
        </row>
        <row r="77">
          <cell r="BO77">
            <v>1093724865.8216107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-29899.719204708003</v>
          </cell>
        </row>
        <row r="84">
          <cell r="BO84">
            <v>580516.18999999994</v>
          </cell>
        </row>
        <row r="85">
          <cell r="BO85">
            <v>0</v>
          </cell>
        </row>
        <row r="86">
          <cell r="BO86">
            <v>-3874.8583633303642</v>
          </cell>
        </row>
        <row r="87">
          <cell r="BO87">
            <v>-224.80389070505663</v>
          </cell>
        </row>
        <row r="88">
          <cell r="BO88">
            <v>52967.486440839406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599484.29498209595</v>
          </cell>
        </row>
        <row r="93">
          <cell r="BO93">
            <v>0</v>
          </cell>
        </row>
        <row r="94">
          <cell r="BO94">
            <v>920009.17944126367</v>
          </cell>
        </row>
        <row r="95">
          <cell r="BO95">
            <v>-1596495.1085508007</v>
          </cell>
        </row>
        <row r="96">
          <cell r="BO96">
            <v>2897.7305387075216</v>
          </cell>
        </row>
        <row r="97">
          <cell r="BO97">
            <v>-74103.903588773217</v>
          </cell>
        </row>
      </sheetData>
      <sheetData sheetId="1"/>
      <sheetData sheetId="2"/>
      <sheetData sheetId="3"/>
      <sheetData sheetId="4">
        <row r="5">
          <cell r="B5">
            <v>37271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VEPCO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-4014728.9124264512</v>
          </cell>
        </row>
        <row r="14">
          <cell r="BO14">
            <v>-34406226.779494688</v>
          </cell>
        </row>
        <row r="15">
          <cell r="BO15">
            <v>0</v>
          </cell>
        </row>
        <row r="19">
          <cell r="BO19">
            <v>17695000</v>
          </cell>
        </row>
        <row r="20">
          <cell r="BO20">
            <v>-21037740.208000001</v>
          </cell>
        </row>
        <row r="21">
          <cell r="BO21">
            <v>-3342740.2080000006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-3342740.2080000006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141228420.71391326</v>
          </cell>
        </row>
        <row r="43">
          <cell r="BO43">
            <v>0</v>
          </cell>
        </row>
        <row r="44">
          <cell r="BO44">
            <v>0</v>
          </cell>
        </row>
        <row r="45">
          <cell r="BO45">
            <v>4211.2272002696991</v>
          </cell>
        </row>
        <row r="46">
          <cell r="BO46">
            <v>-6524.9292300492525</v>
          </cell>
        </row>
        <row r="47">
          <cell r="BO47">
            <v>-34110.226783445723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141191996.78510004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2556237.6388952001</v>
          </cell>
        </row>
        <row r="56">
          <cell r="BO56">
            <v>7849.6203815946092</v>
          </cell>
        </row>
        <row r="57">
          <cell r="BO57">
            <v>143756084.04437685</v>
          </cell>
        </row>
        <row r="60">
          <cell r="BO60">
            <v>139082808.8499825</v>
          </cell>
        </row>
        <row r="61">
          <cell r="BO61">
            <v>345439.10834474402</v>
          </cell>
        </row>
        <row r="62">
          <cell r="BO62">
            <v>51837.032444522483</v>
          </cell>
        </row>
        <row r="64">
          <cell r="BO64">
            <v>139082808.8499825</v>
          </cell>
        </row>
        <row r="65">
          <cell r="BO65">
            <v>0</v>
          </cell>
        </row>
        <row r="66">
          <cell r="BO66">
            <v>4673275.2730265427</v>
          </cell>
        </row>
        <row r="67">
          <cell r="BO67">
            <v>143756084.04437685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139082808.8499825</v>
          </cell>
        </row>
        <row r="75">
          <cell r="BO75">
            <v>0</v>
          </cell>
        </row>
        <row r="76">
          <cell r="BO76">
            <v>4673275.2730265427</v>
          </cell>
        </row>
        <row r="77">
          <cell r="BO77">
            <v>143756084.12300903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3328.4719564555562</v>
          </cell>
        </row>
        <row r="84">
          <cell r="BO84">
            <v>0</v>
          </cell>
        </row>
        <row r="85">
          <cell r="BO85">
            <v>0</v>
          </cell>
        </row>
        <row r="86">
          <cell r="BO86">
            <v>0</v>
          </cell>
        </row>
        <row r="87">
          <cell r="BO87">
            <v>0</v>
          </cell>
        </row>
        <row r="88">
          <cell r="BO88">
            <v>-6700.0830013033619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-3371.6110448478057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681706.70905384934</v>
          </cell>
        </row>
        <row r="96">
          <cell r="BO96">
            <v>594.43019336612656</v>
          </cell>
        </row>
        <row r="97">
          <cell r="BO97">
            <v>678929.52820236981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EASTERN HUB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-12126740.827689467</v>
          </cell>
        </row>
        <row r="14">
          <cell r="BO14">
            <v>-103926168.89329873</v>
          </cell>
        </row>
        <row r="15">
          <cell r="BO15">
            <v>0</v>
          </cell>
        </row>
        <row r="19">
          <cell r="BO19">
            <v>88254046.189999998</v>
          </cell>
        </row>
        <row r="20">
          <cell r="BO20">
            <v>-102114203.39</v>
          </cell>
        </row>
        <row r="21">
          <cell r="BO21">
            <v>-13860157.199999999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-13860157.199999999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229655.7073765125</v>
          </cell>
        </row>
        <row r="42">
          <cell r="BO42">
            <v>-183263479.19573736</v>
          </cell>
        </row>
        <row r="43">
          <cell r="BO43">
            <v>11855.094447711901</v>
          </cell>
        </row>
        <row r="44">
          <cell r="BO44">
            <v>0</v>
          </cell>
        </row>
        <row r="45">
          <cell r="BO45">
            <v>332.41900634765625</v>
          </cell>
        </row>
        <row r="46">
          <cell r="BO46">
            <v>-20.841127395629883</v>
          </cell>
        </row>
        <row r="47">
          <cell r="BO47">
            <v>-6545.0954444829895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-183028201.91147867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-359344.95106318704</v>
          </cell>
        </row>
        <row r="56">
          <cell r="BO56">
            <v>803.96689348150903</v>
          </cell>
        </row>
        <row r="57">
          <cell r="BO57">
            <v>-183386742.8956483</v>
          </cell>
        </row>
        <row r="60">
          <cell r="BO60">
            <v>-183542117.93958485</v>
          </cell>
        </row>
        <row r="61">
          <cell r="BO61">
            <v>-38702.316108370389</v>
          </cell>
        </row>
        <row r="62">
          <cell r="BO62">
            <v>-22522.049574133423</v>
          </cell>
        </row>
        <row r="64">
          <cell r="BO64">
            <v>-183542117.93958485</v>
          </cell>
        </row>
        <row r="65">
          <cell r="BO65">
            <v>0</v>
          </cell>
        </row>
        <row r="66">
          <cell r="BO66">
            <v>155372.17604572786</v>
          </cell>
        </row>
        <row r="67">
          <cell r="BO67">
            <v>-183386742.8956483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-183542117.93958485</v>
          </cell>
        </row>
        <row r="75">
          <cell r="BO75">
            <v>0</v>
          </cell>
        </row>
        <row r="76">
          <cell r="BO76">
            <v>155372.17604572786</v>
          </cell>
        </row>
        <row r="77">
          <cell r="BO77">
            <v>-183386745.76353911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229655.7073765125</v>
          </cell>
        </row>
        <row r="83">
          <cell r="BO83">
            <v>-183263479.19573736</v>
          </cell>
        </row>
        <row r="84">
          <cell r="BO84">
            <v>11855.094447711901</v>
          </cell>
        </row>
        <row r="85">
          <cell r="BO85">
            <v>0</v>
          </cell>
        </row>
        <row r="86">
          <cell r="BO86">
            <v>332.41900634765625</v>
          </cell>
        </row>
        <row r="87">
          <cell r="BO87">
            <v>-20.841127395629883</v>
          </cell>
        </row>
        <row r="88">
          <cell r="BO88">
            <v>-6545.0954444829895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-183028201.91147867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-359344.95106318704</v>
          </cell>
        </row>
        <row r="96">
          <cell r="BO96">
            <v>803.96689348150903</v>
          </cell>
        </row>
        <row r="97">
          <cell r="BO97">
            <v>-183386742.8956483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0"/>
  <sheetViews>
    <sheetView tabSelected="1" zoomScale="85" workbookViewId="0">
      <selection activeCell="A3" sqref="A3:K3"/>
    </sheetView>
  </sheetViews>
  <sheetFormatPr defaultRowHeight="12.75" x14ac:dyDescent="0.2"/>
  <cols>
    <col min="1" max="1" width="52.85546875" style="7" customWidth="1"/>
    <col min="2" max="2" width="2.7109375" style="8" customWidth="1"/>
    <col min="3" max="3" width="15" style="9" customWidth="1"/>
    <col min="4" max="4" width="2.7109375" style="8" customWidth="1"/>
    <col min="5" max="5" width="15.42578125" style="9" customWidth="1"/>
    <col min="6" max="6" width="2.7109375" style="9" customWidth="1"/>
    <col min="7" max="7" width="15.42578125" style="14" customWidth="1"/>
    <col min="8" max="8" width="2.7109375" style="8" customWidth="1"/>
    <col min="9" max="9" width="16.5703125" style="9" bestFit="1" customWidth="1"/>
    <col min="10" max="10" width="2.7109375" style="8" customWidth="1"/>
    <col min="11" max="11" width="16.42578125" style="14" customWidth="1"/>
    <col min="12" max="16384" width="9.140625" style="9"/>
  </cols>
  <sheetData>
    <row r="1" spans="1:11" ht="14.25" x14ac:dyDescent="0.2">
      <c r="A1" s="72" t="s">
        <v>51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4.25" x14ac:dyDescent="0.2">
      <c r="A2" s="72" t="s">
        <v>52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4.25" x14ac:dyDescent="0.2">
      <c r="A3" s="73">
        <f>+'[1]NY WEST'!B5</f>
        <v>37271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14.25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ht="13.5" thickBot="1" x14ac:dyDescent="0.25">
      <c r="A5" s="58"/>
      <c r="C5" s="13"/>
      <c r="E5" s="13"/>
      <c r="F5" s="13"/>
      <c r="G5" s="12"/>
      <c r="I5" s="13"/>
      <c r="K5" s="12"/>
    </row>
    <row r="6" spans="1:11" s="14" customFormat="1" ht="51" x14ac:dyDescent="0.2">
      <c r="A6" s="40"/>
      <c r="B6" s="15"/>
      <c r="C6" s="17" t="s">
        <v>41</v>
      </c>
      <c r="D6" s="15"/>
      <c r="E6" s="17" t="s">
        <v>48</v>
      </c>
      <c r="F6" s="34"/>
      <c r="G6" s="17" t="s">
        <v>42</v>
      </c>
      <c r="H6" s="16"/>
      <c r="I6" s="17" t="s">
        <v>43</v>
      </c>
      <c r="J6" s="15"/>
      <c r="K6" s="17" t="s">
        <v>44</v>
      </c>
    </row>
    <row r="7" spans="1:11" hidden="1" x14ac:dyDescent="0.2">
      <c r="C7" s="19"/>
      <c r="E7" s="19"/>
      <c r="F7" s="35"/>
      <c r="G7" s="47"/>
      <c r="H7" s="10"/>
      <c r="I7" s="19"/>
      <c r="K7" s="57"/>
    </row>
    <row r="8" spans="1:11" hidden="1" x14ac:dyDescent="0.2">
      <c r="C8" s="20"/>
      <c r="D8" s="21"/>
      <c r="E8" s="20"/>
      <c r="F8" s="36"/>
      <c r="G8" s="48"/>
      <c r="I8" s="20"/>
      <c r="K8" s="48"/>
    </row>
    <row r="9" spans="1:11" hidden="1" x14ac:dyDescent="0.2">
      <c r="B9" s="22"/>
      <c r="C9" s="23"/>
      <c r="E9" s="23"/>
      <c r="F9" s="37"/>
      <c r="G9" s="23"/>
      <c r="I9" s="23"/>
      <c r="K9" s="23"/>
    </row>
    <row r="10" spans="1:11" hidden="1" x14ac:dyDescent="0.2">
      <c r="C10" s="20"/>
      <c r="E10" s="20"/>
      <c r="F10" s="36"/>
      <c r="G10" s="48"/>
      <c r="I10" s="20"/>
      <c r="K10" s="48"/>
    </row>
    <row r="11" spans="1:11" hidden="1" x14ac:dyDescent="0.2">
      <c r="A11" s="59" t="s">
        <v>0</v>
      </c>
      <c r="C11" s="2"/>
      <c r="E11" s="2"/>
      <c r="F11" s="7"/>
      <c r="G11" s="32"/>
      <c r="I11" s="2"/>
      <c r="K11" s="32"/>
    </row>
    <row r="12" spans="1:11" ht="12" hidden="1" customHeight="1" x14ac:dyDescent="0.2">
      <c r="A12" s="60"/>
      <c r="C12" s="2"/>
      <c r="E12" s="2"/>
      <c r="F12" s="7"/>
      <c r="G12" s="32"/>
      <c r="I12" s="2"/>
      <c r="K12" s="32"/>
    </row>
    <row r="13" spans="1:11" hidden="1" x14ac:dyDescent="0.2">
      <c r="A13" s="61">
        <f>+A3</f>
        <v>37271</v>
      </c>
      <c r="C13" s="2"/>
      <c r="E13" s="2"/>
      <c r="F13" s="7"/>
      <c r="G13" s="32"/>
      <c r="I13" s="2"/>
      <c r="K13" s="32"/>
    </row>
    <row r="14" spans="1:11" hidden="1" x14ac:dyDescent="0.2">
      <c r="A14" s="13" t="s">
        <v>1</v>
      </c>
      <c r="C14" s="45">
        <f>[2]Report!$BO13</f>
        <v>-4014728.9124264512</v>
      </c>
      <c r="E14" s="45">
        <f>[3]Report!$BO13</f>
        <v>-12126740.827689467</v>
      </c>
      <c r="F14" s="33"/>
      <c r="G14" s="49">
        <f>SUM(C14:F14)</f>
        <v>-16141469.740115918</v>
      </c>
      <c r="I14" s="45">
        <f>[1]Report!$BO13</f>
        <v>-294973026.62877625</v>
      </c>
      <c r="K14" s="49">
        <f>SUM(G14:J14)</f>
        <v>-311114496.36889219</v>
      </c>
    </row>
    <row r="15" spans="1:11" hidden="1" x14ac:dyDescent="0.2">
      <c r="A15" s="13" t="s">
        <v>2</v>
      </c>
      <c r="C15" s="1">
        <f>[2]Report!$BO14</f>
        <v>-34406226.779494688</v>
      </c>
      <c r="E15" s="1">
        <f>[3]Report!$BO14</f>
        <v>-103926168.89329873</v>
      </c>
      <c r="F15" s="38"/>
      <c r="G15" s="50">
        <f t="shared" ref="G15:G78" si="0">SUM(C15:F15)</f>
        <v>-138332395.67279342</v>
      </c>
      <c r="I15" s="1">
        <f>[1]Report!$BO14</f>
        <v>-2527918838.2086124</v>
      </c>
      <c r="K15" s="50">
        <f t="shared" ref="K15:K78" si="1">SUM(G15:J15)</f>
        <v>-2666251233.8814058</v>
      </c>
    </row>
    <row r="16" spans="1:11" hidden="1" x14ac:dyDescent="0.2">
      <c r="A16" s="13" t="s">
        <v>3</v>
      </c>
      <c r="B16" s="24"/>
      <c r="C16" s="1">
        <f>[2]Report!$BO15</f>
        <v>0</v>
      </c>
      <c r="D16" s="25"/>
      <c r="E16" s="1">
        <f>[3]Report!$BO15</f>
        <v>0</v>
      </c>
      <c r="F16" s="38"/>
      <c r="G16" s="50">
        <f t="shared" si="0"/>
        <v>0</v>
      </c>
      <c r="H16" s="25"/>
      <c r="I16" s="1">
        <f>[1]Report!$BO15</f>
        <v>0</v>
      </c>
      <c r="J16" s="25"/>
      <c r="K16" s="50">
        <f t="shared" si="1"/>
        <v>0</v>
      </c>
    </row>
    <row r="17" spans="1:11" hidden="1" x14ac:dyDescent="0.2">
      <c r="A17" s="13"/>
      <c r="C17" s="46"/>
      <c r="E17" s="46"/>
      <c r="F17" s="39"/>
      <c r="G17" s="51"/>
      <c r="I17" s="46"/>
      <c r="K17" s="51"/>
    </row>
    <row r="18" spans="1:11" hidden="1" x14ac:dyDescent="0.2">
      <c r="A18" s="13"/>
      <c r="C18" s="26"/>
      <c r="E18" s="26"/>
      <c r="F18" s="7"/>
      <c r="G18" s="52"/>
      <c r="I18" s="26"/>
      <c r="K18" s="52"/>
    </row>
    <row r="19" spans="1:11" hidden="1" x14ac:dyDescent="0.2">
      <c r="A19" s="13"/>
      <c r="C19" s="46"/>
      <c r="E19" s="46"/>
      <c r="F19" s="39"/>
      <c r="G19" s="51"/>
      <c r="I19" s="46"/>
      <c r="K19" s="51"/>
    </row>
    <row r="20" spans="1:11" hidden="1" x14ac:dyDescent="0.2">
      <c r="A20" s="13" t="s">
        <v>4</v>
      </c>
      <c r="C20" s="1">
        <f>[2]Report!$BO19</f>
        <v>17695000</v>
      </c>
      <c r="E20" s="1">
        <f>[3]Report!$BO19</f>
        <v>88254046.189999998</v>
      </c>
      <c r="F20" s="38"/>
      <c r="G20" s="50">
        <f t="shared" si="0"/>
        <v>105949046.19</v>
      </c>
      <c r="I20" s="1">
        <f>[1]Report!$BO19</f>
        <v>612108216.26779997</v>
      </c>
      <c r="K20" s="50">
        <f t="shared" si="1"/>
        <v>718057262.45779991</v>
      </c>
    </row>
    <row r="21" spans="1:11" hidden="1" x14ac:dyDescent="0.2">
      <c r="A21" s="13" t="s">
        <v>5</v>
      </c>
      <c r="C21" s="1">
        <f>[2]Report!$BO20</f>
        <v>-21037740.208000001</v>
      </c>
      <c r="E21" s="1">
        <f>[3]Report!$BO20</f>
        <v>-102114203.39</v>
      </c>
      <c r="F21" s="38"/>
      <c r="G21" s="50">
        <f t="shared" si="0"/>
        <v>-123151943.598</v>
      </c>
      <c r="I21" s="1">
        <f>[1]Report!$BO20</f>
        <v>-957327105.26999998</v>
      </c>
      <c r="K21" s="50">
        <f t="shared" si="1"/>
        <v>-1080479048.868</v>
      </c>
    </row>
    <row r="22" spans="1:11" hidden="1" x14ac:dyDescent="0.2">
      <c r="A22" s="13" t="s">
        <v>6</v>
      </c>
      <c r="B22" s="25"/>
      <c r="C22" s="1">
        <f>[2]Report!$BO21</f>
        <v>-3342740.2080000006</v>
      </c>
      <c r="D22" s="25"/>
      <c r="E22" s="1">
        <f>[3]Report!$BO21</f>
        <v>-13860157.199999999</v>
      </c>
      <c r="F22" s="38"/>
      <c r="G22" s="50">
        <f t="shared" si="0"/>
        <v>-17202897.408</v>
      </c>
      <c r="H22" s="25"/>
      <c r="I22" s="1">
        <f>[1]Report!$BO21</f>
        <v>-345218889.00220001</v>
      </c>
      <c r="J22" s="25"/>
      <c r="K22" s="50">
        <f t="shared" si="1"/>
        <v>-362421786.4102</v>
      </c>
    </row>
    <row r="23" spans="1:11" hidden="1" x14ac:dyDescent="0.2">
      <c r="C23" s="46"/>
      <c r="E23" s="46"/>
      <c r="F23" s="39"/>
      <c r="G23" s="51"/>
      <c r="I23" s="46"/>
      <c r="K23" s="51"/>
    </row>
    <row r="24" spans="1:11" hidden="1" x14ac:dyDescent="0.2">
      <c r="A24" s="62" t="s">
        <v>45</v>
      </c>
      <c r="C24" s="26"/>
      <c r="E24" s="26"/>
      <c r="F24" s="7"/>
      <c r="G24" s="52"/>
      <c r="I24" s="26"/>
      <c r="K24" s="52"/>
    </row>
    <row r="25" spans="1:11" hidden="1" x14ac:dyDescent="0.2">
      <c r="A25" s="13" t="s">
        <v>4</v>
      </c>
      <c r="C25" s="1">
        <f>[2]Report!$BO24</f>
        <v>0</v>
      </c>
      <c r="E25" s="1">
        <f>[3]Report!$BO24</f>
        <v>0</v>
      </c>
      <c r="F25" s="38"/>
      <c r="G25" s="50">
        <f t="shared" si="0"/>
        <v>0</v>
      </c>
      <c r="I25" s="1">
        <f>[1]Report!$BO24</f>
        <v>0</v>
      </c>
      <c r="K25" s="50">
        <f t="shared" si="1"/>
        <v>0</v>
      </c>
    </row>
    <row r="26" spans="1:11" hidden="1" x14ac:dyDescent="0.2">
      <c r="A26" s="13" t="s">
        <v>5</v>
      </c>
      <c r="C26" s="1">
        <f>[2]Report!$BO25</f>
        <v>0</v>
      </c>
      <c r="E26" s="1">
        <f>[3]Report!$BO25</f>
        <v>0</v>
      </c>
      <c r="F26" s="38"/>
      <c r="G26" s="50">
        <f t="shared" si="0"/>
        <v>0</v>
      </c>
      <c r="I26" s="1">
        <f>[1]Report!$BO25</f>
        <v>0</v>
      </c>
      <c r="K26" s="50">
        <f t="shared" si="1"/>
        <v>0</v>
      </c>
    </row>
    <row r="27" spans="1:11" hidden="1" x14ac:dyDescent="0.2">
      <c r="A27" s="13" t="s">
        <v>6</v>
      </c>
      <c r="B27" s="25"/>
      <c r="C27" s="1">
        <f>[2]Report!$BO26</f>
        <v>0</v>
      </c>
      <c r="D27" s="25"/>
      <c r="E27" s="1">
        <f>[3]Report!$BO26</f>
        <v>0</v>
      </c>
      <c r="F27" s="38"/>
      <c r="G27" s="50">
        <f t="shared" si="0"/>
        <v>0</v>
      </c>
      <c r="H27" s="25"/>
      <c r="I27" s="1">
        <f>[1]Report!$BO26</f>
        <v>0</v>
      </c>
      <c r="J27" s="25"/>
      <c r="K27" s="50">
        <f t="shared" si="1"/>
        <v>0</v>
      </c>
    </row>
    <row r="28" spans="1:11" hidden="1" x14ac:dyDescent="0.2">
      <c r="B28" s="25"/>
      <c r="C28" s="26"/>
      <c r="D28" s="25"/>
      <c r="E28" s="26"/>
      <c r="F28" s="7"/>
      <c r="G28" s="52">
        <f t="shared" si="0"/>
        <v>0</v>
      </c>
      <c r="H28" s="25"/>
      <c r="I28" s="26"/>
      <c r="J28" s="25"/>
      <c r="K28" s="52">
        <f t="shared" si="1"/>
        <v>0</v>
      </c>
    </row>
    <row r="29" spans="1:11" hidden="1" x14ac:dyDescent="0.2">
      <c r="A29" s="63" t="s">
        <v>46</v>
      </c>
      <c r="B29" s="25"/>
      <c r="C29" s="1">
        <f>[2]Report!$BO28</f>
        <v>-3342740.2080000006</v>
      </c>
      <c r="D29" s="25"/>
      <c r="E29" s="1">
        <f>[3]Report!$BO28</f>
        <v>-13860157.199999999</v>
      </c>
      <c r="F29" s="39"/>
      <c r="G29" s="50">
        <f t="shared" si="0"/>
        <v>-17202897.408</v>
      </c>
      <c r="H29" s="25"/>
      <c r="I29" s="1">
        <f>[1]Report!$BO28</f>
        <v>-345218889.00220001</v>
      </c>
      <c r="J29" s="25"/>
      <c r="K29" s="50">
        <f t="shared" si="1"/>
        <v>-362421786.4102</v>
      </c>
    </row>
    <row r="30" spans="1:11" x14ac:dyDescent="0.2">
      <c r="B30" s="25"/>
      <c r="C30" s="2"/>
      <c r="D30" s="25"/>
      <c r="E30" s="2"/>
      <c r="F30" s="7"/>
      <c r="G30" s="32"/>
      <c r="H30" s="25"/>
      <c r="I30" s="2"/>
      <c r="J30" s="25"/>
      <c r="K30" s="32"/>
    </row>
    <row r="31" spans="1:11" x14ac:dyDescent="0.2">
      <c r="A31" s="64" t="s">
        <v>7</v>
      </c>
      <c r="B31" s="25"/>
      <c r="C31" s="2"/>
      <c r="D31" s="25"/>
      <c r="E31" s="2"/>
      <c r="F31" s="7"/>
      <c r="G31" s="32"/>
      <c r="H31" s="25"/>
      <c r="I31" s="2"/>
      <c r="J31" s="25"/>
      <c r="K31" s="32"/>
    </row>
    <row r="32" spans="1:11" x14ac:dyDescent="0.2">
      <c r="B32" s="25"/>
      <c r="C32" s="2"/>
      <c r="D32" s="25"/>
      <c r="E32" s="2"/>
      <c r="F32" s="7"/>
      <c r="G32" s="32"/>
      <c r="H32" s="25"/>
      <c r="I32" s="2"/>
      <c r="J32" s="25"/>
      <c r="K32" s="32"/>
    </row>
    <row r="33" spans="1:28" hidden="1" x14ac:dyDescent="0.2">
      <c r="A33" s="65" t="s">
        <v>8</v>
      </c>
      <c r="B33" s="25"/>
      <c r="C33" s="3"/>
      <c r="D33" s="25"/>
      <c r="E33" s="3"/>
      <c r="F33" s="39"/>
      <c r="G33" s="53"/>
      <c r="H33" s="25"/>
      <c r="I33" s="3"/>
      <c r="J33" s="25"/>
      <c r="K33" s="53"/>
    </row>
    <row r="34" spans="1:28" hidden="1" x14ac:dyDescent="0.2">
      <c r="A34" s="13" t="s">
        <v>9</v>
      </c>
      <c r="B34" s="25"/>
      <c r="C34" s="4">
        <f>[2]Report!$BO33</f>
        <v>0</v>
      </c>
      <c r="D34" s="41"/>
      <c r="E34" s="4">
        <f>[3]Report!$BO33</f>
        <v>0</v>
      </c>
      <c r="F34" s="11"/>
      <c r="G34" s="6">
        <f t="shared" si="0"/>
        <v>0</v>
      </c>
      <c r="H34" s="41"/>
      <c r="I34" s="4">
        <f>[1]Report!$BO33</f>
        <v>0</v>
      </c>
      <c r="J34" s="41"/>
      <c r="K34" s="6">
        <f t="shared" si="1"/>
        <v>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idden="1" x14ac:dyDescent="0.2">
      <c r="A35" s="13" t="s">
        <v>10</v>
      </c>
      <c r="B35" s="25"/>
      <c r="C35" s="4">
        <f>[2]Report!$BO34</f>
        <v>0</v>
      </c>
      <c r="D35" s="41"/>
      <c r="E35" s="4">
        <f>[3]Report!$BO34</f>
        <v>0</v>
      </c>
      <c r="F35" s="11"/>
      <c r="G35" s="6">
        <f t="shared" si="0"/>
        <v>0</v>
      </c>
      <c r="H35" s="41"/>
      <c r="I35" s="4">
        <f>[1]Report!$BO34</f>
        <v>0</v>
      </c>
      <c r="J35" s="41"/>
      <c r="K35" s="6">
        <f t="shared" si="1"/>
        <v>0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idden="1" x14ac:dyDescent="0.2">
      <c r="A36" s="13" t="s">
        <v>11</v>
      </c>
      <c r="B36" s="25"/>
      <c r="C36" s="4">
        <f>[2]Report!$BO35</f>
        <v>0</v>
      </c>
      <c r="D36" s="41"/>
      <c r="E36" s="4">
        <f>[3]Report!$BO35</f>
        <v>0</v>
      </c>
      <c r="F36" s="11"/>
      <c r="G36" s="6">
        <f t="shared" si="0"/>
        <v>0</v>
      </c>
      <c r="H36" s="41"/>
      <c r="I36" s="4">
        <f>[1]Report!$BO35</f>
        <v>0</v>
      </c>
      <c r="J36" s="41"/>
      <c r="K36" s="6">
        <f t="shared" si="1"/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idden="1" x14ac:dyDescent="0.2">
      <c r="A37" s="13" t="s">
        <v>12</v>
      </c>
      <c r="B37" s="25"/>
      <c r="C37" s="4">
        <f>[2]Report!$BO36</f>
        <v>0</v>
      </c>
      <c r="D37" s="41"/>
      <c r="E37" s="4">
        <f>[3]Report!$BO36</f>
        <v>0</v>
      </c>
      <c r="F37" s="11"/>
      <c r="G37" s="6">
        <f t="shared" si="0"/>
        <v>0</v>
      </c>
      <c r="H37" s="41"/>
      <c r="I37" s="4">
        <f>[1]Report!$BO36</f>
        <v>0</v>
      </c>
      <c r="J37" s="41"/>
      <c r="K37" s="6">
        <f t="shared" si="1"/>
        <v>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idden="1" x14ac:dyDescent="0.2">
      <c r="B38" s="25"/>
      <c r="C38" s="5"/>
      <c r="D38" s="41"/>
      <c r="E38" s="5"/>
      <c r="F38" s="11"/>
      <c r="G38" s="54"/>
      <c r="H38" s="41"/>
      <c r="I38" s="5"/>
      <c r="J38" s="4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">
      <c r="A39" s="66">
        <f>+A3</f>
        <v>37271</v>
      </c>
      <c r="B39" s="25"/>
      <c r="C39" s="28"/>
      <c r="D39" s="41"/>
      <c r="E39" s="28"/>
      <c r="F39" s="29"/>
      <c r="G39" s="55"/>
      <c r="H39" s="41"/>
      <c r="I39" s="28"/>
      <c r="J39" s="41"/>
      <c r="K39" s="5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">
      <c r="A40" s="13" t="s">
        <v>13</v>
      </c>
      <c r="B40" s="24"/>
      <c r="C40" s="4">
        <f>[2]Report!$BO39</f>
        <v>0</v>
      </c>
      <c r="D40" s="42"/>
      <c r="E40" s="4">
        <f>[3]Report!$BO39</f>
        <v>0</v>
      </c>
      <c r="F40" s="11"/>
      <c r="G40" s="6">
        <f t="shared" si="0"/>
        <v>0</v>
      </c>
      <c r="H40" s="42"/>
      <c r="I40" s="4">
        <f>[1]Report!$BO39</f>
        <v>0</v>
      </c>
      <c r="J40" s="42"/>
      <c r="K40" s="6">
        <f t="shared" si="1"/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">
      <c r="A41" s="13" t="s">
        <v>14</v>
      </c>
      <c r="B41" s="25"/>
      <c r="C41" s="5"/>
      <c r="D41" s="41"/>
      <c r="E41" s="5"/>
      <c r="F41" s="11"/>
      <c r="G41" s="54"/>
      <c r="H41" s="41"/>
      <c r="I41" s="5"/>
      <c r="J41" s="4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">
      <c r="A42" s="13" t="s">
        <v>15</v>
      </c>
      <c r="B42" s="25"/>
      <c r="C42" s="5">
        <f>[2]Report!$BO41</f>
        <v>0</v>
      </c>
      <c r="D42" s="41"/>
      <c r="E42" s="5">
        <f>[3]Report!$BO41</f>
        <v>229655.7073765125</v>
      </c>
      <c r="F42" s="11"/>
      <c r="G42" s="54">
        <f t="shared" si="0"/>
        <v>229655.7073765125</v>
      </c>
      <c r="H42" s="41"/>
      <c r="I42" s="5">
        <f>[1]Report!$BO41</f>
        <v>0</v>
      </c>
      <c r="J42" s="41"/>
      <c r="K42" s="54">
        <f t="shared" si="1"/>
        <v>229655.7073765125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">
      <c r="A43" s="13" t="s">
        <v>16</v>
      </c>
      <c r="B43" s="25"/>
      <c r="C43" s="5">
        <f>[2]Report!$BO42</f>
        <v>141228420.71391326</v>
      </c>
      <c r="D43" s="41"/>
      <c r="E43" s="5">
        <f>[3]Report!$BO42</f>
        <v>-183263479.19573736</v>
      </c>
      <c r="F43" s="11"/>
      <c r="G43" s="54">
        <f t="shared" si="0"/>
        <v>-42035058.4818241</v>
      </c>
      <c r="H43" s="41"/>
      <c r="I43" s="5">
        <f>[1]Report!$BO42</f>
        <v>1097868842.9216273</v>
      </c>
      <c r="J43" s="41"/>
      <c r="K43" s="54">
        <f t="shared" si="1"/>
        <v>1055833784.4398031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">
      <c r="A44" s="13" t="s">
        <v>17</v>
      </c>
      <c r="B44" s="25"/>
      <c r="C44" s="5">
        <f>[2]Report!$BO43</f>
        <v>0</v>
      </c>
      <c r="D44" s="41"/>
      <c r="E44" s="5">
        <f>[3]Report!$BO43</f>
        <v>11855.094447711901</v>
      </c>
      <c r="F44" s="11"/>
      <c r="G44" s="54">
        <f t="shared" si="0"/>
        <v>11855.094447711901</v>
      </c>
      <c r="H44" s="41"/>
      <c r="I44" s="5">
        <f>[1]Report!$BO43</f>
        <v>570153.20000000007</v>
      </c>
      <c r="J44" s="41"/>
      <c r="K44" s="54">
        <f t="shared" si="1"/>
        <v>582008.29444771202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">
      <c r="A45" s="13" t="s">
        <v>18</v>
      </c>
      <c r="B45" s="25"/>
      <c r="C45" s="5">
        <f>[2]Report!$BO44</f>
        <v>0</v>
      </c>
      <c r="D45" s="41"/>
      <c r="E45" s="5">
        <f>[3]Report!$BO44</f>
        <v>0</v>
      </c>
      <c r="F45" s="11"/>
      <c r="G45" s="54">
        <f t="shared" si="0"/>
        <v>0</v>
      </c>
      <c r="H45" s="41"/>
      <c r="I45" s="5">
        <f>[1]Report!$BO44</f>
        <v>0</v>
      </c>
      <c r="J45" s="41"/>
      <c r="K45" s="54">
        <f t="shared" si="1"/>
        <v>0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">
      <c r="A46" s="13" t="s">
        <v>19</v>
      </c>
      <c r="B46" s="25"/>
      <c r="C46" s="5">
        <f>[2]Report!$BO45</f>
        <v>4211.2272002696991</v>
      </c>
      <c r="D46" s="41"/>
      <c r="E46" s="5">
        <f>[3]Report!$BO45</f>
        <v>332.41900634765625</v>
      </c>
      <c r="F46" s="11"/>
      <c r="G46" s="54">
        <f t="shared" si="0"/>
        <v>4543.6462066173553</v>
      </c>
      <c r="H46" s="41"/>
      <c r="I46" s="5">
        <f>[1]Report!$BO45</f>
        <v>-58949.192506968975</v>
      </c>
      <c r="J46" s="41"/>
      <c r="K46" s="54">
        <f t="shared" si="1"/>
        <v>-54405.54630035162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">
      <c r="A47" s="13" t="s">
        <v>20</v>
      </c>
      <c r="B47" s="25"/>
      <c r="C47" s="5">
        <f>[2]Report!$BO46</f>
        <v>-6524.9292300492525</v>
      </c>
      <c r="D47" s="41"/>
      <c r="E47" s="5">
        <f>[3]Report!$BO46</f>
        <v>-20.841127395629883</v>
      </c>
      <c r="F47" s="11"/>
      <c r="G47" s="54">
        <f t="shared" si="0"/>
        <v>-6545.7703574448824</v>
      </c>
      <c r="H47" s="41"/>
      <c r="I47" s="5">
        <f>[1]Report!$BO46</f>
        <v>-33409.243496417919</v>
      </c>
      <c r="J47" s="41"/>
      <c r="K47" s="54">
        <f t="shared" si="1"/>
        <v>-39955.013853862802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">
      <c r="A48" s="13" t="s">
        <v>21</v>
      </c>
      <c r="B48" s="25"/>
      <c r="C48" s="5">
        <f>[2]Report!$BO47</f>
        <v>-34110.226783445723</v>
      </c>
      <c r="D48" s="41"/>
      <c r="E48" s="5">
        <f>[3]Report!$BO47</f>
        <v>-6545.0954444829895</v>
      </c>
      <c r="F48" s="11"/>
      <c r="G48" s="54">
        <f t="shared" si="0"/>
        <v>-40655.322227928715</v>
      </c>
      <c r="H48" s="41"/>
      <c r="I48" s="5">
        <f>[1]Report!$BO47</f>
        <v>278000.07424937631</v>
      </c>
      <c r="J48" s="41"/>
      <c r="K48" s="54">
        <f t="shared" si="1"/>
        <v>237344.75202144758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">
      <c r="A49" s="13" t="s">
        <v>22</v>
      </c>
      <c r="B49" s="25"/>
      <c r="C49" s="5">
        <f>[2]Report!$BO48</f>
        <v>0</v>
      </c>
      <c r="D49" s="41"/>
      <c r="E49" s="5">
        <f>[3]Report!$BO48</f>
        <v>0</v>
      </c>
      <c r="F49" s="11"/>
      <c r="G49" s="54">
        <f t="shared" si="0"/>
        <v>0</v>
      </c>
      <c r="H49" s="41"/>
      <c r="I49" s="5">
        <f>[1]Report!$BO48</f>
        <v>0</v>
      </c>
      <c r="J49" s="41"/>
      <c r="K49" s="54">
        <f t="shared" si="1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">
      <c r="A50" s="13" t="s">
        <v>23</v>
      </c>
      <c r="B50" s="25"/>
      <c r="C50" s="5">
        <f>[2]Report!$BO49</f>
        <v>0</v>
      </c>
      <c r="D50" s="41"/>
      <c r="E50" s="5">
        <f>[3]Report!$BO49</f>
        <v>0</v>
      </c>
      <c r="F50" s="11"/>
      <c r="G50" s="54">
        <f t="shared" si="0"/>
        <v>0</v>
      </c>
      <c r="H50" s="41"/>
      <c r="I50" s="5">
        <f>[1]Report!$BO49</f>
        <v>0</v>
      </c>
      <c r="J50" s="41"/>
      <c r="K50" s="54">
        <f t="shared" si="1"/>
        <v>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idden="1" x14ac:dyDescent="0.2">
      <c r="A51" s="13" t="s">
        <v>24</v>
      </c>
      <c r="B51" s="25"/>
      <c r="C51" s="5">
        <f>[2]Report!$BO50</f>
        <v>0</v>
      </c>
      <c r="D51" s="41"/>
      <c r="E51" s="5">
        <f>[3]Report!$BO50</f>
        <v>0</v>
      </c>
      <c r="F51" s="11"/>
      <c r="G51" s="54">
        <f t="shared" si="0"/>
        <v>0</v>
      </c>
      <c r="H51" s="41"/>
      <c r="I51" s="5">
        <f>[1]Report!$BO50</f>
        <v>0</v>
      </c>
      <c r="J51" s="41"/>
      <c r="K51" s="54">
        <f t="shared" si="1"/>
        <v>0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">
      <c r="A52" s="13" t="s">
        <v>25</v>
      </c>
      <c r="B52" s="25"/>
      <c r="C52" s="5">
        <f>[2]Report!$BO51</f>
        <v>0</v>
      </c>
      <c r="D52" s="41"/>
      <c r="E52" s="5">
        <f>[3]Report!$BO51</f>
        <v>0</v>
      </c>
      <c r="F52" s="11"/>
      <c r="G52" s="54">
        <f t="shared" si="0"/>
        <v>0</v>
      </c>
      <c r="H52" s="41"/>
      <c r="I52" s="5">
        <f>[1]Report!$BO51</f>
        <v>0</v>
      </c>
      <c r="J52" s="41"/>
      <c r="K52" s="54">
        <f t="shared" si="1"/>
        <v>0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">
      <c r="A53" s="12" t="s">
        <v>49</v>
      </c>
      <c r="B53" s="25"/>
      <c r="C53" s="6">
        <f>[2]Report!$BO52</f>
        <v>141191996.78510004</v>
      </c>
      <c r="D53" s="41"/>
      <c r="E53" s="6">
        <f>[3]Report!$BO52</f>
        <v>-183028201.91147867</v>
      </c>
      <c r="F53" s="18"/>
      <c r="G53" s="6">
        <f t="shared" si="0"/>
        <v>-41836205.126378626</v>
      </c>
      <c r="H53" s="41"/>
      <c r="I53" s="6">
        <f>[1]Report!$BO52</f>
        <v>1098624637.7598736</v>
      </c>
      <c r="J53" s="41"/>
      <c r="K53" s="6">
        <f t="shared" si="1"/>
        <v>1056788432.633495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idden="1" x14ac:dyDescent="0.2">
      <c r="A54" s="13" t="s">
        <v>26</v>
      </c>
      <c r="B54" s="25"/>
      <c r="C54" s="4">
        <f>[2]Report!$BO53</f>
        <v>0</v>
      </c>
      <c r="D54" s="41"/>
      <c r="E54" s="4">
        <f>[3]Report!$BO53</f>
        <v>0</v>
      </c>
      <c r="F54" s="11"/>
      <c r="G54" s="6">
        <f t="shared" si="0"/>
        <v>0</v>
      </c>
      <c r="H54" s="41"/>
      <c r="I54" s="4">
        <f>[1]Report!$BO53</f>
        <v>0</v>
      </c>
      <c r="J54" s="41"/>
      <c r="K54" s="6">
        <f t="shared" si="1"/>
        <v>0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idden="1" x14ac:dyDescent="0.2">
      <c r="A55" s="13" t="s">
        <v>27</v>
      </c>
      <c r="B55" s="25"/>
      <c r="C55" s="4">
        <f>[2]Report!$BO54</f>
        <v>0</v>
      </c>
      <c r="D55" s="41"/>
      <c r="E55" s="4">
        <f>[3]Report!$BO54</f>
        <v>0</v>
      </c>
      <c r="F55" s="11"/>
      <c r="G55" s="6">
        <f t="shared" si="0"/>
        <v>0</v>
      </c>
      <c r="H55" s="41"/>
      <c r="I55" s="4">
        <f>[1]Report!$BO54</f>
        <v>1702250.4975118767</v>
      </c>
      <c r="J55" s="41"/>
      <c r="K55" s="6">
        <f t="shared" si="1"/>
        <v>1702250.4975118767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idden="1" x14ac:dyDescent="0.2">
      <c r="A56" s="13" t="s">
        <v>28</v>
      </c>
      <c r="B56" s="25"/>
      <c r="C56" s="4">
        <f>[2]Report!$BO55</f>
        <v>2556237.6388952001</v>
      </c>
      <c r="D56" s="41"/>
      <c r="E56" s="4">
        <f>[3]Report!$BO55</f>
        <v>-359344.95106318704</v>
      </c>
      <c r="F56" s="11"/>
      <c r="G56" s="6">
        <f t="shared" si="0"/>
        <v>2196892.6878320132</v>
      </c>
      <c r="H56" s="41"/>
      <c r="I56" s="4">
        <f>[1]Report!$BO55</f>
        <v>-6620639.3111272585</v>
      </c>
      <c r="J56" s="41"/>
      <c r="K56" s="6">
        <f t="shared" si="1"/>
        <v>-4423746.6232952457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idden="1" x14ac:dyDescent="0.2">
      <c r="A57" s="13" t="s">
        <v>29</v>
      </c>
      <c r="B57" s="25"/>
      <c r="C57" s="4">
        <f>[2]Report!$BO56</f>
        <v>7849.6203815946092</v>
      </c>
      <c r="D57" s="41"/>
      <c r="E57" s="4">
        <f>[3]Report!$BO56</f>
        <v>803.96689348150903</v>
      </c>
      <c r="F57" s="11"/>
      <c r="G57" s="6">
        <f t="shared" si="0"/>
        <v>8653.5872750761191</v>
      </c>
      <c r="H57" s="41"/>
      <c r="I57" s="4">
        <f>[1]Report!$BO56</f>
        <v>18616.561859718284</v>
      </c>
      <c r="J57" s="41"/>
      <c r="K57" s="6">
        <f t="shared" si="1"/>
        <v>27270.149134794403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idden="1" x14ac:dyDescent="0.2">
      <c r="A58" s="12" t="s">
        <v>30</v>
      </c>
      <c r="B58" s="25"/>
      <c r="C58" s="6">
        <f>[2]Report!$BO57</f>
        <v>143756084.04437685</v>
      </c>
      <c r="D58" s="41"/>
      <c r="E58" s="6">
        <f>[3]Report!$BO57</f>
        <v>-183386742.8956483</v>
      </c>
      <c r="F58" s="18"/>
      <c r="G58" s="6">
        <f t="shared" si="0"/>
        <v>-39630658.851271451</v>
      </c>
      <c r="H58" s="41"/>
      <c r="I58" s="6">
        <f>[1]Report!$BO57</f>
        <v>1093724865.5081174</v>
      </c>
      <c r="J58" s="41"/>
      <c r="K58" s="6">
        <f t="shared" si="1"/>
        <v>1054094206.656846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x14ac:dyDescent="0.2">
      <c r="B59" s="25"/>
      <c r="C59" s="5"/>
      <c r="D59" s="41"/>
      <c r="E59" s="5"/>
      <c r="F59" s="11"/>
      <c r="G59" s="54"/>
      <c r="H59" s="41"/>
      <c r="I59" s="5"/>
      <c r="J59" s="41"/>
      <c r="K59" s="54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">
      <c r="A60" s="67">
        <f>+A3</f>
        <v>37271</v>
      </c>
      <c r="C60" s="28"/>
      <c r="D60" s="43"/>
      <c r="E60" s="28"/>
      <c r="F60" s="29"/>
      <c r="G60" s="55"/>
      <c r="H60" s="43"/>
      <c r="I60" s="28"/>
      <c r="J60" s="43"/>
      <c r="K60" s="55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">
      <c r="A61" s="13" t="s">
        <v>31</v>
      </c>
      <c r="B61" s="25"/>
      <c r="C61" s="4">
        <f>[2]Report!$BO60</f>
        <v>139082808.8499825</v>
      </c>
      <c r="D61" s="41"/>
      <c r="E61" s="4">
        <f>[3]Report!$BO60</f>
        <v>-183542117.93958485</v>
      </c>
      <c r="F61" s="11"/>
      <c r="G61" s="6">
        <f t="shared" si="0"/>
        <v>-44459309.089602351</v>
      </c>
      <c r="H61" s="41"/>
      <c r="I61" s="4">
        <f>[1]Report!$BO60</f>
        <v>1099838198.298543</v>
      </c>
      <c r="J61" s="41"/>
      <c r="K61" s="6">
        <f t="shared" si="1"/>
        <v>1055378889.2089406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">
      <c r="A62" s="13" t="s">
        <v>32</v>
      </c>
      <c r="B62" s="25"/>
      <c r="C62" s="4">
        <f>[2]Report!$BO61</f>
        <v>345439.10834474402</v>
      </c>
      <c r="D62" s="41"/>
      <c r="E62" s="4">
        <f>[3]Report!$BO61</f>
        <v>-38702.316108370389</v>
      </c>
      <c r="F62" s="11"/>
      <c r="G62" s="6">
        <f t="shared" si="0"/>
        <v>306736.79223637364</v>
      </c>
      <c r="H62" s="41"/>
      <c r="I62" s="4">
        <f>[1]Report!$BO61</f>
        <v>4899639.7014808953</v>
      </c>
      <c r="J62" s="41"/>
      <c r="K62" s="6">
        <f t="shared" si="1"/>
        <v>5206376.493717269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">
      <c r="A63" s="13" t="s">
        <v>47</v>
      </c>
      <c r="B63" s="25"/>
      <c r="C63" s="4">
        <f>[2]Report!$BO62</f>
        <v>51837.032444522483</v>
      </c>
      <c r="D63" s="41"/>
      <c r="E63" s="4">
        <f>[3]Report!$BO62</f>
        <v>-22522.049574133423</v>
      </c>
      <c r="F63" s="11"/>
      <c r="G63" s="6">
        <f t="shared" si="0"/>
        <v>29314.98287038906</v>
      </c>
      <c r="H63" s="41"/>
      <c r="I63" s="4">
        <f>[1]Report!$BO62</f>
        <v>507642.19733957609</v>
      </c>
      <c r="J63" s="41"/>
      <c r="K63" s="6">
        <f t="shared" si="1"/>
        <v>536957.1802099651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">
      <c r="A64" s="13"/>
      <c r="B64" s="25"/>
      <c r="C64" s="5"/>
      <c r="D64" s="41"/>
      <c r="E64" s="5"/>
      <c r="F64" s="11"/>
      <c r="G64" s="54"/>
      <c r="H64" s="41"/>
      <c r="I64" s="5"/>
      <c r="J64" s="4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">
      <c r="A65" s="13" t="s">
        <v>33</v>
      </c>
      <c r="B65" s="25"/>
      <c r="C65" s="4">
        <f>[2]Report!$BO64</f>
        <v>139082808.8499825</v>
      </c>
      <c r="D65" s="41"/>
      <c r="E65" s="4">
        <f>[3]Report!$BO64</f>
        <v>-183542117.93958485</v>
      </c>
      <c r="F65" s="11"/>
      <c r="G65" s="6">
        <f t="shared" si="0"/>
        <v>-44459309.089602351</v>
      </c>
      <c r="H65" s="41"/>
      <c r="I65" s="4">
        <f>[1]Report!$BO64</f>
        <v>1099838198.298543</v>
      </c>
      <c r="J65" s="41"/>
      <c r="K65" s="6">
        <f t="shared" si="1"/>
        <v>1055378889.2089406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idden="1" x14ac:dyDescent="0.2">
      <c r="A66" s="13" t="s">
        <v>34</v>
      </c>
      <c r="B66" s="25"/>
      <c r="C66" s="4">
        <f>[2]Report!$BO65</f>
        <v>0</v>
      </c>
      <c r="D66" s="41"/>
      <c r="E66" s="4">
        <f>[3]Report!$BO65</f>
        <v>0</v>
      </c>
      <c r="F66" s="11"/>
      <c r="G66" s="6">
        <f t="shared" si="0"/>
        <v>0</v>
      </c>
      <c r="H66" s="41"/>
      <c r="I66" s="4">
        <f>[1]Report!$BO65</f>
        <v>0</v>
      </c>
      <c r="J66" s="41"/>
      <c r="K66" s="6">
        <f t="shared" si="1"/>
        <v>0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idden="1" x14ac:dyDescent="0.2">
      <c r="A67" s="13" t="s">
        <v>35</v>
      </c>
      <c r="B67" s="25"/>
      <c r="C67" s="4">
        <f>[2]Report!$BO66</f>
        <v>4673275.2730265427</v>
      </c>
      <c r="D67" s="41"/>
      <c r="E67" s="4">
        <f>[3]Report!$BO66</f>
        <v>155372.17604572786</v>
      </c>
      <c r="F67" s="11"/>
      <c r="G67" s="6">
        <f t="shared" si="0"/>
        <v>4828647.4490722707</v>
      </c>
      <c r="H67" s="41"/>
      <c r="I67" s="4">
        <f>[1]Report!$BO66</f>
        <v>-6113332.4769321466</v>
      </c>
      <c r="J67" s="41"/>
      <c r="K67" s="6">
        <f t="shared" si="1"/>
        <v>-1284685.0278598759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idden="1" x14ac:dyDescent="0.2">
      <c r="A68" s="13" t="s">
        <v>36</v>
      </c>
      <c r="B68" s="25"/>
      <c r="C68" s="4">
        <f>[2]Report!$BO67</f>
        <v>143756084.04437685</v>
      </c>
      <c r="D68" s="41"/>
      <c r="E68" s="4">
        <f>[3]Report!$BO67</f>
        <v>-183386742.8956483</v>
      </c>
      <c r="F68" s="11"/>
      <c r="G68" s="6">
        <f t="shared" si="0"/>
        <v>-39630658.851271451</v>
      </c>
      <c r="H68" s="41"/>
      <c r="I68" s="4">
        <f>[1]Report!$BO67</f>
        <v>1093724865.5081174</v>
      </c>
      <c r="J68" s="41"/>
      <c r="K68" s="6">
        <f t="shared" si="1"/>
        <v>1054094206.656846</v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">
      <c r="B69" s="25"/>
      <c r="C69" s="28"/>
      <c r="D69" s="41"/>
      <c r="E69" s="28"/>
      <c r="F69" s="29"/>
      <c r="G69" s="55"/>
      <c r="H69" s="41"/>
      <c r="I69" s="28"/>
      <c r="J69" s="41"/>
      <c r="K69" s="55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idden="1" x14ac:dyDescent="0.2">
      <c r="A70" s="68" t="s">
        <v>37</v>
      </c>
      <c r="C70" s="28"/>
      <c r="D70" s="43"/>
      <c r="E70" s="28"/>
      <c r="F70" s="29"/>
      <c r="G70" s="55"/>
      <c r="H70" s="43"/>
      <c r="I70" s="28"/>
      <c r="J70" s="43"/>
      <c r="K70" s="55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idden="1" x14ac:dyDescent="0.2">
      <c r="A71" s="13" t="s">
        <v>36</v>
      </c>
      <c r="B71" s="25"/>
      <c r="C71" s="4">
        <f>[2]Report!$BO70</f>
        <v>0</v>
      </c>
      <c r="D71" s="41"/>
      <c r="E71" s="4">
        <f>[3]Report!$BO70</f>
        <v>0</v>
      </c>
      <c r="F71" s="11"/>
      <c r="G71" s="6">
        <f t="shared" si="0"/>
        <v>0</v>
      </c>
      <c r="H71" s="41"/>
      <c r="I71" s="4">
        <f>[1]Report!$BO70</f>
        <v>0</v>
      </c>
      <c r="J71" s="41"/>
      <c r="K71" s="6">
        <f t="shared" si="1"/>
        <v>0</v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idden="1" x14ac:dyDescent="0.2">
      <c r="B72" s="25"/>
      <c r="C72" s="5">
        <f>[2]Report!$BO71</f>
        <v>0</v>
      </c>
      <c r="D72" s="41"/>
      <c r="E72" s="5">
        <f>[3]Report!$BO71</f>
        <v>0</v>
      </c>
      <c r="F72" s="11"/>
      <c r="G72" s="54">
        <f t="shared" si="0"/>
        <v>0</v>
      </c>
      <c r="H72" s="41"/>
      <c r="I72" s="5">
        <f>[1]Report!$BO71</f>
        <v>0</v>
      </c>
      <c r="J72" s="41"/>
      <c r="K72" s="54">
        <f t="shared" si="1"/>
        <v>0</v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">
      <c r="A73" s="69">
        <f>+A3</f>
        <v>37271</v>
      </c>
      <c r="C73" s="28" t="str">
        <f>[2]Report!$BO72</f>
        <v xml:space="preserve"> </v>
      </c>
      <c r="D73" s="43"/>
      <c r="E73" s="28" t="str">
        <f>[3]Report!$BO72</f>
        <v xml:space="preserve"> </v>
      </c>
      <c r="F73" s="29"/>
      <c r="G73" s="55"/>
      <c r="H73" s="43"/>
      <c r="I73" s="28" t="str">
        <f>[1]Report!$BO72</f>
        <v xml:space="preserve"> </v>
      </c>
      <c r="J73" s="43"/>
      <c r="K73" s="55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">
      <c r="A74" s="13" t="s">
        <v>13</v>
      </c>
      <c r="B74" s="25"/>
      <c r="C74" s="4">
        <f>[2]Report!$BO73</f>
        <v>0</v>
      </c>
      <c r="D74" s="41"/>
      <c r="E74" s="4">
        <f>[3]Report!$BO73</f>
        <v>0</v>
      </c>
      <c r="F74" s="11"/>
      <c r="G74" s="6">
        <f t="shared" si="0"/>
        <v>0</v>
      </c>
      <c r="H74" s="41"/>
      <c r="I74" s="4">
        <f>[1]Report!$BO73</f>
        <v>0</v>
      </c>
      <c r="J74" s="41"/>
      <c r="K74" s="6">
        <f t="shared" si="1"/>
        <v>0</v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">
      <c r="A75" s="13" t="s">
        <v>9</v>
      </c>
      <c r="B75" s="25"/>
      <c r="C75" s="4">
        <f>[2]Report!$BO74</f>
        <v>139082808.8499825</v>
      </c>
      <c r="D75" s="41"/>
      <c r="E75" s="4">
        <f>[3]Report!$BO74</f>
        <v>-183542117.93958485</v>
      </c>
      <c r="F75" s="11"/>
      <c r="G75" s="6">
        <f t="shared" si="0"/>
        <v>-44459309.089602351</v>
      </c>
      <c r="H75" s="41"/>
      <c r="I75" s="4">
        <f>[1]Report!$BO74</f>
        <v>1099838198.298543</v>
      </c>
      <c r="J75" s="41"/>
      <c r="K75" s="6">
        <f t="shared" si="1"/>
        <v>1055378889.2089406</v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idden="1" x14ac:dyDescent="0.2">
      <c r="A76" s="13" t="s">
        <v>38</v>
      </c>
      <c r="B76" s="25"/>
      <c r="C76" s="4">
        <f>[2]Report!$BO75</f>
        <v>0</v>
      </c>
      <c r="D76" s="41"/>
      <c r="E76" s="4">
        <f>[3]Report!$BO75</f>
        <v>0</v>
      </c>
      <c r="F76" s="11"/>
      <c r="G76" s="6">
        <f t="shared" si="0"/>
        <v>0</v>
      </c>
      <c r="H76" s="41"/>
      <c r="I76" s="4">
        <f>[1]Report!$BO75</f>
        <v>0</v>
      </c>
      <c r="J76" s="41"/>
      <c r="K76" s="6">
        <f t="shared" si="1"/>
        <v>0</v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idden="1" x14ac:dyDescent="0.2">
      <c r="A77" s="13" t="s">
        <v>35</v>
      </c>
      <c r="B77" s="25"/>
      <c r="C77" s="4">
        <f>[2]Report!$BO76</f>
        <v>4673275.2730265427</v>
      </c>
      <c r="D77" s="41"/>
      <c r="E77" s="4">
        <f>[3]Report!$BO76</f>
        <v>155372.17604572786</v>
      </c>
      <c r="F77" s="11"/>
      <c r="G77" s="6">
        <f t="shared" si="0"/>
        <v>4828647.4490722707</v>
      </c>
      <c r="H77" s="41"/>
      <c r="I77" s="4">
        <f>[1]Report!$BO76</f>
        <v>-6113332.4769321466</v>
      </c>
      <c r="J77" s="41"/>
      <c r="K77" s="6">
        <f t="shared" si="1"/>
        <v>-1284685.0278598759</v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idden="1" x14ac:dyDescent="0.2">
      <c r="A78" s="13" t="s">
        <v>36</v>
      </c>
      <c r="B78" s="25"/>
      <c r="C78" s="4">
        <f>[2]Report!$BO77</f>
        <v>143756084.12300903</v>
      </c>
      <c r="D78" s="41"/>
      <c r="E78" s="4">
        <f>[3]Report!$BO77</f>
        <v>-183386745.76353911</v>
      </c>
      <c r="F78" s="11"/>
      <c r="G78" s="6">
        <f t="shared" si="0"/>
        <v>-39630661.64053008</v>
      </c>
      <c r="H78" s="41"/>
      <c r="I78" s="4">
        <f>[1]Report!$BO77</f>
        <v>1093724865.8216107</v>
      </c>
      <c r="J78" s="41"/>
      <c r="K78" s="6">
        <f t="shared" si="1"/>
        <v>1054094204.1810806</v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">
      <c r="A79" s="13"/>
      <c r="B79" s="25"/>
      <c r="C79" s="28"/>
      <c r="D79" s="41"/>
      <c r="E79" s="28"/>
      <c r="F79" s="29"/>
      <c r="G79" s="55"/>
      <c r="H79" s="41"/>
      <c r="I79" s="28"/>
      <c r="J79" s="41"/>
      <c r="K79" s="55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">
      <c r="A80" s="70" t="s">
        <v>39</v>
      </c>
      <c r="C80" s="28"/>
      <c r="D80" s="43"/>
      <c r="E80" s="28"/>
      <c r="F80" s="29"/>
      <c r="G80" s="55"/>
      <c r="H80" s="43"/>
      <c r="I80" s="28"/>
      <c r="J80" s="43"/>
      <c r="K80" s="55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">
      <c r="A81" s="13" t="s">
        <v>13</v>
      </c>
      <c r="C81" s="27">
        <f>[2]Report!$BO80</f>
        <v>0</v>
      </c>
      <c r="D81" s="43"/>
      <c r="E81" s="27">
        <f>[3]Report!$BO80</f>
        <v>0</v>
      </c>
      <c r="F81" s="30"/>
      <c r="G81" s="27">
        <f t="shared" ref="G81:G98" si="2">SUM(C81:F81)</f>
        <v>0</v>
      </c>
      <c r="H81" s="43"/>
      <c r="I81" s="27">
        <f>[1]Report!$BO80</f>
        <v>0</v>
      </c>
      <c r="J81" s="43"/>
      <c r="K81" s="27">
        <f t="shared" ref="K81:K98" si="3">SUM(G81:J81)</f>
        <v>0</v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">
      <c r="A82" s="13" t="s">
        <v>14</v>
      </c>
      <c r="C82" s="28" t="str">
        <f>[2]Report!$BO81</f>
        <v xml:space="preserve"> </v>
      </c>
      <c r="D82" s="43"/>
      <c r="E82" s="28" t="str">
        <f>[3]Report!$BO81</f>
        <v xml:space="preserve"> </v>
      </c>
      <c r="F82" s="29"/>
      <c r="G82" s="55"/>
      <c r="H82" s="43"/>
      <c r="I82" s="28" t="str">
        <f>[1]Report!$BO81</f>
        <v xml:space="preserve"> </v>
      </c>
      <c r="J82" s="43"/>
      <c r="K82" s="55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">
      <c r="A83" s="13" t="s">
        <v>15</v>
      </c>
      <c r="C83" s="28">
        <f>[2]Report!$BO82</f>
        <v>0</v>
      </c>
      <c r="D83" s="43"/>
      <c r="E83" s="28">
        <f>[3]Report!$BO82</f>
        <v>229655.7073765125</v>
      </c>
      <c r="F83" s="29"/>
      <c r="G83" s="55">
        <f t="shared" si="2"/>
        <v>229655.7073765125</v>
      </c>
      <c r="H83" s="43"/>
      <c r="I83" s="28">
        <f>[1]Report!$BO82</f>
        <v>0</v>
      </c>
      <c r="J83" s="43"/>
      <c r="K83" s="55">
        <f t="shared" si="3"/>
        <v>229655.7073765125</v>
      </c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">
      <c r="A84" s="13" t="s">
        <v>16</v>
      </c>
      <c r="C84" s="28">
        <f>[2]Report!$BO83</f>
        <v>3328.4719564555562</v>
      </c>
      <c r="D84" s="43"/>
      <c r="E84" s="28">
        <f>[3]Report!$BO83</f>
        <v>-183263479.19573736</v>
      </c>
      <c r="F84" s="29"/>
      <c r="G84" s="55">
        <f t="shared" si="2"/>
        <v>-183260150.7237809</v>
      </c>
      <c r="H84" s="43"/>
      <c r="I84" s="28">
        <f>[1]Report!$BO83</f>
        <v>-29899.719204708003</v>
      </c>
      <c r="J84" s="43"/>
      <c r="K84" s="55">
        <f t="shared" si="3"/>
        <v>-183290050.44298559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">
      <c r="A85" s="13" t="s">
        <v>17</v>
      </c>
      <c r="C85" s="28">
        <f>[2]Report!$BO84</f>
        <v>0</v>
      </c>
      <c r="D85" s="43"/>
      <c r="E85" s="28">
        <f>[3]Report!$BO84</f>
        <v>11855.094447711901</v>
      </c>
      <c r="F85" s="29"/>
      <c r="G85" s="55">
        <f t="shared" si="2"/>
        <v>11855.094447711901</v>
      </c>
      <c r="H85" s="43"/>
      <c r="I85" s="28">
        <f>[1]Report!$BO84</f>
        <v>580516.18999999994</v>
      </c>
      <c r="J85" s="43"/>
      <c r="K85" s="55">
        <f t="shared" si="3"/>
        <v>592371.28444771189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">
      <c r="A86" s="13" t="s">
        <v>18</v>
      </c>
      <c r="C86" s="28">
        <f>[2]Report!$BO85</f>
        <v>0</v>
      </c>
      <c r="D86" s="43"/>
      <c r="E86" s="28">
        <f>[3]Report!$BO85</f>
        <v>0</v>
      </c>
      <c r="F86" s="29"/>
      <c r="G86" s="55">
        <f t="shared" si="2"/>
        <v>0</v>
      </c>
      <c r="H86" s="43"/>
      <c r="I86" s="28">
        <f>[1]Report!$BO85</f>
        <v>0</v>
      </c>
      <c r="J86" s="43"/>
      <c r="K86" s="55">
        <f t="shared" si="3"/>
        <v>0</v>
      </c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x14ac:dyDescent="0.2">
      <c r="A87" s="13" t="s">
        <v>19</v>
      </c>
      <c r="C87" s="28">
        <f>[2]Report!$BO86</f>
        <v>0</v>
      </c>
      <c r="D87" s="43"/>
      <c r="E87" s="28">
        <f>[3]Report!$BO86</f>
        <v>332.41900634765625</v>
      </c>
      <c r="F87" s="29"/>
      <c r="G87" s="55">
        <f t="shared" si="2"/>
        <v>332.41900634765625</v>
      </c>
      <c r="H87" s="43"/>
      <c r="I87" s="28">
        <f>[1]Report!$BO86</f>
        <v>-3874.8583633303642</v>
      </c>
      <c r="J87" s="43"/>
      <c r="K87" s="55">
        <f t="shared" si="3"/>
        <v>-3542.439356982708</v>
      </c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x14ac:dyDescent="0.2">
      <c r="A88" s="13" t="s">
        <v>20</v>
      </c>
      <c r="C88" s="28">
        <f>[2]Report!$BO87</f>
        <v>0</v>
      </c>
      <c r="D88" s="43"/>
      <c r="E88" s="28">
        <f>[3]Report!$BO87</f>
        <v>-20.841127395629883</v>
      </c>
      <c r="F88" s="29"/>
      <c r="G88" s="55">
        <f t="shared" si="2"/>
        <v>-20.841127395629883</v>
      </c>
      <c r="H88" s="43"/>
      <c r="I88" s="28">
        <f>[1]Report!$BO87</f>
        <v>-224.80389070505663</v>
      </c>
      <c r="J88" s="43"/>
      <c r="K88" s="55">
        <f t="shared" si="3"/>
        <v>-245.64501810068651</v>
      </c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x14ac:dyDescent="0.2">
      <c r="A89" s="13" t="s">
        <v>21</v>
      </c>
      <c r="C89" s="28">
        <f>[2]Report!$BO88</f>
        <v>-6700.0830013033619</v>
      </c>
      <c r="D89" s="43"/>
      <c r="E89" s="28">
        <f>[3]Report!$BO88</f>
        <v>-6545.0954444829895</v>
      </c>
      <c r="F89" s="29"/>
      <c r="G89" s="55">
        <f t="shared" si="2"/>
        <v>-13245.17844578635</v>
      </c>
      <c r="H89" s="43"/>
      <c r="I89" s="28">
        <f>[1]Report!$BO88</f>
        <v>52967.486440839406</v>
      </c>
      <c r="J89" s="43"/>
      <c r="K89" s="55">
        <f t="shared" si="3"/>
        <v>39722.307995053052</v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x14ac:dyDescent="0.2">
      <c r="A90" s="13" t="s">
        <v>22</v>
      </c>
      <c r="C90" s="28">
        <f>[2]Report!$BO89</f>
        <v>0</v>
      </c>
      <c r="D90" s="43"/>
      <c r="E90" s="28">
        <f>[3]Report!$BO89</f>
        <v>0</v>
      </c>
      <c r="F90" s="29"/>
      <c r="G90" s="55">
        <f t="shared" si="2"/>
        <v>0</v>
      </c>
      <c r="H90" s="43"/>
      <c r="I90" s="28">
        <f>[1]Report!$BO89</f>
        <v>0</v>
      </c>
      <c r="J90" s="43"/>
      <c r="K90" s="55">
        <f t="shared" si="3"/>
        <v>0</v>
      </c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idden="1" x14ac:dyDescent="0.2">
      <c r="A91" s="13" t="s">
        <v>24</v>
      </c>
      <c r="C91" s="28">
        <f>[2]Report!$BO90</f>
        <v>0</v>
      </c>
      <c r="D91" s="43"/>
      <c r="E91" s="28">
        <f>[3]Report!$BO90</f>
        <v>0</v>
      </c>
      <c r="F91" s="29"/>
      <c r="G91" s="55">
        <f t="shared" si="2"/>
        <v>0</v>
      </c>
      <c r="H91" s="43"/>
      <c r="I91" s="28">
        <f>[1]Report!$BO90</f>
        <v>0</v>
      </c>
      <c r="J91" s="43"/>
      <c r="K91" s="55">
        <f t="shared" si="3"/>
        <v>0</v>
      </c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x14ac:dyDescent="0.2">
      <c r="A92" s="13" t="s">
        <v>25</v>
      </c>
      <c r="C92" s="28">
        <f>[2]Report!$BO91</f>
        <v>0</v>
      </c>
      <c r="D92" s="43"/>
      <c r="E92" s="28">
        <f>[3]Report!$BO91</f>
        <v>0</v>
      </c>
      <c r="F92" s="29"/>
      <c r="G92" s="55">
        <f t="shared" si="2"/>
        <v>0</v>
      </c>
      <c r="H92" s="43"/>
      <c r="I92" s="28">
        <f>[1]Report!$BO91</f>
        <v>0</v>
      </c>
      <c r="J92" s="43"/>
      <c r="K92" s="55">
        <f t="shared" si="3"/>
        <v>0</v>
      </c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x14ac:dyDescent="0.2">
      <c r="A93" s="12" t="s">
        <v>50</v>
      </c>
      <c r="B93" s="15"/>
      <c r="C93" s="27">
        <f>[2]Report!$BO92</f>
        <v>-3371.6110448478057</v>
      </c>
      <c r="D93" s="44"/>
      <c r="E93" s="27">
        <f>[3]Report!$BO92</f>
        <v>-183028201.91147867</v>
      </c>
      <c r="F93" s="30"/>
      <c r="G93" s="27">
        <f t="shared" si="2"/>
        <v>-183031573.52252352</v>
      </c>
      <c r="H93" s="44"/>
      <c r="I93" s="27">
        <f>[1]Report!$BO92</f>
        <v>599484.29498209595</v>
      </c>
      <c r="J93" s="44"/>
      <c r="K93" s="27">
        <f t="shared" si="3"/>
        <v>-182432089.22754142</v>
      </c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idden="1" x14ac:dyDescent="0.2">
      <c r="A94" s="12" t="s">
        <v>26</v>
      </c>
      <c r="B94" s="15"/>
      <c r="C94" s="27">
        <f>[2]Report!$BO93</f>
        <v>0</v>
      </c>
      <c r="D94" s="44"/>
      <c r="E94" s="27">
        <f>[3]Report!$BO93</f>
        <v>0</v>
      </c>
      <c r="F94" s="30"/>
      <c r="G94" s="27">
        <f t="shared" si="2"/>
        <v>0</v>
      </c>
      <c r="H94" s="44"/>
      <c r="I94" s="27">
        <f>[1]Report!$BO93</f>
        <v>0</v>
      </c>
      <c r="J94" s="44"/>
      <c r="K94" s="27">
        <f t="shared" si="3"/>
        <v>0</v>
      </c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idden="1" x14ac:dyDescent="0.2">
      <c r="A95" s="12" t="s">
        <v>27</v>
      </c>
      <c r="B95" s="15"/>
      <c r="C95" s="27">
        <f>[2]Report!$BO94</f>
        <v>0</v>
      </c>
      <c r="D95" s="44"/>
      <c r="E95" s="27">
        <f>[3]Report!$BO94</f>
        <v>0</v>
      </c>
      <c r="F95" s="30"/>
      <c r="G95" s="27">
        <f t="shared" si="2"/>
        <v>0</v>
      </c>
      <c r="H95" s="44"/>
      <c r="I95" s="27">
        <f>[1]Report!$BO94</f>
        <v>920009.17944126367</v>
      </c>
      <c r="J95" s="44"/>
      <c r="K95" s="27">
        <f t="shared" si="3"/>
        <v>920009.17944126367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idden="1" x14ac:dyDescent="0.2">
      <c r="A96" s="12" t="s">
        <v>28</v>
      </c>
      <c r="B96" s="15"/>
      <c r="C96" s="27">
        <f>[2]Report!$BO95</f>
        <v>681706.70905384934</v>
      </c>
      <c r="D96" s="44"/>
      <c r="E96" s="27">
        <f>[3]Report!$BO95</f>
        <v>-359344.95106318704</v>
      </c>
      <c r="F96" s="30"/>
      <c r="G96" s="27">
        <f t="shared" si="2"/>
        <v>322361.7579906623</v>
      </c>
      <c r="H96" s="44"/>
      <c r="I96" s="27">
        <f>[1]Report!$BO95</f>
        <v>-1596495.1085508007</v>
      </c>
      <c r="J96" s="44"/>
      <c r="K96" s="27">
        <f t="shared" si="3"/>
        <v>-1274133.3505601385</v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idden="1" x14ac:dyDescent="0.2">
      <c r="A97" s="12" t="s">
        <v>29</v>
      </c>
      <c r="B97" s="15"/>
      <c r="C97" s="27">
        <f>[2]Report!$BO96</f>
        <v>594.43019336612656</v>
      </c>
      <c r="D97" s="44"/>
      <c r="E97" s="27">
        <f>[3]Report!$BO96</f>
        <v>803.96689348150903</v>
      </c>
      <c r="F97" s="30"/>
      <c r="G97" s="27">
        <f t="shared" si="2"/>
        <v>1398.3970868476356</v>
      </c>
      <c r="H97" s="44"/>
      <c r="I97" s="27">
        <f>[1]Report!$BO96</f>
        <v>2897.7305387075216</v>
      </c>
      <c r="J97" s="44"/>
      <c r="K97" s="27">
        <f t="shared" si="3"/>
        <v>4296.1276255551575</v>
      </c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idden="1" x14ac:dyDescent="0.2">
      <c r="A98" s="12" t="s">
        <v>40</v>
      </c>
      <c r="B98" s="25"/>
      <c r="C98" s="6">
        <f>[2]Report!$BO97</f>
        <v>678929.52820236981</v>
      </c>
      <c r="D98" s="41"/>
      <c r="E98" s="6">
        <f>[3]Report!$BO97</f>
        <v>-183386742.8956483</v>
      </c>
      <c r="F98" s="18"/>
      <c r="G98" s="6">
        <f t="shared" si="2"/>
        <v>-182707813.36744595</v>
      </c>
      <c r="H98" s="41"/>
      <c r="I98" s="6">
        <f>[1]Report!$BO97</f>
        <v>-74103.903588773217</v>
      </c>
      <c r="J98" s="41"/>
      <c r="K98" s="6">
        <f t="shared" si="3"/>
        <v>-182781917.27103472</v>
      </c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x14ac:dyDescent="0.2">
      <c r="C99" s="31"/>
      <c r="D99" s="43"/>
      <c r="E99" s="31"/>
      <c r="F99" s="31"/>
      <c r="G99" s="56"/>
      <c r="H99" s="43"/>
      <c r="I99" s="31"/>
      <c r="J99" s="43"/>
      <c r="K99" s="56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x14ac:dyDescent="0.2">
      <c r="C100" s="31"/>
      <c r="D100" s="43"/>
      <c r="E100" s="31"/>
      <c r="F100" s="31"/>
      <c r="G100" s="56"/>
      <c r="H100" s="43"/>
      <c r="I100" s="31"/>
      <c r="J100" s="43"/>
      <c r="K100" s="5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x14ac:dyDescent="0.2">
      <c r="C101" s="31"/>
      <c r="D101" s="43"/>
      <c r="E101" s="31"/>
      <c r="F101" s="31"/>
      <c r="G101" s="56"/>
      <c r="H101" s="43"/>
      <c r="I101" s="31"/>
      <c r="J101" s="43"/>
      <c r="K101" s="5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x14ac:dyDescent="0.2">
      <c r="C102" s="31"/>
      <c r="D102" s="43"/>
      <c r="E102" s="31"/>
      <c r="F102" s="31"/>
      <c r="G102" s="56"/>
      <c r="H102" s="43"/>
      <c r="I102" s="31"/>
      <c r="J102" s="43"/>
      <c r="K102" s="5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x14ac:dyDescent="0.2">
      <c r="C103" s="31"/>
      <c r="D103" s="43"/>
      <c r="E103" s="31"/>
      <c r="F103" s="31"/>
      <c r="G103" s="56"/>
      <c r="H103" s="43"/>
      <c r="I103" s="31"/>
      <c r="J103" s="43"/>
      <c r="K103" s="5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x14ac:dyDescent="0.2">
      <c r="C104" s="31"/>
      <c r="D104" s="43"/>
      <c r="E104" s="31"/>
      <c r="F104" s="31"/>
      <c r="G104" s="56"/>
      <c r="H104" s="43"/>
      <c r="I104" s="31"/>
      <c r="J104" s="43"/>
      <c r="K104" s="5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x14ac:dyDescent="0.2">
      <c r="C105" s="31"/>
      <c r="D105" s="43"/>
      <c r="E105" s="31"/>
      <c r="F105" s="31"/>
      <c r="G105" s="56"/>
      <c r="H105" s="43"/>
      <c r="I105" s="31"/>
      <c r="J105" s="43"/>
      <c r="K105" s="5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x14ac:dyDescent="0.2">
      <c r="C106" s="31"/>
      <c r="D106" s="43"/>
      <c r="E106" s="31"/>
      <c r="F106" s="31"/>
      <c r="G106" s="56"/>
      <c r="H106" s="43"/>
      <c r="I106" s="31"/>
      <c r="J106" s="43"/>
      <c r="K106" s="5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x14ac:dyDescent="0.2">
      <c r="C107" s="31"/>
      <c r="D107" s="43"/>
      <c r="E107" s="31"/>
      <c r="F107" s="31"/>
      <c r="G107" s="56"/>
      <c r="H107" s="43"/>
      <c r="I107" s="31"/>
      <c r="J107" s="43"/>
      <c r="K107" s="5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x14ac:dyDescent="0.2">
      <c r="C108" s="31"/>
      <c r="D108" s="43"/>
      <c r="E108" s="31"/>
      <c r="F108" s="31"/>
      <c r="G108" s="56"/>
      <c r="H108" s="43"/>
      <c r="I108" s="31"/>
      <c r="J108" s="43"/>
      <c r="K108" s="5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x14ac:dyDescent="0.2">
      <c r="C109" s="31"/>
      <c r="D109" s="43"/>
      <c r="E109" s="31"/>
      <c r="F109" s="31"/>
      <c r="G109" s="56"/>
      <c r="H109" s="43"/>
      <c r="I109" s="31"/>
      <c r="J109" s="43"/>
      <c r="K109" s="5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x14ac:dyDescent="0.2">
      <c r="C110" s="31"/>
      <c r="D110" s="43"/>
      <c r="E110" s="31"/>
      <c r="F110" s="31"/>
      <c r="G110" s="56"/>
      <c r="H110" s="43"/>
      <c r="I110" s="31"/>
      <c r="J110" s="43"/>
      <c r="K110" s="5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</sheetData>
  <mergeCells count="3">
    <mergeCell ref="A1:K1"/>
    <mergeCell ref="A2:K2"/>
    <mergeCell ref="A3:K3"/>
  </mergeCells>
  <phoneticPr fontId="0" type="noConversion"/>
  <pageMargins left="0.25" right="0.25" top="0.75" bottom="0.7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cp:lastPrinted>2002-01-16T20:50:11Z</cp:lastPrinted>
  <dcterms:created xsi:type="dcterms:W3CDTF">2002-01-15T15:15:58Z</dcterms:created>
  <dcterms:modified xsi:type="dcterms:W3CDTF">2023-09-11T14:54:42Z</dcterms:modified>
</cp:coreProperties>
</file>