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33C2BC-D486-4D30-B02E-D762FF8059C6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1" r:id="rId1"/>
    <sheet name="Sheet2" sheetId="624" r:id="rId2"/>
    <sheet name="Sheet1" sheetId="209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</externalReferences>
  <definedNames>
    <definedName name="_xlnm.Print_Area" localSheetId="2">Sheet1!$A$3:$H$464</definedName>
    <definedName name="_xlnm.Print_Titles" localSheetId="2">Sheet1!$1:$2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G466" i="2096"/>
  <c r="H466" i="2096"/>
  <c r="F467" i="2096"/>
  <c r="G467" i="2096"/>
  <c r="H467" i="2096"/>
  <c r="F468" i="2096"/>
  <c r="G468" i="2096"/>
  <c r="H468" i="2096"/>
  <c r="I3" i="624"/>
  <c r="I4" i="624"/>
  <c r="I5" i="624"/>
  <c r="I6" i="624"/>
  <c r="I7" i="624"/>
  <c r="I8" i="624"/>
  <c r="I9" i="624"/>
  <c r="I10" i="624"/>
  <c r="I11" i="624"/>
  <c r="I12" i="624"/>
  <c r="I13" i="624"/>
  <c r="I14" i="624"/>
  <c r="I15" i="624"/>
  <c r="I16" i="624"/>
  <c r="I17" i="624"/>
  <c r="I18" i="624"/>
  <c r="I19" i="624"/>
  <c r="I20" i="624"/>
  <c r="I21" i="624"/>
  <c r="I22" i="624"/>
  <c r="I23" i="624"/>
  <c r="I24" i="624"/>
  <c r="I25" i="624"/>
  <c r="I26" i="624"/>
  <c r="I27" i="624"/>
  <c r="I28" i="624"/>
  <c r="I29" i="624"/>
  <c r="I30" i="624"/>
  <c r="I31" i="624"/>
  <c r="I32" i="624"/>
  <c r="I33" i="624"/>
  <c r="I34" i="624"/>
  <c r="I35" i="624"/>
  <c r="I36" i="624"/>
  <c r="I37" i="624"/>
  <c r="I38" i="624"/>
  <c r="I39" i="624"/>
  <c r="I40" i="624"/>
  <c r="I41" i="624"/>
  <c r="I42" i="624"/>
  <c r="I43" i="624"/>
  <c r="I44" i="624"/>
  <c r="I45" i="624"/>
  <c r="I46" i="624"/>
  <c r="I47" i="624"/>
  <c r="I48" i="624"/>
  <c r="I49" i="624"/>
  <c r="I50" i="624"/>
  <c r="I51" i="624"/>
  <c r="I52" i="624"/>
  <c r="I53" i="624"/>
  <c r="I54" i="624"/>
  <c r="I55" i="624"/>
  <c r="I56" i="624"/>
  <c r="I57" i="624"/>
  <c r="I58" i="624"/>
  <c r="I59" i="624"/>
  <c r="I60" i="624"/>
  <c r="I61" i="624"/>
  <c r="I62" i="624"/>
  <c r="I63" i="624"/>
  <c r="I64" i="624"/>
  <c r="I65" i="624"/>
  <c r="I66" i="624"/>
  <c r="I67" i="624"/>
  <c r="I68" i="624"/>
  <c r="I69" i="624"/>
  <c r="I70" i="624"/>
  <c r="I71" i="624"/>
  <c r="I72" i="624"/>
  <c r="I73" i="624"/>
  <c r="I74" i="624"/>
  <c r="I75" i="624"/>
  <c r="I76" i="624"/>
  <c r="I77" i="624"/>
  <c r="I78" i="624"/>
  <c r="I79" i="624"/>
  <c r="I80" i="624"/>
  <c r="I81" i="624"/>
  <c r="I82" i="624"/>
  <c r="I83" i="624"/>
  <c r="I84" i="624"/>
  <c r="I85" i="624"/>
  <c r="I86" i="624"/>
  <c r="I87" i="624"/>
  <c r="I88" i="624"/>
  <c r="M88" i="624"/>
  <c r="I89" i="624"/>
  <c r="M89" i="624"/>
  <c r="I90" i="624"/>
  <c r="M90" i="624"/>
  <c r="I91" i="624"/>
  <c r="M91" i="624"/>
  <c r="I92" i="624"/>
  <c r="M92" i="624"/>
  <c r="I93" i="624"/>
  <c r="M93" i="624"/>
  <c r="I94" i="624"/>
  <c r="M94" i="624"/>
  <c r="I95" i="624"/>
  <c r="M95" i="624"/>
  <c r="I96" i="624"/>
  <c r="M96" i="624"/>
  <c r="I97" i="624"/>
  <c r="M97" i="624"/>
  <c r="I98" i="624"/>
  <c r="M98" i="624"/>
  <c r="I99" i="624"/>
  <c r="M99" i="624"/>
  <c r="I100" i="624"/>
  <c r="M100" i="624"/>
  <c r="I101" i="624"/>
  <c r="M101" i="624"/>
  <c r="I102" i="624"/>
  <c r="M102" i="624"/>
  <c r="I103" i="624"/>
  <c r="M103" i="624"/>
  <c r="I104" i="624"/>
  <c r="M104" i="624"/>
  <c r="I105" i="624"/>
  <c r="M105" i="624"/>
  <c r="I106" i="624"/>
  <c r="M106" i="624"/>
  <c r="I107" i="624"/>
  <c r="I108" i="624"/>
  <c r="M108" i="624"/>
  <c r="I109" i="624"/>
  <c r="M109" i="624"/>
  <c r="I110" i="624"/>
  <c r="M110" i="624"/>
  <c r="I111" i="624"/>
  <c r="M111" i="624"/>
  <c r="I112" i="624"/>
  <c r="M112" i="624"/>
  <c r="I113" i="624"/>
  <c r="M113" i="624"/>
  <c r="I114" i="624"/>
  <c r="M114" i="624"/>
  <c r="I115" i="624"/>
  <c r="M115" i="624"/>
  <c r="I116" i="624"/>
  <c r="M116" i="624"/>
  <c r="I117" i="624"/>
  <c r="M117" i="624"/>
  <c r="I118" i="624"/>
  <c r="M118" i="624"/>
  <c r="I119" i="624"/>
  <c r="M119" i="624"/>
  <c r="I120" i="624"/>
  <c r="M120" i="624"/>
  <c r="I121" i="624"/>
  <c r="M121" i="624"/>
  <c r="I122" i="624"/>
  <c r="M122" i="624"/>
  <c r="I123" i="624"/>
  <c r="M123" i="624"/>
  <c r="I124" i="624"/>
  <c r="M124" i="624"/>
  <c r="I125" i="624"/>
  <c r="M125" i="624"/>
  <c r="I126" i="624"/>
  <c r="M126" i="624"/>
  <c r="I127" i="624"/>
  <c r="M127" i="624"/>
  <c r="I128" i="624"/>
  <c r="M128" i="624"/>
  <c r="I129" i="624"/>
  <c r="M129" i="624"/>
  <c r="I130" i="624"/>
  <c r="M130" i="624"/>
  <c r="I131" i="624"/>
  <c r="M131" i="624"/>
  <c r="I132" i="624"/>
  <c r="I133" i="624"/>
  <c r="I134" i="624"/>
  <c r="I135" i="624"/>
  <c r="I136" i="624"/>
  <c r="I137" i="624"/>
  <c r="I138" i="624"/>
  <c r="I139" i="624"/>
  <c r="I140" i="624"/>
  <c r="I141" i="624"/>
  <c r="I142" i="624"/>
  <c r="I143" i="624"/>
  <c r="I144" i="624"/>
  <c r="I145" i="624"/>
  <c r="I146" i="624"/>
  <c r="I147" i="624"/>
  <c r="I148" i="624"/>
  <c r="I149" i="624"/>
  <c r="I150" i="624"/>
  <c r="I151" i="624"/>
  <c r="I152" i="624"/>
  <c r="I153" i="624"/>
  <c r="I154" i="624"/>
  <c r="I155" i="624"/>
  <c r="I156" i="624"/>
  <c r="I157" i="624"/>
  <c r="I158" i="624"/>
  <c r="I159" i="624"/>
  <c r="I160" i="624"/>
  <c r="I161" i="624"/>
  <c r="I162" i="624"/>
  <c r="I163" i="624"/>
  <c r="I164" i="624"/>
  <c r="I165" i="624"/>
  <c r="I166" i="624"/>
  <c r="I167" i="624"/>
  <c r="I168" i="624"/>
  <c r="I169" i="624"/>
  <c r="I170" i="624"/>
  <c r="I171" i="624"/>
  <c r="I172" i="624"/>
  <c r="I173" i="624"/>
  <c r="I174" i="624"/>
  <c r="I175" i="624"/>
  <c r="I176" i="624"/>
  <c r="I177" i="624"/>
  <c r="I178" i="624"/>
  <c r="I179" i="624"/>
  <c r="I180" i="624"/>
  <c r="I181" i="624"/>
  <c r="I182" i="624"/>
  <c r="I183" i="624"/>
  <c r="I184" i="624"/>
  <c r="I185" i="624"/>
  <c r="I186" i="624"/>
  <c r="I187" i="624"/>
  <c r="I188" i="624"/>
  <c r="I189" i="624"/>
  <c r="I190" i="624"/>
  <c r="I191" i="624"/>
  <c r="I192" i="624"/>
  <c r="I193" i="624"/>
  <c r="I194" i="624"/>
  <c r="I195" i="624"/>
  <c r="I196" i="624"/>
  <c r="I197" i="624"/>
  <c r="M197" i="624"/>
  <c r="I198" i="624"/>
  <c r="M198" i="624"/>
  <c r="I199" i="624"/>
  <c r="M199" i="624"/>
  <c r="I200" i="624"/>
  <c r="M200" i="624"/>
  <c r="I201" i="624"/>
  <c r="M201" i="624"/>
  <c r="I202" i="624"/>
  <c r="M202" i="624"/>
  <c r="I203" i="624"/>
  <c r="M203" i="624"/>
  <c r="I204" i="624"/>
  <c r="M204" i="624"/>
  <c r="I205" i="624"/>
  <c r="M205" i="624"/>
  <c r="I206" i="624"/>
  <c r="M206" i="624"/>
  <c r="I207" i="624"/>
  <c r="M207" i="624"/>
  <c r="I208" i="624"/>
  <c r="M208" i="624"/>
  <c r="I209" i="624"/>
  <c r="M209" i="624"/>
  <c r="I210" i="624"/>
  <c r="M210" i="624"/>
  <c r="I211" i="624"/>
  <c r="M211" i="624"/>
  <c r="I212" i="624"/>
  <c r="M212" i="624"/>
  <c r="I213" i="624"/>
  <c r="M213" i="624"/>
  <c r="I214" i="624"/>
  <c r="M214" i="624"/>
  <c r="I215" i="624"/>
  <c r="M215" i="624"/>
  <c r="I216" i="624"/>
  <c r="M216" i="624"/>
  <c r="I217" i="624"/>
  <c r="M217" i="624"/>
  <c r="I218" i="624"/>
  <c r="M218" i="624"/>
  <c r="I219" i="624"/>
  <c r="M219" i="624"/>
  <c r="I220" i="624"/>
  <c r="I221" i="624"/>
  <c r="I222" i="624"/>
  <c r="I223" i="624"/>
  <c r="I224" i="624"/>
  <c r="I225" i="624"/>
  <c r="I226" i="624"/>
  <c r="I227" i="624"/>
  <c r="I228" i="624"/>
  <c r="I229" i="624"/>
  <c r="I230" i="624"/>
  <c r="I231" i="624"/>
  <c r="I232" i="624"/>
  <c r="I233" i="624"/>
  <c r="I234" i="624"/>
  <c r="I235" i="624"/>
  <c r="I236" i="624"/>
  <c r="I237" i="624"/>
  <c r="I238" i="624"/>
  <c r="I239" i="624"/>
  <c r="I240" i="624"/>
  <c r="I241" i="624"/>
  <c r="I242" i="624"/>
  <c r="I243" i="624"/>
  <c r="I244" i="624"/>
  <c r="I245" i="624"/>
  <c r="I246" i="624"/>
  <c r="I247" i="624"/>
  <c r="I248" i="624"/>
  <c r="F249" i="624"/>
  <c r="G249" i="624"/>
  <c r="H249" i="624"/>
</calcChain>
</file>

<file path=xl/sharedStrings.xml><?xml version="1.0" encoding="utf-8"?>
<sst xmlns="http://schemas.openxmlformats.org/spreadsheetml/2006/main" count="27" uniqueCount="15">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</sst>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ddd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9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5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38" fontId="0" fillId="0" borderId="0" xfId="1" applyNumberFormat="1" applyFont="1"/>
    <xf numFmtId="38" fontId="2" fillId="0" borderId="3" xfId="1" applyNumberFormat="1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4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81.xml"/><Relationship Id="rId138" Type="http://schemas.openxmlformats.org/officeDocument/2006/relationships/sharedStrings" Target="sharedStrings.xml"/><Relationship Id="rId16" Type="http://schemas.openxmlformats.org/officeDocument/2006/relationships/externalLink" Target="externalLinks/externalLink13.xml"/><Relationship Id="rId107" Type="http://schemas.openxmlformats.org/officeDocument/2006/relationships/externalLink" Target="externalLinks/externalLink104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102" Type="http://schemas.openxmlformats.org/officeDocument/2006/relationships/externalLink" Target="externalLinks/externalLink99.xml"/><Relationship Id="rId123" Type="http://schemas.openxmlformats.org/officeDocument/2006/relationships/externalLink" Target="externalLinks/externalLink120.xml"/><Relationship Id="rId128" Type="http://schemas.openxmlformats.org/officeDocument/2006/relationships/externalLink" Target="externalLinks/externalLink125.xml"/><Relationship Id="rId5" Type="http://schemas.openxmlformats.org/officeDocument/2006/relationships/externalLink" Target="externalLinks/externalLink2.xml"/><Relationship Id="rId90" Type="http://schemas.openxmlformats.org/officeDocument/2006/relationships/externalLink" Target="externalLinks/externalLink87.xml"/><Relationship Id="rId95" Type="http://schemas.openxmlformats.org/officeDocument/2006/relationships/externalLink" Target="externalLinks/externalLink92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113" Type="http://schemas.openxmlformats.org/officeDocument/2006/relationships/externalLink" Target="externalLinks/externalLink110.xml"/><Relationship Id="rId118" Type="http://schemas.openxmlformats.org/officeDocument/2006/relationships/externalLink" Target="externalLinks/externalLink115.xml"/><Relationship Id="rId134" Type="http://schemas.openxmlformats.org/officeDocument/2006/relationships/externalLink" Target="externalLinks/externalLink131.xml"/><Relationship Id="rId139" Type="http://schemas.openxmlformats.org/officeDocument/2006/relationships/calcChain" Target="calcChain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56.xml"/><Relationship Id="rId103" Type="http://schemas.openxmlformats.org/officeDocument/2006/relationships/externalLink" Target="externalLinks/externalLink100.xml"/><Relationship Id="rId108" Type="http://schemas.openxmlformats.org/officeDocument/2006/relationships/externalLink" Target="externalLinks/externalLink105.xml"/><Relationship Id="rId124" Type="http://schemas.openxmlformats.org/officeDocument/2006/relationships/externalLink" Target="externalLinks/externalLink121.xml"/><Relationship Id="rId129" Type="http://schemas.openxmlformats.org/officeDocument/2006/relationships/externalLink" Target="externalLinks/externalLink126.xml"/><Relationship Id="rId54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3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46.xml"/><Relationship Id="rId114" Type="http://schemas.openxmlformats.org/officeDocument/2006/relationships/externalLink" Target="externalLinks/externalLink111.xml"/><Relationship Id="rId119" Type="http://schemas.openxmlformats.org/officeDocument/2006/relationships/externalLink" Target="externalLinks/externalLink116.xml"/><Relationship Id="rId44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130" Type="http://schemas.openxmlformats.org/officeDocument/2006/relationships/externalLink" Target="externalLinks/externalLink127.xml"/><Relationship Id="rId135" Type="http://schemas.openxmlformats.org/officeDocument/2006/relationships/externalLink" Target="externalLinks/externalLink132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109" Type="http://schemas.openxmlformats.org/officeDocument/2006/relationships/externalLink" Target="externalLinks/externalLink10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externalLink" Target="externalLinks/externalLink101.xml"/><Relationship Id="rId120" Type="http://schemas.openxmlformats.org/officeDocument/2006/relationships/externalLink" Target="externalLinks/externalLink117.xml"/><Relationship Id="rId125" Type="http://schemas.openxmlformats.org/officeDocument/2006/relationships/externalLink" Target="externalLinks/externalLink122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Relationship Id="rId2" Type="http://schemas.openxmlformats.org/officeDocument/2006/relationships/worksheet" Target="worksheets/sheet1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110" Type="http://schemas.openxmlformats.org/officeDocument/2006/relationships/externalLink" Target="externalLinks/externalLink107.xml"/><Relationship Id="rId115" Type="http://schemas.openxmlformats.org/officeDocument/2006/relationships/externalLink" Target="externalLinks/externalLink112.xml"/><Relationship Id="rId131" Type="http://schemas.openxmlformats.org/officeDocument/2006/relationships/externalLink" Target="externalLinks/externalLink128.xml"/><Relationship Id="rId136" Type="http://schemas.openxmlformats.org/officeDocument/2006/relationships/theme" Target="theme/theme1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53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105" Type="http://schemas.openxmlformats.org/officeDocument/2006/relationships/externalLink" Target="externalLinks/externalLink102.xml"/><Relationship Id="rId126" Type="http://schemas.openxmlformats.org/officeDocument/2006/relationships/externalLink" Target="externalLinks/externalLink123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121" Type="http://schemas.openxmlformats.org/officeDocument/2006/relationships/externalLink" Target="externalLinks/externalLink118.xml"/><Relationship Id="rId3" Type="http://schemas.openxmlformats.org/officeDocument/2006/relationships/worksheet" Target="worksheets/sheet2.xml"/><Relationship Id="rId25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43.xml"/><Relationship Id="rId67" Type="http://schemas.openxmlformats.org/officeDocument/2006/relationships/externalLink" Target="externalLinks/externalLink64.xml"/><Relationship Id="rId116" Type="http://schemas.openxmlformats.org/officeDocument/2006/relationships/externalLink" Target="externalLinks/externalLink113.xml"/><Relationship Id="rId137" Type="http://schemas.openxmlformats.org/officeDocument/2006/relationships/styles" Target="styles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62" Type="http://schemas.openxmlformats.org/officeDocument/2006/relationships/externalLink" Target="externalLinks/externalLink59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Relationship Id="rId111" Type="http://schemas.openxmlformats.org/officeDocument/2006/relationships/externalLink" Target="externalLinks/externalLink108.xml"/><Relationship Id="rId132" Type="http://schemas.openxmlformats.org/officeDocument/2006/relationships/externalLink" Target="externalLinks/externalLink129.xml"/><Relationship Id="rId15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33.xml"/><Relationship Id="rId57" Type="http://schemas.openxmlformats.org/officeDocument/2006/relationships/externalLink" Target="externalLinks/externalLink54.xml"/><Relationship Id="rId106" Type="http://schemas.openxmlformats.org/officeDocument/2006/relationships/externalLink" Target="externalLinks/externalLink103.xml"/><Relationship Id="rId127" Type="http://schemas.openxmlformats.org/officeDocument/2006/relationships/externalLink" Target="externalLinks/externalLink12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52" Type="http://schemas.openxmlformats.org/officeDocument/2006/relationships/externalLink" Target="externalLinks/externalLink49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8.xml"/><Relationship Id="rId122" Type="http://schemas.openxmlformats.org/officeDocument/2006/relationships/externalLink" Target="externalLinks/externalLink119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26" Type="http://schemas.openxmlformats.org/officeDocument/2006/relationships/externalLink" Target="externalLinks/externalLink23.xml"/><Relationship Id="rId47" Type="http://schemas.openxmlformats.org/officeDocument/2006/relationships/externalLink" Target="externalLinks/externalLink44.xml"/><Relationship Id="rId68" Type="http://schemas.openxmlformats.org/officeDocument/2006/relationships/externalLink" Target="externalLinks/externalLink65.xml"/><Relationship Id="rId89" Type="http://schemas.openxmlformats.org/officeDocument/2006/relationships/externalLink" Target="externalLinks/externalLink86.xml"/><Relationship Id="rId112" Type="http://schemas.openxmlformats.org/officeDocument/2006/relationships/externalLink" Target="externalLinks/externalLink109.xml"/><Relationship Id="rId133" Type="http://schemas.openxmlformats.org/officeDocument/2006/relationships/externalLink" Target="externalLinks/externalLink1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50721420643732E-2"/>
          <c:y val="3.4257748776508973E-2"/>
          <c:w val="0.81576026637069921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F-4C6F-9548-13D722D569A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F-4C6F-9548-13D722D569A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F-4C6F-9548-13D722D569A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  <c:extLst>
            <c:ext xmlns:c16="http://schemas.microsoft.com/office/drawing/2014/chart" uri="{C3380CC4-5D6E-409C-BE32-E72D297353CC}">
              <c16:uniqueId val="{00000003-CB2F-4C6F-9548-13D722D569A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2F-4C6F-9548-13D722D569A5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2F-4C6F-9548-13D722D569A5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2F-4C6F-9548-13D722D569A5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2F-4C6F-9548-13D722D569A5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m/d/yyyy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2F-4C6F-9548-13D722D56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532592"/>
        <c:axId val="1"/>
      </c:barChart>
      <c:dateAx>
        <c:axId val="725532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532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34584013050570961"/>
          <c:w val="7.1032186459489458E-2"/>
          <c:h val="0.3099510603588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3095818-B7E9-B51D-6FBD-3272B92D84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9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0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0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1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2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5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5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7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8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8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19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19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2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8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3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4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4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5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5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6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6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29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29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3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9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30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31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3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5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6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6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7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7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1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1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4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4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29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3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3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3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3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5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6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6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7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7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08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1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3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4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4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5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5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8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8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19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0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0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2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5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5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pwrdpr05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7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8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8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west%20pwrdpr0629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6\Report\pwrdpr0629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1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1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5\Report\west%20pwrdpr0507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2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3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3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4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4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5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5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8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pwrdpr1008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0\Report\west%20pwrdpr1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-12013314.389482455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40809067.27831661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197284.06477496549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-1443808.1240112989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4483277.7633991381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-4013403.3775896388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3217412.083049152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-1167833.2689226056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-2483060.6886978685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4139362.3339782665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1881072.6203245616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-5537665.5258975979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-1184531.1325512852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-3394378.4507922921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-1773498.6723233974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2483569.3663219842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958685.05364304734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-1641854.113021076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-5252233.7520839581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-9910982.5760647878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-2337440.9848407297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-5631637.1293093767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-1633288.2107745472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-14890221.174497994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8668277.7124211174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-6614470.6580210906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-17843464.903545864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-517638.40680269059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4228809.8002740387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-10927477.957984783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3">
          <cell r="B93">
            <v>1898764.8051340436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18072016.1844211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-7275276.7190343048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4">
          <cell r="D44">
            <v>7458923.0933715878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8473089.3796713073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4">
          <cell r="B94">
            <v>-5008443.6668022331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4">
          <cell r="D44">
            <v>-151179.80497855687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4">
          <cell r="B94">
            <v>-14214748.014715051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20255041.184602391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-2237898.9954057643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2333358.9558135699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3063495.7314337874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-525803.43773081503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10812201.551921871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0">
          <cell r="D70">
            <v>20777014.885501746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2516030.0223494507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10128556.666907167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-10324855.959329454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5479447.7001839448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15168778.546927858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-5804277.1743366346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13579153.961485159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-1168754.5860026069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(TRADER)"/>
      <sheetName val="SUM SO2"/>
      <sheetName val="Macro1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-117229.27633350855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-1036256.5538665499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8526391.3089941908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(TRADER)"/>
      <sheetName val="SUM SO2"/>
      <sheetName val="Macro1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13261010.764306955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3190375.8930835701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(TRADER)"/>
      <sheetName val="SUM SO2"/>
      <sheetName val="Macro1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-11024599.757156737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22091494.278286833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(TRADER)"/>
      <sheetName val="SUM SO2"/>
      <sheetName val="Macro1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-3521828.2673918521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12549125.579895932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(TRADER)"/>
      <sheetName val="SUM SO2"/>
      <sheetName val="Macro1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-541807.77633209701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2761948.557253595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16676929.298947696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16858983.549840521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0">
          <cell r="D70">
            <v>26484535.589285273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5">
          <cell r="D75">
            <v>18696999.453211442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7902971.1915427819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5">
          <cell r="D75">
            <v>24642417.251394223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8">
          <cell r="D38">
            <v>23531036.883019254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  <sheetName val="pwrdpr05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7">
          <cell r="D77">
            <v>9641240.9894221891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-14400011.844576418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-11478354.166494742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18395403.874290187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5299593.8558898102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10670726.709553646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-7393216.4141771002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2430815.055186694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-3414199.2275032224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14421594.841120146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-24171495.186541513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-3400445.2862796597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-24635182.958502822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-10217623.555368492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4318122.8323011314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-21603232.506523743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6419362.7664584946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1">
          <cell r="D71">
            <v>10360570.359424172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9150881.1492953971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6974529.8814320359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22810283.226711612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20600189.182205547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17069585.489896506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16947667.994893283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15345094.915120108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25996915.662221204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3134987.045290635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13988037.97786442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-9101841.2554450594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10447158.329200152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6408621.2221689392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29543599.491926026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-1965077.0001981426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-6833118.120064958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8826886.2232953403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7384054.0525677139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-3116961.2405691175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38306450.39430888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-11268550.400296696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SUM (TRADER)"/>
      <sheetName val="SUM SO2"/>
      <sheetName val="Macro1"/>
      <sheetName val="Jim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2">
          <cell r="D7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7">
          <cell r="D77">
            <v>1767278.7820593633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-13493369.271149181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19034479.184320547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-8384731.076511248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3156112.564827689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-6620801.4289039373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LT-HED"/>
      <sheetName val="Origination"/>
      <sheetName val="ST-TRANS"/>
      <sheetName val="ST-OPT"/>
      <sheetName val="Hourly"/>
      <sheetName val="Basis"/>
      <sheetName val="Bill"/>
      <sheetName val="East"/>
      <sheetName val="Texas"/>
      <sheetName val="IM"/>
      <sheetName val="MERRILL LYNCH"/>
      <sheetName val="Power Plant P&amp;L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4">
          <cell r="D74">
            <v>7791908.4896588083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5009198.4388885368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-407133.31874182017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2789516.1915346892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8">
          <cell r="D38">
            <v>-417643.99574667541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409844.01160631911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-4983679.843972506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-4512053.3015398746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7955808.6683210367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463416.98925873666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7528251.217111527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5205089.9381401883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362313.16401790525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2">
          <cell r="D92">
            <v>-2530091.1351519641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-2352948.4008242204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workbookViewId="0">
      <pane xSplit="1" ySplit="2" topLeftCell="G196" activePane="bottomRight" state="frozen"/>
      <selection pane="topRight" activeCell="B1" sqref="B1"/>
      <selection pane="bottomLeft" activeCell="A3" sqref="A3"/>
      <selection pane="bottomRight" activeCell="M204" sqref="M204"/>
    </sheetView>
  </sheetViews>
  <sheetFormatPr defaultRowHeight="12.75" x14ac:dyDescent="0.2"/>
  <cols>
    <col min="1" max="1" width="10.85546875" customWidth="1"/>
    <col min="2" max="2" width="13" customWidth="1"/>
    <col min="3" max="3" width="13.5703125" customWidth="1"/>
    <col min="4" max="4" width="16.7109375" customWidth="1"/>
    <col min="6" max="6" width="13.85546875" customWidth="1"/>
    <col min="7" max="7" width="12.42578125" customWidth="1"/>
    <col min="8" max="9" width="14" customWidth="1"/>
    <col min="10" max="10" width="10.85546875" customWidth="1"/>
    <col min="11" max="11" width="21.7109375" customWidth="1"/>
    <col min="12" max="12" width="4.5703125" customWidth="1"/>
    <col min="13" max="13" width="14.5703125" style="16" bestFit="1" customWidth="1"/>
    <col min="14" max="14" width="24.5703125" customWidth="1"/>
    <col min="17" max="17" width="23.5703125" customWidth="1"/>
  </cols>
  <sheetData>
    <row r="1" spans="1:17" ht="16.5" thickBot="1" x14ac:dyDescent="0.3">
      <c r="A1" s="18" t="s">
        <v>4</v>
      </c>
      <c r="B1" s="18"/>
      <c r="C1" s="18"/>
      <c r="D1" s="18"/>
      <c r="F1" s="18" t="s">
        <v>5</v>
      </c>
      <c r="G1" s="18"/>
      <c r="H1" s="18"/>
      <c r="I1" s="7"/>
    </row>
    <row r="2" spans="1:17" ht="13.5" thickBot="1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7" t="s">
        <v>12</v>
      </c>
      <c r="N2" s="15" t="s">
        <v>11</v>
      </c>
      <c r="P2" s="14" t="s">
        <v>13</v>
      </c>
      <c r="Q2" s="15" t="s">
        <v>14</v>
      </c>
    </row>
    <row r="3" spans="1:17" x14ac:dyDescent="0.2">
      <c r="A3" s="9">
        <v>36893</v>
      </c>
      <c r="B3" s="10">
        <v>-51097777.011640601</v>
      </c>
      <c r="C3" s="10">
        <v>-32484080.159858301</v>
      </c>
      <c r="D3" s="10">
        <v>-71620781.523287609</v>
      </c>
      <c r="E3" s="5"/>
      <c r="F3" s="10">
        <v>4398450.8299787296</v>
      </c>
      <c r="G3" s="10">
        <v>-73168668.628483191</v>
      </c>
      <c r="H3" s="10">
        <v>-124220573.16887601</v>
      </c>
      <c r="I3" s="8">
        <f t="shared" ref="I3:I66" si="0">WEEKDAY(A3)</f>
        <v>3</v>
      </c>
      <c r="J3" s="5">
        <v>15000</v>
      </c>
      <c r="K3" s="5">
        <v>10601.54917002127</v>
      </c>
    </row>
    <row r="4" spans="1:17" x14ac:dyDescent="0.2">
      <c r="A4" s="9">
        <v>36894</v>
      </c>
      <c r="B4" s="10">
        <v>-43401616.481660202</v>
      </c>
      <c r="C4" s="10">
        <v>-28988682.5778163</v>
      </c>
      <c r="D4" s="10">
        <v>-62113257.8792013</v>
      </c>
      <c r="E4" s="5"/>
      <c r="F4" s="10">
        <v>-28033641.052108299</v>
      </c>
      <c r="G4" s="10">
        <v>-6833770.3582870299</v>
      </c>
      <c r="H4" s="10">
        <v>-58730213.995283797</v>
      </c>
      <c r="I4" s="8">
        <f t="shared" si="0"/>
        <v>4</v>
      </c>
      <c r="J4" s="5">
        <v>-26000</v>
      </c>
      <c r="K4" s="5">
        <v>2033.641052108298</v>
      </c>
    </row>
    <row r="5" spans="1:17" x14ac:dyDescent="0.2">
      <c r="A5" s="9">
        <v>36895</v>
      </c>
      <c r="B5" s="10">
        <v>-36469833.835407905</v>
      </c>
      <c r="C5" s="10">
        <v>-30298528.673423897</v>
      </c>
      <c r="D5" s="10">
        <v>-58774544.996616997</v>
      </c>
      <c r="E5" s="5"/>
      <c r="F5" s="10">
        <v>4777050.7069724398</v>
      </c>
      <c r="G5" s="10">
        <v>28577982.140463699</v>
      </c>
      <c r="H5" s="10">
        <v>28344306.9756032</v>
      </c>
      <c r="I5" s="8">
        <f t="shared" si="0"/>
        <v>5</v>
      </c>
      <c r="J5" s="5">
        <v>37000</v>
      </c>
      <c r="K5" s="5">
        <v>32222.949293027559</v>
      </c>
    </row>
    <row r="6" spans="1:17" x14ac:dyDescent="0.2">
      <c r="A6" s="9">
        <v>36896</v>
      </c>
      <c r="B6" s="10">
        <v>-50970812.197896101</v>
      </c>
      <c r="C6" s="10">
        <v>-35232337.244058698</v>
      </c>
      <c r="D6" s="10">
        <v>-74471150.009403795</v>
      </c>
      <c r="E6" s="5"/>
      <c r="F6" s="10">
        <v>36628902.936453305</v>
      </c>
      <c r="G6" s="10">
        <v>25485362.111536</v>
      </c>
      <c r="H6" s="10">
        <v>63625900.121899098</v>
      </c>
      <c r="I6" s="8">
        <f t="shared" si="0"/>
        <v>6</v>
      </c>
      <c r="J6" s="5">
        <v>44000</v>
      </c>
      <c r="K6" s="5">
        <v>7371.0970635466947</v>
      </c>
    </row>
    <row r="7" spans="1:17" x14ac:dyDescent="0.2">
      <c r="A7" s="9">
        <v>36899</v>
      </c>
      <c r="B7" s="10">
        <v>-67053017.292416103</v>
      </c>
      <c r="C7" s="10">
        <v>-43904499.342392795</v>
      </c>
      <c r="D7" s="10">
        <v>-96586868.804582402</v>
      </c>
      <c r="E7" s="5"/>
      <c r="F7" s="10">
        <v>-74158628.068256095</v>
      </c>
      <c r="G7" s="10">
        <v>19508067.587119099</v>
      </c>
      <c r="H7" s="10">
        <v>-70635011.626107097</v>
      </c>
      <c r="I7" s="8">
        <f t="shared" si="0"/>
        <v>2</v>
      </c>
      <c r="J7" s="5">
        <v>-78000</v>
      </c>
      <c r="K7" s="5">
        <v>-3841.37193174391</v>
      </c>
    </row>
    <row r="8" spans="1:17" x14ac:dyDescent="0.2">
      <c r="A8" s="9">
        <v>36900</v>
      </c>
      <c r="B8" s="10">
        <v>-64685893.803497002</v>
      </c>
      <c r="C8" s="10">
        <v>-39466889.339984201</v>
      </c>
      <c r="D8" s="10">
        <v>-90588087.271049604</v>
      </c>
      <c r="E8" s="5"/>
      <c r="F8" s="10">
        <v>7967455.5871623</v>
      </c>
      <c r="G8" s="10">
        <v>14447441.369056301</v>
      </c>
      <c r="H8" s="10">
        <v>26959662.494345102</v>
      </c>
      <c r="I8" s="8">
        <f t="shared" si="0"/>
        <v>3</v>
      </c>
      <c r="J8" s="5">
        <v>5000</v>
      </c>
      <c r="K8" s="5">
        <v>-2967.4555871622997</v>
      </c>
    </row>
    <row r="9" spans="1:17" x14ac:dyDescent="0.2">
      <c r="A9" s="9">
        <v>36901</v>
      </c>
      <c r="B9" s="10">
        <v>-53693196.264851198</v>
      </c>
      <c r="C9" s="10">
        <v>-42368723.003784999</v>
      </c>
      <c r="D9" s="10">
        <v>-81711781.319407895</v>
      </c>
      <c r="E9" s="5"/>
      <c r="F9" s="10">
        <v>-55873289.724646598</v>
      </c>
      <c r="G9" s="10">
        <v>415305697.15546602</v>
      </c>
      <c r="H9" s="10">
        <v>357341454.91546702</v>
      </c>
      <c r="I9" s="8">
        <f t="shared" si="0"/>
        <v>4</v>
      </c>
      <c r="J9" s="5">
        <v>-52000</v>
      </c>
      <c r="K9" s="5">
        <v>3873.2897246465945</v>
      </c>
    </row>
    <row r="10" spans="1:17" x14ac:dyDescent="0.2">
      <c r="A10" s="9">
        <v>36902</v>
      </c>
      <c r="B10" s="10">
        <v>-42431316.576545201</v>
      </c>
      <c r="C10" s="10">
        <v>-44181472.674101405</v>
      </c>
      <c r="D10" s="10">
        <v>-75171091.759068593</v>
      </c>
      <c r="E10" s="5"/>
      <c r="F10" s="10">
        <v>-6927840.6564589702</v>
      </c>
      <c r="G10" s="10">
        <v>272732283.66453397</v>
      </c>
      <c r="H10" s="10">
        <v>243199669.57334799</v>
      </c>
      <c r="I10" s="8">
        <f t="shared" si="0"/>
        <v>5</v>
      </c>
      <c r="J10" s="5">
        <v>-11000</v>
      </c>
      <c r="K10" s="5">
        <v>-4072.1593435410296</v>
      </c>
    </row>
    <row r="11" spans="1:17" x14ac:dyDescent="0.2">
      <c r="A11" s="9">
        <v>36903</v>
      </c>
      <c r="B11" s="10">
        <v>-29769618.557557799</v>
      </c>
      <c r="C11" s="10">
        <v>-37950053.2360572</v>
      </c>
      <c r="D11" s="10">
        <v>-57424883.090319403</v>
      </c>
      <c r="E11" s="5"/>
      <c r="F11" s="10">
        <v>-17503313.0474746</v>
      </c>
      <c r="G11" s="10">
        <v>-5901957.6236157604</v>
      </c>
      <c r="H11" s="10">
        <v>-34885575.210460298</v>
      </c>
      <c r="I11" s="8">
        <f t="shared" si="0"/>
        <v>6</v>
      </c>
      <c r="J11" s="5">
        <v>-10000</v>
      </c>
      <c r="K11" s="5">
        <v>7503.3130474745994</v>
      </c>
    </row>
    <row r="12" spans="1:17" x14ac:dyDescent="0.2">
      <c r="A12" s="9">
        <v>36906</v>
      </c>
      <c r="B12" s="10">
        <v>0</v>
      </c>
      <c r="C12" s="10">
        <v>0</v>
      </c>
      <c r="D12" s="10">
        <v>-2707332.3235406596</v>
      </c>
      <c r="E12" s="5"/>
      <c r="F12" s="10">
        <v>0</v>
      </c>
      <c r="G12" s="10">
        <v>0</v>
      </c>
      <c r="H12" s="10">
        <v>162909.66209999999</v>
      </c>
      <c r="I12" s="8">
        <f t="shared" si="0"/>
        <v>2</v>
      </c>
      <c r="J12" s="5">
        <v>67000</v>
      </c>
      <c r="K12" s="5">
        <v>59324.266115323713</v>
      </c>
    </row>
    <row r="13" spans="1:17" x14ac:dyDescent="0.2">
      <c r="A13" s="9">
        <v>36907</v>
      </c>
      <c r="B13" s="10">
        <v>-32042126.5813566</v>
      </c>
      <c r="C13" s="10">
        <v>-37625113.2501522</v>
      </c>
      <c r="D13" s="10">
        <v>-58409371.585407101</v>
      </c>
      <c r="E13" s="5"/>
      <c r="F13" s="10">
        <v>7675733.8846762897</v>
      </c>
      <c r="G13" s="10">
        <v>-6544098.7444911804</v>
      </c>
      <c r="H13" s="10">
        <v>-2446923.6993055702</v>
      </c>
      <c r="I13" s="8">
        <f t="shared" si="0"/>
        <v>3</v>
      </c>
      <c r="J13" s="5">
        <v>9000</v>
      </c>
      <c r="K13" s="5">
        <v>6588.4178869214202</v>
      </c>
    </row>
    <row r="14" spans="1:17" x14ac:dyDescent="0.2">
      <c r="A14" s="9">
        <v>36908</v>
      </c>
      <c r="B14" s="10">
        <v>-14168997.126195898</v>
      </c>
      <c r="C14" s="10">
        <v>-36554140.963132396</v>
      </c>
      <c r="D14" s="10">
        <v>-45547134.659476198</v>
      </c>
      <c r="E14" s="5"/>
      <c r="F14" s="10">
        <v>2411582.1130785798</v>
      </c>
      <c r="G14" s="10">
        <v>-23056002.835365999</v>
      </c>
      <c r="H14" s="10">
        <v>-27522221.722899001</v>
      </c>
      <c r="I14" s="8">
        <f t="shared" si="0"/>
        <v>4</v>
      </c>
      <c r="J14" s="5">
        <v>52000</v>
      </c>
      <c r="K14" s="5">
        <v>1818.8345361382962</v>
      </c>
    </row>
    <row r="15" spans="1:17" x14ac:dyDescent="0.2">
      <c r="A15" s="9">
        <v>36909</v>
      </c>
      <c r="B15" s="10">
        <v>-13131751.5545287</v>
      </c>
      <c r="C15" s="10">
        <v>-33854043.352390997</v>
      </c>
      <c r="D15" s="10">
        <v>-38630901.1648506</v>
      </c>
      <c r="E15" s="5"/>
      <c r="F15" s="10">
        <v>50181165.463861704</v>
      </c>
      <c r="G15" s="10">
        <v>30367682.589925598</v>
      </c>
      <c r="H15" s="10">
        <v>103947064.876789</v>
      </c>
      <c r="I15" s="8">
        <f t="shared" si="0"/>
        <v>5</v>
      </c>
      <c r="J15" s="5">
        <v>90000</v>
      </c>
      <c r="K15" s="5">
        <v>12949.00854051151</v>
      </c>
    </row>
    <row r="16" spans="1:17" x14ac:dyDescent="0.2">
      <c r="A16" s="9">
        <v>36910</v>
      </c>
      <c r="B16" s="10">
        <v>-16776269.512083299</v>
      </c>
      <c r="C16" s="10">
        <v>-34736683.169923499</v>
      </c>
      <c r="D16" s="10">
        <v>-45687499.553966396</v>
      </c>
      <c r="E16" s="5"/>
      <c r="F16" s="10">
        <v>77050991.459488496</v>
      </c>
      <c r="G16" s="10">
        <v>4142858.7910473496</v>
      </c>
      <c r="H16" s="10">
        <v>82209646.126926094</v>
      </c>
      <c r="I16" s="8">
        <f t="shared" si="0"/>
        <v>6</v>
      </c>
      <c r="J16" s="5">
        <v>-16000</v>
      </c>
      <c r="K16" s="5">
        <v>-16960.790094434953</v>
      </c>
    </row>
    <row r="17" spans="1:11" x14ac:dyDescent="0.2">
      <c r="A17" s="9">
        <v>36913</v>
      </c>
      <c r="B17" s="10">
        <v>-26059257.7516113</v>
      </c>
      <c r="C17" s="10">
        <v>-35210061.651170701</v>
      </c>
      <c r="D17" s="10">
        <v>-54613079.019980602</v>
      </c>
      <c r="E17" s="5"/>
      <c r="F17" s="10">
        <v>960790.09443495201</v>
      </c>
      <c r="G17" s="10">
        <v>27600291.7761821</v>
      </c>
      <c r="H17" s="10">
        <v>70656655.157104298</v>
      </c>
      <c r="I17" s="8">
        <f t="shared" si="0"/>
        <v>2</v>
      </c>
      <c r="J17" s="5">
        <v>-26000</v>
      </c>
      <c r="K17" s="5">
        <v>-2443.4254832095976</v>
      </c>
    </row>
    <row r="18" spans="1:11" x14ac:dyDescent="0.2">
      <c r="A18" s="9">
        <v>36914</v>
      </c>
      <c r="B18" s="10">
        <v>-33551650.546337299</v>
      </c>
      <c r="C18" s="10">
        <v>-37125322.367980406</v>
      </c>
      <c r="D18" s="10">
        <v>-59404896.531598099</v>
      </c>
      <c r="E18" s="5"/>
      <c r="F18" s="10">
        <v>-23556574.516790401</v>
      </c>
      <c r="G18" s="10">
        <v>811557.97446123103</v>
      </c>
      <c r="H18" s="10">
        <v>-3295746.3385187802</v>
      </c>
      <c r="I18" s="8">
        <f t="shared" si="0"/>
        <v>3</v>
      </c>
      <c r="J18" s="5">
        <v>25000</v>
      </c>
      <c r="K18" s="5">
        <v>8912.1591894011017</v>
      </c>
    </row>
    <row r="19" spans="1:11" x14ac:dyDescent="0.2">
      <c r="A19" s="9">
        <v>36915</v>
      </c>
      <c r="B19" s="10">
        <v>-38938020.276515096</v>
      </c>
      <c r="C19" s="10">
        <v>-34143353.403194696</v>
      </c>
      <c r="D19" s="10">
        <v>-64875703.545648903</v>
      </c>
      <c r="E19" s="5"/>
      <c r="F19" s="10">
        <v>16087840.810598899</v>
      </c>
      <c r="G19" s="10">
        <v>11421547.192052601</v>
      </c>
      <c r="H19" s="10">
        <v>21388952.035290603</v>
      </c>
      <c r="I19" s="8">
        <f t="shared" si="0"/>
        <v>4</v>
      </c>
      <c r="J19" s="5">
        <v>-7000</v>
      </c>
      <c r="K19" s="5">
        <v>6106.6021856628013</v>
      </c>
    </row>
    <row r="20" spans="1:11" x14ac:dyDescent="0.2">
      <c r="A20" s="9">
        <v>36916</v>
      </c>
      <c r="B20" s="10">
        <v>-40253565.3558897</v>
      </c>
      <c r="C20" s="10">
        <v>-35027285.153059699</v>
      </c>
      <c r="D20" s="10">
        <v>-68146319.712685108</v>
      </c>
      <c r="E20" s="5"/>
      <c r="F20" s="10">
        <v>-13106602.1856628</v>
      </c>
      <c r="G20" s="10">
        <v>2625105.0959228296</v>
      </c>
      <c r="H20" s="10">
        <v>-12560224.3252309</v>
      </c>
      <c r="I20" s="8">
        <f t="shared" si="0"/>
        <v>5</v>
      </c>
      <c r="J20" s="5">
        <v>-15000</v>
      </c>
      <c r="K20" s="5">
        <v>4825.1063895553016</v>
      </c>
    </row>
    <row r="21" spans="1:11" x14ac:dyDescent="0.2">
      <c r="A21" s="9">
        <v>36917</v>
      </c>
      <c r="B21" s="10">
        <v>-29313548.1678553</v>
      </c>
      <c r="C21" s="10">
        <v>-33884706.0232132</v>
      </c>
      <c r="D21" s="10">
        <v>-55074643.398951799</v>
      </c>
      <c r="E21" s="5"/>
      <c r="F21" s="10">
        <v>-19825106.389555302</v>
      </c>
      <c r="G21" s="10">
        <v>10819739.133259401</v>
      </c>
      <c r="H21" s="10">
        <v>-8009461.4897157596</v>
      </c>
      <c r="I21" s="8">
        <f t="shared" si="0"/>
        <v>6</v>
      </c>
      <c r="J21" s="5">
        <v>-26000</v>
      </c>
      <c r="K21" s="5">
        <v>52802.5445248795</v>
      </c>
    </row>
    <row r="22" spans="1:11" x14ac:dyDescent="0.2">
      <c r="A22" s="9">
        <v>36920</v>
      </c>
      <c r="B22" s="10">
        <v>-32497107.082225598</v>
      </c>
      <c r="C22" s="10">
        <v>-29627882.623047799</v>
      </c>
      <c r="D22" s="10">
        <v>-48026791.362698004</v>
      </c>
      <c r="E22" s="5"/>
      <c r="F22" s="10">
        <v>-78802544.5248795</v>
      </c>
      <c r="G22" s="10">
        <v>-1046580.63991197</v>
      </c>
      <c r="H22" s="10">
        <v>-87156055.859461904</v>
      </c>
      <c r="I22" s="8">
        <f t="shared" si="0"/>
        <v>2</v>
      </c>
      <c r="J22" s="5">
        <v>14000</v>
      </c>
      <c r="K22" s="5">
        <v>-4817.658421620501</v>
      </c>
    </row>
    <row r="23" spans="1:11" x14ac:dyDescent="0.2">
      <c r="A23" s="9">
        <v>36921</v>
      </c>
      <c r="B23" s="10">
        <v>-39991462.083371498</v>
      </c>
      <c r="C23" s="10">
        <v>-40503331.063826196</v>
      </c>
      <c r="D23" s="10">
        <v>-64369014.348197997</v>
      </c>
      <c r="E23" s="5"/>
      <c r="F23" s="10">
        <v>18817658.421620499</v>
      </c>
      <c r="G23" s="10">
        <v>7981470.2278067796</v>
      </c>
      <c r="H23" s="10">
        <v>26227433.614508297</v>
      </c>
      <c r="I23" s="8">
        <f t="shared" si="0"/>
        <v>3</v>
      </c>
      <c r="J23" s="5">
        <v>72000</v>
      </c>
      <c r="K23" s="5">
        <v>-14704.249377401095</v>
      </c>
    </row>
    <row r="24" spans="1:11" x14ac:dyDescent="0.2">
      <c r="A24" s="9">
        <v>36922</v>
      </c>
      <c r="B24" s="10">
        <v>-39704970.408001602</v>
      </c>
      <c r="C24" s="10">
        <v>-41747136.743558101</v>
      </c>
      <c r="D24" s="10">
        <v>-63103127.648877598</v>
      </c>
      <c r="E24" s="5"/>
      <c r="F24" s="10">
        <v>86704249.377401099</v>
      </c>
      <c r="G24" s="10">
        <v>16468850.6849168</v>
      </c>
      <c r="H24" s="10">
        <v>94342517.557444096</v>
      </c>
      <c r="I24" s="8">
        <f t="shared" si="0"/>
        <v>4</v>
      </c>
      <c r="J24" s="5">
        <v>26000</v>
      </c>
      <c r="K24" s="5">
        <v>25200.673430239971</v>
      </c>
    </row>
    <row r="25" spans="1:11" x14ac:dyDescent="0.2">
      <c r="A25" s="9">
        <v>36923</v>
      </c>
      <c r="B25" s="10">
        <v>-46957881.702423096</v>
      </c>
      <c r="C25" s="10">
        <v>-43977380.070262298</v>
      </c>
      <c r="D25" s="10">
        <v>-73754780.609590799</v>
      </c>
      <c r="E25" s="5"/>
      <c r="F25" s="10">
        <v>799326.56976002804</v>
      </c>
      <c r="G25" s="10">
        <v>22679046.692425601</v>
      </c>
      <c r="H25" s="10">
        <v>36420015.097820096</v>
      </c>
      <c r="I25" s="8">
        <f t="shared" si="0"/>
        <v>5</v>
      </c>
      <c r="J25" s="5">
        <v>3000</v>
      </c>
      <c r="K25" s="5">
        <v>13274.2510727436</v>
      </c>
    </row>
    <row r="26" spans="1:11" x14ac:dyDescent="0.2">
      <c r="A26" s="9">
        <v>36924</v>
      </c>
      <c r="B26" s="10">
        <v>-64322726.850330599</v>
      </c>
      <c r="C26" s="10">
        <v>-42786524.225260794</v>
      </c>
      <c r="D26" s="10">
        <v>-88100666.169437706</v>
      </c>
      <c r="E26" s="5"/>
      <c r="F26" s="10">
        <v>-10274251.0727436</v>
      </c>
      <c r="G26" s="10">
        <v>-32064428.448104601</v>
      </c>
      <c r="H26" s="10">
        <v>-47065412.774752498</v>
      </c>
      <c r="I26" s="8">
        <f t="shared" si="0"/>
        <v>6</v>
      </c>
      <c r="J26" s="5">
        <v>-36000</v>
      </c>
      <c r="K26" s="5">
        <v>-2576.8333149286991</v>
      </c>
    </row>
    <row r="27" spans="1:11" x14ac:dyDescent="0.2">
      <c r="A27" s="9">
        <v>36927</v>
      </c>
      <c r="B27" s="10">
        <v>-45957824.505217902</v>
      </c>
      <c r="C27" s="10">
        <v>-46497095.054891497</v>
      </c>
      <c r="D27" s="10">
        <v>-72551183.340213299</v>
      </c>
      <c r="E27" s="5"/>
      <c r="F27" s="10">
        <v>-33423166.685071301</v>
      </c>
      <c r="G27" s="10">
        <v>-29462426.033937998</v>
      </c>
      <c r="H27" s="10">
        <v>-69703305.860148296</v>
      </c>
      <c r="I27" s="8">
        <f t="shared" si="0"/>
        <v>2</v>
      </c>
      <c r="J27" s="5">
        <v>15000</v>
      </c>
      <c r="K27" s="5">
        <v>18350.447088136589</v>
      </c>
    </row>
    <row r="28" spans="1:11" x14ac:dyDescent="0.2">
      <c r="A28" s="9">
        <v>36928</v>
      </c>
      <c r="B28" s="10">
        <v>-42993745.201409295</v>
      </c>
      <c r="C28" s="10">
        <v>-47399521.171571203</v>
      </c>
      <c r="D28" s="10">
        <v>-70063333.600047797</v>
      </c>
      <c r="E28" s="5"/>
      <c r="F28" s="10">
        <v>-3350447.0881365901</v>
      </c>
      <c r="G28" s="10">
        <v>-10092289.581665501</v>
      </c>
      <c r="H28" s="10">
        <v>-15578584.382301301</v>
      </c>
      <c r="I28" s="8">
        <f t="shared" si="0"/>
        <v>3</v>
      </c>
      <c r="J28" s="5">
        <v>29000</v>
      </c>
      <c r="K28" s="5">
        <v>9599.6052267346022</v>
      </c>
    </row>
    <row r="29" spans="1:11" x14ac:dyDescent="0.2">
      <c r="A29" s="9">
        <v>36929</v>
      </c>
      <c r="B29" s="10">
        <v>-60589009.938619398</v>
      </c>
      <c r="C29" s="10">
        <v>-43894394.519117497</v>
      </c>
      <c r="D29" s="10">
        <v>-82052388.237965494</v>
      </c>
      <c r="E29" s="5"/>
      <c r="F29" s="10">
        <v>19400394.773265399</v>
      </c>
      <c r="G29" s="10">
        <v>-89983414.201549307</v>
      </c>
      <c r="H29" s="10">
        <v>-80231326.327225</v>
      </c>
      <c r="I29" s="8">
        <f t="shared" si="0"/>
        <v>4</v>
      </c>
      <c r="J29" s="5">
        <v>-53000</v>
      </c>
      <c r="K29" s="5">
        <v>-23182.2048882585</v>
      </c>
    </row>
    <row r="30" spans="1:11" x14ac:dyDescent="0.2">
      <c r="A30" s="9">
        <v>36930</v>
      </c>
      <c r="B30" s="10">
        <v>-75772612.034165099</v>
      </c>
      <c r="C30" s="10">
        <v>-36567777.137147501</v>
      </c>
      <c r="D30" s="10">
        <v>-96445774.582220197</v>
      </c>
      <c r="E30" s="5"/>
      <c r="F30" s="10">
        <v>-29817795.111741498</v>
      </c>
      <c r="G30" s="10">
        <v>14158088.653284701</v>
      </c>
      <c r="H30" s="10">
        <v>-25275754.590694502</v>
      </c>
      <c r="I30" s="8">
        <f t="shared" si="0"/>
        <v>5</v>
      </c>
      <c r="J30" s="5">
        <v>13000</v>
      </c>
      <c r="K30" s="5">
        <v>9955.0373257095707</v>
      </c>
    </row>
    <row r="31" spans="1:11" x14ac:dyDescent="0.2">
      <c r="A31" s="9">
        <v>36931</v>
      </c>
      <c r="B31" s="10">
        <v>-73330639.195080101</v>
      </c>
      <c r="C31" s="10">
        <v>-36039483.718741305</v>
      </c>
      <c r="D31" s="10">
        <v>-93273875.464702398</v>
      </c>
      <c r="E31" s="5"/>
      <c r="F31" s="10">
        <v>3044962.6742904298</v>
      </c>
      <c r="G31" s="10">
        <v>6437889.6660984401</v>
      </c>
      <c r="H31" s="10">
        <v>10781160.9301189</v>
      </c>
      <c r="I31" s="8">
        <f t="shared" si="0"/>
        <v>6</v>
      </c>
      <c r="J31" s="5">
        <v>10000</v>
      </c>
      <c r="K31" s="5">
        <v>2794.97862886043</v>
      </c>
    </row>
    <row r="32" spans="1:11" x14ac:dyDescent="0.2">
      <c r="A32" s="9">
        <v>36934</v>
      </c>
      <c r="B32" s="10">
        <v>-70527795.140394002</v>
      </c>
      <c r="C32" s="10">
        <v>-37989107.437457196</v>
      </c>
      <c r="D32" s="10">
        <v>-92359335.653379396</v>
      </c>
      <c r="E32" s="5"/>
      <c r="F32" s="10">
        <v>7205021.3711395701</v>
      </c>
      <c r="G32" s="10">
        <v>-7432164.9353298303</v>
      </c>
      <c r="H32" s="10">
        <v>-3130924.4421030199</v>
      </c>
      <c r="I32" s="8">
        <f t="shared" si="0"/>
        <v>2</v>
      </c>
      <c r="J32" s="5">
        <v>69000</v>
      </c>
      <c r="K32" s="5">
        <v>3449.5419368693983</v>
      </c>
    </row>
    <row r="33" spans="1:11" x14ac:dyDescent="0.2">
      <c r="A33" s="9">
        <v>36935</v>
      </c>
      <c r="B33" s="10">
        <v>-68460496.845262706</v>
      </c>
      <c r="C33" s="10">
        <v>-36212048.8180058</v>
      </c>
      <c r="D33" s="10">
        <v>-91719935.507503703</v>
      </c>
      <c r="E33" s="5"/>
      <c r="F33" s="10">
        <v>65550458.063130602</v>
      </c>
      <c r="G33" s="10">
        <v>10329344.2793245</v>
      </c>
      <c r="H33" s="10">
        <v>65121520.1990484</v>
      </c>
      <c r="I33" s="8">
        <f t="shared" si="0"/>
        <v>3</v>
      </c>
      <c r="J33" s="5">
        <v>-19000</v>
      </c>
      <c r="K33" s="5">
        <v>8584.6044129347974</v>
      </c>
    </row>
    <row r="34" spans="1:11" x14ac:dyDescent="0.2">
      <c r="A34" s="9">
        <v>36936</v>
      </c>
      <c r="B34" s="10">
        <v>-59869169.358649202</v>
      </c>
      <c r="C34" s="10">
        <v>-35488980.603516102</v>
      </c>
      <c r="D34" s="10">
        <v>-86135328.274380401</v>
      </c>
      <c r="E34" s="5"/>
      <c r="F34" s="10">
        <v>-27584604.412934799</v>
      </c>
      <c r="G34" s="10">
        <v>11215320.373826399</v>
      </c>
      <c r="H34" s="10">
        <v>-22195020.295857999</v>
      </c>
      <c r="I34" s="8">
        <f t="shared" si="0"/>
        <v>4</v>
      </c>
      <c r="J34" s="5">
        <v>8000</v>
      </c>
      <c r="K34" s="5">
        <v>-5188.7430400008998</v>
      </c>
    </row>
    <row r="35" spans="1:11" x14ac:dyDescent="0.2">
      <c r="A35" s="9">
        <v>36937</v>
      </c>
      <c r="B35" s="10">
        <v>-54793640.742570005</v>
      </c>
      <c r="C35" s="10">
        <v>-27892811.756388303</v>
      </c>
      <c r="D35" s="10">
        <v>-70926188.7985861</v>
      </c>
      <c r="E35" s="5"/>
      <c r="F35" s="10">
        <v>13188743.040000901</v>
      </c>
      <c r="G35" s="10">
        <v>-9132139.6340970993</v>
      </c>
      <c r="H35" s="10">
        <v>725051.60947418504</v>
      </c>
      <c r="I35" s="8">
        <f t="shared" si="0"/>
        <v>5</v>
      </c>
      <c r="J35" s="5">
        <v>13000</v>
      </c>
      <c r="K35" s="5">
        <v>-6314.4589517665991</v>
      </c>
    </row>
    <row r="36" spans="1:11" x14ac:dyDescent="0.2">
      <c r="A36" s="9">
        <v>36938</v>
      </c>
      <c r="B36" s="10">
        <v>-51120571.762465306</v>
      </c>
      <c r="C36" s="10">
        <v>-32054034.531190198</v>
      </c>
      <c r="D36" s="10">
        <v>-70146994.3793533</v>
      </c>
      <c r="E36" s="5"/>
      <c r="F36" s="10">
        <v>19314458.951766599</v>
      </c>
      <c r="G36" s="10">
        <v>5235892.66900972</v>
      </c>
      <c r="H36" s="10">
        <v>26351383.141021699</v>
      </c>
      <c r="I36" s="8">
        <f t="shared" si="0"/>
        <v>6</v>
      </c>
      <c r="J36" s="5">
        <v>2000</v>
      </c>
      <c r="K36" s="5">
        <v>6943.8932891700697</v>
      </c>
    </row>
    <row r="37" spans="1:11" x14ac:dyDescent="0.2">
      <c r="A37" s="9">
        <v>36941</v>
      </c>
      <c r="B37" s="10">
        <v>0</v>
      </c>
      <c r="C37" s="10">
        <v>0</v>
      </c>
      <c r="D37" s="10">
        <v>0</v>
      </c>
      <c r="E37" s="5"/>
      <c r="F37" s="10">
        <v>0</v>
      </c>
      <c r="G37" s="10">
        <v>0</v>
      </c>
      <c r="H37" s="10">
        <v>719541.24670000107</v>
      </c>
      <c r="I37" s="8">
        <f t="shared" si="0"/>
        <v>2</v>
      </c>
      <c r="J37" s="5">
        <v>4000</v>
      </c>
      <c r="K37" s="5">
        <v>-8588.3149200886983</v>
      </c>
    </row>
    <row r="38" spans="1:11" x14ac:dyDescent="0.2">
      <c r="A38" s="9">
        <v>36942</v>
      </c>
      <c r="B38" s="10">
        <v>-40033959.959350497</v>
      </c>
      <c r="C38" s="10">
        <v>-32699563.769177198</v>
      </c>
      <c r="D38" s="10">
        <v>-60360814.0980113</v>
      </c>
      <c r="E38" s="5"/>
      <c r="F38" s="10">
        <v>-4943893.2891700696</v>
      </c>
      <c r="G38" s="10">
        <v>-20479746.934149399</v>
      </c>
      <c r="H38" s="10">
        <v>-34800260.551687896</v>
      </c>
      <c r="I38" s="8">
        <f t="shared" si="0"/>
        <v>3</v>
      </c>
      <c r="J38" s="5">
        <v>-45000</v>
      </c>
      <c r="K38" s="5">
        <v>-3405.1643075313987</v>
      </c>
    </row>
    <row r="39" spans="1:11" x14ac:dyDescent="0.2">
      <c r="A39" s="9">
        <v>36943</v>
      </c>
      <c r="B39" s="10">
        <v>-25721169.996673897</v>
      </c>
      <c r="C39" s="10">
        <v>-25647690.170510501</v>
      </c>
      <c r="D39" s="10">
        <v>-40684830.379036695</v>
      </c>
      <c r="E39" s="5"/>
      <c r="F39" s="10">
        <v>12588314.920088699</v>
      </c>
      <c r="G39" s="10">
        <v>-6688990.1072611306</v>
      </c>
      <c r="H39" s="10">
        <v>4295534.4968334306</v>
      </c>
      <c r="I39" s="8">
        <f t="shared" si="0"/>
        <v>4</v>
      </c>
      <c r="J39" s="5">
        <v>13000</v>
      </c>
      <c r="K39" s="5">
        <v>23246.267782258699</v>
      </c>
    </row>
    <row r="40" spans="1:11" x14ac:dyDescent="0.2">
      <c r="A40" s="9">
        <v>36944</v>
      </c>
      <c r="B40" s="10">
        <v>-21008466.329914</v>
      </c>
      <c r="C40" s="10">
        <v>-28397400.920977999</v>
      </c>
      <c r="D40" s="10">
        <v>-38933310.298944302</v>
      </c>
      <c r="E40" s="5"/>
      <c r="F40" s="10">
        <v>-41594835.692468598</v>
      </c>
      <c r="G40" s="10">
        <v>-12054281.0687616</v>
      </c>
      <c r="H40" s="10">
        <v>-58356715.0881707</v>
      </c>
      <c r="I40" s="8">
        <f t="shared" si="0"/>
        <v>5</v>
      </c>
      <c r="J40" s="5">
        <v>13000</v>
      </c>
      <c r="K40" s="5">
        <v>21505.792599079199</v>
      </c>
    </row>
    <row r="41" spans="1:11" x14ac:dyDescent="0.2">
      <c r="A41" s="9">
        <v>36945</v>
      </c>
      <c r="B41" s="10">
        <v>-22041985.706099097</v>
      </c>
      <c r="C41" s="10">
        <v>-27875399.563679598</v>
      </c>
      <c r="D41" s="10">
        <v>-37124600.380685896</v>
      </c>
      <c r="E41" s="5"/>
      <c r="F41" s="10">
        <v>-10246267.782258701</v>
      </c>
      <c r="G41" s="10">
        <v>5476651.4397157598</v>
      </c>
      <c r="H41" s="10">
        <v>-12372469.4723316</v>
      </c>
      <c r="I41" s="8">
        <f t="shared" si="0"/>
        <v>6</v>
      </c>
      <c r="J41" s="5">
        <v>14000</v>
      </c>
      <c r="K41" s="5">
        <v>12117.88196894165</v>
      </c>
    </row>
    <row r="42" spans="1:11" x14ac:dyDescent="0.2">
      <c r="A42" s="9">
        <v>36948</v>
      </c>
      <c r="B42" s="10">
        <v>-21997329.066702597</v>
      </c>
      <c r="C42" s="10">
        <v>-27692581.355603099</v>
      </c>
      <c r="D42" s="10">
        <v>-41310678.482044697</v>
      </c>
      <c r="E42" s="5"/>
      <c r="F42" s="10">
        <v>-8505792.5990791991</v>
      </c>
      <c r="G42" s="10">
        <v>-10573846.828256801</v>
      </c>
      <c r="H42" s="10">
        <v>-31886925.886821102</v>
      </c>
      <c r="I42" s="8">
        <f t="shared" si="0"/>
        <v>2</v>
      </c>
      <c r="J42" s="5">
        <v>-13000</v>
      </c>
      <c r="K42" s="5">
        <v>16598.321147438797</v>
      </c>
    </row>
    <row r="43" spans="1:11" x14ac:dyDescent="0.2">
      <c r="A43" s="9">
        <v>36949</v>
      </c>
      <c r="B43" s="10">
        <v>-29851959.117281798</v>
      </c>
      <c r="C43" s="10">
        <v>-29507879.944137998</v>
      </c>
      <c r="D43" s="10">
        <v>-48398790.852564901</v>
      </c>
      <c r="E43" s="5"/>
      <c r="F43" s="10">
        <v>1882118.0310583501</v>
      </c>
      <c r="G43" s="10">
        <v>4088782.3222298701</v>
      </c>
      <c r="H43" s="10">
        <v>4380694.6462024301</v>
      </c>
      <c r="I43" s="8">
        <f t="shared" si="0"/>
        <v>3</v>
      </c>
      <c r="J43" s="5">
        <v>-14000</v>
      </c>
      <c r="K43" s="5">
        <v>2981.0125256335996</v>
      </c>
    </row>
    <row r="44" spans="1:11" x14ac:dyDescent="0.2">
      <c r="A44" s="9">
        <v>36950</v>
      </c>
      <c r="B44" s="10">
        <v>-44707559.947184294</v>
      </c>
      <c r="C44" s="10">
        <v>-32777979.5537843</v>
      </c>
      <c r="D44" s="10">
        <v>-62618749.477974601</v>
      </c>
      <c r="E44" s="5"/>
      <c r="F44" s="10">
        <v>-29598321.147438798</v>
      </c>
      <c r="G44" s="10">
        <v>-2327208.4255089499</v>
      </c>
      <c r="H44" s="10">
        <v>-41922309.376996405</v>
      </c>
      <c r="I44" s="8">
        <f t="shared" si="0"/>
        <v>4</v>
      </c>
      <c r="J44" s="5">
        <v>8000</v>
      </c>
      <c r="K44" s="5">
        <v>-63.938048587639969</v>
      </c>
    </row>
    <row r="45" spans="1:11" x14ac:dyDescent="0.2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</row>
    <row r="46" spans="1:11" x14ac:dyDescent="0.2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</row>
    <row r="47" spans="1:11" x14ac:dyDescent="0.2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</row>
    <row r="48" spans="1:11" x14ac:dyDescent="0.2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</row>
    <row r="49" spans="1:11" x14ac:dyDescent="0.2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</row>
    <row r="50" spans="1:11" x14ac:dyDescent="0.2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</row>
    <row r="51" spans="1:11" x14ac:dyDescent="0.2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</row>
    <row r="52" spans="1:11" x14ac:dyDescent="0.2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</row>
    <row r="53" spans="1:11" x14ac:dyDescent="0.2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</row>
    <row r="54" spans="1:11" x14ac:dyDescent="0.2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</row>
    <row r="55" spans="1:11" x14ac:dyDescent="0.2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</row>
    <row r="56" spans="1:11" x14ac:dyDescent="0.2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</row>
    <row r="57" spans="1:11" x14ac:dyDescent="0.2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</row>
    <row r="58" spans="1:11" x14ac:dyDescent="0.2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</row>
    <row r="59" spans="1:11" x14ac:dyDescent="0.2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</row>
    <row r="60" spans="1:11" x14ac:dyDescent="0.2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</row>
    <row r="61" spans="1:11" x14ac:dyDescent="0.2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</row>
    <row r="62" spans="1:11" x14ac:dyDescent="0.2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</row>
    <row r="63" spans="1:11" x14ac:dyDescent="0.2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</row>
    <row r="64" spans="1:11" x14ac:dyDescent="0.2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</row>
    <row r="65" spans="1:11" x14ac:dyDescent="0.2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</row>
    <row r="66" spans="1:11" x14ac:dyDescent="0.2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</row>
    <row r="67" spans="1:11" x14ac:dyDescent="0.2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1">WEEKDAY(A67)</f>
        <v>7</v>
      </c>
      <c r="J67" s="5">
        <v>78000</v>
      </c>
      <c r="K67" s="5">
        <v>-19036.424464467098</v>
      </c>
    </row>
    <row r="68" spans="1:11" x14ac:dyDescent="0.2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1"/>
        <v>2</v>
      </c>
      <c r="J68" s="5">
        <v>-41000</v>
      </c>
      <c r="K68" s="5">
        <v>23507.550044922893</v>
      </c>
    </row>
    <row r="69" spans="1:11" x14ac:dyDescent="0.2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1"/>
        <v>3</v>
      </c>
      <c r="J69" s="5">
        <v>-42000</v>
      </c>
      <c r="K69" s="5">
        <v>4180.9015007779017</v>
      </c>
    </row>
    <row r="70" spans="1:11" x14ac:dyDescent="0.2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1"/>
        <v>4</v>
      </c>
      <c r="J70" s="5">
        <v>-216000</v>
      </c>
      <c r="K70" s="5">
        <v>-16292.86885859599</v>
      </c>
    </row>
    <row r="71" spans="1:11" x14ac:dyDescent="0.2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1"/>
        <v>5</v>
      </c>
      <c r="J71" s="5">
        <v>103000</v>
      </c>
      <c r="K71" s="5">
        <v>21323.817774836891</v>
      </c>
    </row>
    <row r="72" spans="1:11" x14ac:dyDescent="0.2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1"/>
        <v>6</v>
      </c>
      <c r="J72" s="5">
        <v>-65000</v>
      </c>
      <c r="K72" s="5">
        <v>2957.1087219541078</v>
      </c>
    </row>
    <row r="73" spans="1:11" x14ac:dyDescent="0.2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1"/>
        <v>2</v>
      </c>
      <c r="J73" s="5">
        <v>-58000</v>
      </c>
      <c r="K73" s="5">
        <v>-8804.1404055739986</v>
      </c>
    </row>
    <row r="74" spans="1:11" x14ac:dyDescent="0.2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1"/>
        <v>3</v>
      </c>
      <c r="J74" s="5">
        <v>-10000</v>
      </c>
      <c r="K74" s="5">
        <v>-1557.4489138213012</v>
      </c>
    </row>
    <row r="75" spans="1:11" x14ac:dyDescent="0.2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1"/>
        <v>4</v>
      </c>
      <c r="J75" s="5">
        <v>7000</v>
      </c>
      <c r="K75" s="5">
        <v>3598.57709401293</v>
      </c>
    </row>
    <row r="76" spans="1:11" x14ac:dyDescent="0.2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1"/>
        <v>5</v>
      </c>
      <c r="J76" s="5">
        <v>5000</v>
      </c>
      <c r="K76" s="5">
        <v>4511.4623058358084</v>
      </c>
    </row>
    <row r="77" spans="1:11" x14ac:dyDescent="0.2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1"/>
        <v>2</v>
      </c>
      <c r="J77" s="5">
        <v>55000</v>
      </c>
      <c r="K77" s="5">
        <v>60085.82370637959</v>
      </c>
    </row>
    <row r="78" spans="1:11" x14ac:dyDescent="0.2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1"/>
        <v>3</v>
      </c>
      <c r="J78" s="5">
        <v>-50000</v>
      </c>
      <c r="K78" s="5">
        <v>-550.01471018009761</v>
      </c>
    </row>
    <row r="79" spans="1:11" x14ac:dyDescent="0.2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1"/>
        <v>4</v>
      </c>
      <c r="J79" s="5">
        <v>23000</v>
      </c>
      <c r="K79" s="5">
        <v>19121.96641944622</v>
      </c>
    </row>
    <row r="80" spans="1:11" x14ac:dyDescent="0.2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1"/>
        <v>5</v>
      </c>
      <c r="J80" s="5">
        <v>-16000</v>
      </c>
      <c r="K80" s="5">
        <v>-7305.1416773230812</v>
      </c>
    </row>
    <row r="81" spans="1:13" x14ac:dyDescent="0.2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1"/>
        <v>6</v>
      </c>
      <c r="J81" s="5">
        <v>-146000</v>
      </c>
      <c r="K81" s="5">
        <v>-2216.6046314050036</v>
      </c>
    </row>
    <row r="82" spans="1:13" x14ac:dyDescent="0.2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1"/>
        <v>2</v>
      </c>
      <c r="J82" s="5">
        <v>60000</v>
      </c>
      <c r="K82" s="5">
        <v>27555.178326075202</v>
      </c>
    </row>
    <row r="83" spans="1:13" x14ac:dyDescent="0.2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1"/>
        <v>3</v>
      </c>
      <c r="J83" s="5">
        <v>77000</v>
      </c>
      <c r="K83" s="5">
        <v>12842.451353131102</v>
      </c>
    </row>
    <row r="84" spans="1:13" x14ac:dyDescent="0.2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1"/>
        <v>4</v>
      </c>
      <c r="J84" s="5">
        <v>-16000</v>
      </c>
      <c r="K84" s="5">
        <v>5319.6632192857978</v>
      </c>
    </row>
    <row r="85" spans="1:13" x14ac:dyDescent="0.2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1"/>
        <v>5</v>
      </c>
      <c r="J85" s="5">
        <v>-30000</v>
      </c>
      <c r="K85" s="5">
        <v>-2831.3557831083017</v>
      </c>
    </row>
    <row r="86" spans="1:13" x14ac:dyDescent="0.2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1"/>
        <v>6</v>
      </c>
      <c r="J86" s="5">
        <v>5000</v>
      </c>
      <c r="K86" s="5">
        <v>7155.3441510758403</v>
      </c>
    </row>
    <row r="87" spans="1:13" x14ac:dyDescent="0.2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1"/>
        <v>2</v>
      </c>
      <c r="J87" s="5">
        <v>-21000</v>
      </c>
      <c r="K87" s="5">
        <v>-1870.4111928329003</v>
      </c>
    </row>
    <row r="88" spans="1:13" x14ac:dyDescent="0.2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1"/>
        <v>3</v>
      </c>
      <c r="J88" s="5">
        <v>31000</v>
      </c>
      <c r="K88" s="5">
        <v>25.312960046001535</v>
      </c>
      <c r="M88" s="16">
        <f>'[1]Power West P&amp;L'!$D$38+'[2]Power East P&amp;L'!$D$70</f>
        <v>8763700.4960192908</v>
      </c>
    </row>
    <row r="89" spans="1:13" x14ac:dyDescent="0.2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1"/>
        <v>4</v>
      </c>
      <c r="J89" s="5">
        <v>48000</v>
      </c>
      <c r="K89" s="5">
        <v>6052.7515462232986</v>
      </c>
      <c r="M89" s="16">
        <f>'[3]Power West P&amp;L'!$D$38+'[4]Power East P&amp;L'!$D$70</f>
        <v>35010926.898279466</v>
      </c>
    </row>
    <row r="90" spans="1:13" x14ac:dyDescent="0.2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1"/>
        <v>5</v>
      </c>
      <c r="J90" s="5">
        <v>-76000</v>
      </c>
      <c r="K90" s="5">
        <v>9746.8838520884892</v>
      </c>
      <c r="M90" s="16">
        <f>'[5]Power West P&amp;L'!$D$38+'[6]Power East P&amp;L'!$D$71</f>
        <v>2967353.9452470718</v>
      </c>
    </row>
    <row r="91" spans="1:13" x14ac:dyDescent="0.2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1"/>
        <v>6</v>
      </c>
      <c r="J91" s="5">
        <v>57000</v>
      </c>
      <c r="K91" s="5">
        <v>7502.2315058571039</v>
      </c>
      <c r="M91" s="16">
        <f>'[7]Power West P&amp;L'!$D$38+'[8]Power East P&amp;L'!$D$72</f>
        <v>-9101841.2554450594</v>
      </c>
    </row>
    <row r="92" spans="1:13" x14ac:dyDescent="0.2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1"/>
        <v>2</v>
      </c>
      <c r="J92" s="5">
        <v>-34000</v>
      </c>
      <c r="K92" s="5">
        <v>-4943.7869048120992</v>
      </c>
      <c r="M92" s="16">
        <f>'[9]Power West P&amp;L'!$D$38+'[10]Power East P&amp;L'!$D$72</f>
        <v>40391423.282569937</v>
      </c>
    </row>
    <row r="93" spans="1:13" x14ac:dyDescent="0.2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1"/>
        <v>3</v>
      </c>
      <c r="J93" s="5">
        <v>-92000</v>
      </c>
      <c r="K93" s="5">
        <v>-4254.1713438927109</v>
      </c>
      <c r="M93" s="16">
        <f>'[11]Power West P&amp;L'!$D$38+'[12]Power East P&amp;L'!$D$72</f>
        <v>-16074752.307049278</v>
      </c>
    </row>
    <row r="94" spans="1:13" x14ac:dyDescent="0.2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1"/>
        <v>4</v>
      </c>
      <c r="J94" s="5">
        <v>-81000</v>
      </c>
      <c r="K94" s="5">
        <v>-14487.629416160897</v>
      </c>
      <c r="M94" s="16">
        <f>'[13]Power West P&amp;L'!$D$38+'[14]Power East P&amp;L'!$D$72</f>
        <v>28728130.5642737</v>
      </c>
    </row>
    <row r="95" spans="1:13" x14ac:dyDescent="0.2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1"/>
        <v>5</v>
      </c>
      <c r="J95" s="5">
        <v>-24000</v>
      </c>
      <c r="K95" s="5">
        <v>10117.317898061105</v>
      </c>
      <c r="M95" s="16">
        <f>'[15]Power West P&amp;L'!$D$38+'[16]Power East P&amp;L'!$D$72</f>
        <v>95459.960407805629</v>
      </c>
    </row>
    <row r="96" spans="1:13" x14ac:dyDescent="0.2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1"/>
        <v>6</v>
      </c>
      <c r="J96" s="5">
        <v>46000</v>
      </c>
      <c r="K96" s="5">
        <v>18017.753393950901</v>
      </c>
      <c r="M96" s="16">
        <f>'[17]Power West P&amp;L'!$D$38+'[18]Power East P&amp;L'!$D$72</f>
        <v>2537692.2937029721</v>
      </c>
    </row>
    <row r="97" spans="1:13" x14ac:dyDescent="0.2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1"/>
        <v>2</v>
      </c>
      <c r="J97" s="5">
        <v>71000</v>
      </c>
      <c r="K97" s="5">
        <v>8218.6413582327004</v>
      </c>
      <c r="M97" s="16">
        <f>'[19]Power West P&amp;L'!$D$38+'[20]Power East P&amp;L'!$D$72</f>
        <v>13328231.574271321</v>
      </c>
    </row>
    <row r="98" spans="1:13" x14ac:dyDescent="0.2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1"/>
        <v>3</v>
      </c>
      <c r="J98" s="5">
        <v>97000</v>
      </c>
      <c r="K98" s="5">
        <v>19826.928962582009</v>
      </c>
      <c r="M98" s="16">
        <f>'[21]Power West P&amp;L'!$D$38+'[22]Power East P&amp;L'!$D$72</f>
        <v>-196299.29242228717</v>
      </c>
    </row>
    <row r="99" spans="1:13" x14ac:dyDescent="0.2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1"/>
        <v>4</v>
      </c>
      <c r="J99" s="5">
        <v>142000</v>
      </c>
      <c r="K99" s="5">
        <v>23347.802224693005</v>
      </c>
      <c r="M99" s="16">
        <f>'[23]Power West P&amp;L'!$D$38+'[24]Power East P&amp;L'!$D$72</f>
        <v>20648226.247111805</v>
      </c>
    </row>
    <row r="100" spans="1:13" x14ac:dyDescent="0.2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1"/>
        <v>5</v>
      </c>
      <c r="J100" s="5">
        <v>42000</v>
      </c>
      <c r="K100" s="5">
        <v>7088.3422724120028</v>
      </c>
      <c r="M100" s="16">
        <f>'[25]Power West P&amp;L'!$D$38+'[26]Power East P&amp;L'!$D$72</f>
        <v>7774876.7871485241</v>
      </c>
    </row>
    <row r="101" spans="1:13" x14ac:dyDescent="0.2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1"/>
        <v>6</v>
      </c>
      <c r="J101" s="5">
        <v>-58000</v>
      </c>
      <c r="K101" s="5">
        <v>-7037.5850464977048</v>
      </c>
      <c r="M101" s="16">
        <f>'[27]Power West P&amp;L'!$D$38+'[28]Power East P&amp;L'!$D$72</f>
        <v>-1285983.8623361154</v>
      </c>
    </row>
    <row r="102" spans="1:13" x14ac:dyDescent="0.2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1"/>
        <v>2</v>
      </c>
      <c r="J102" s="5">
        <v>-22000</v>
      </c>
      <c r="K102" s="5">
        <v>-2869.2731422721008</v>
      </c>
      <c r="M102" s="16">
        <f>'[29]Power West P&amp;L'!$D$38+'[30]Power East P&amp;L'!$D$74</f>
        <v>12224754.210440405</v>
      </c>
    </row>
    <row r="103" spans="1:13" x14ac:dyDescent="0.2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1"/>
        <v>3</v>
      </c>
      <c r="J103" s="5">
        <v>21000</v>
      </c>
      <c r="K103" s="5">
        <v>18665.100440883878</v>
      </c>
      <c r="M103" s="16">
        <f>'[31]Power West P&amp;L'!$D$38+'[32]Power East P&amp;L'!$D$74</f>
        <v>-7834223.8640731666</v>
      </c>
    </row>
    <row r="104" spans="1:13" x14ac:dyDescent="0.2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1"/>
        <v>4</v>
      </c>
      <c r="J104" s="5">
        <v>-9000</v>
      </c>
      <c r="K104" s="5">
        <v>481.6236795502009</v>
      </c>
      <c r="M104" s="16">
        <f>'[33]Power West P&amp;L'!$D$38+'[34]Power East P&amp;L'!$D$74</f>
        <v>18569666.01089498</v>
      </c>
    </row>
    <row r="105" spans="1:13" x14ac:dyDescent="0.2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1"/>
        <v>5</v>
      </c>
      <c r="J105" s="5">
        <v>-95000</v>
      </c>
      <c r="K105" s="5">
        <v>27042.384645521</v>
      </c>
      <c r="M105" s="16">
        <f>'[35]Power West P&amp;L'!$D$38+'[36]Power East P&amp;L'!$D$74</f>
        <v>12007317.803563835</v>
      </c>
    </row>
    <row r="106" spans="1:13" x14ac:dyDescent="0.2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1"/>
        <v>6</v>
      </c>
      <c r="J106" s="5">
        <v>1000</v>
      </c>
      <c r="K106" s="5">
        <v>58747.459638648397</v>
      </c>
      <c r="M106" s="16">
        <f>'[37]Power West P&amp;L'!$D$38+'[38]Power East P&amp;L'!$D$74</f>
        <v>19438877.856201291</v>
      </c>
    </row>
    <row r="107" spans="1:13" x14ac:dyDescent="0.2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1"/>
        <v>2</v>
      </c>
      <c r="J107" s="5">
        <v>-13000</v>
      </c>
      <c r="K107" s="5">
        <v>25767.390956077907</v>
      </c>
      <c r="M107" s="16">
        <v>0</v>
      </c>
    </row>
    <row r="108" spans="1:13" x14ac:dyDescent="0.2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1"/>
        <v>3</v>
      </c>
      <c r="J108" s="5">
        <v>-29000</v>
      </c>
      <c r="K108" s="5">
        <v>-25454.400217989569</v>
      </c>
      <c r="M108" s="16">
        <f>'[39]Power West P&amp;L'!$D$38+'[40]Power East P&amp;L'!$D$75</f>
        <v>35555983.003051966</v>
      </c>
    </row>
    <row r="109" spans="1:13" x14ac:dyDescent="0.2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1"/>
        <v>4</v>
      </c>
      <c r="J109" s="5">
        <v>-13000</v>
      </c>
      <c r="K109" s="5">
        <v>-17705.313192792732</v>
      </c>
      <c r="M109" s="16">
        <f>'[41]Power West P&amp;L'!$D$38+'[42]Power East P&amp;L'!$D$75</f>
        <v>32545388.442937005</v>
      </c>
    </row>
    <row r="110" spans="1:13" x14ac:dyDescent="0.2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1"/>
        <v>5</v>
      </c>
      <c r="J110" s="5">
        <v>15000</v>
      </c>
      <c r="K110" s="5">
        <v>-23335.814711972198</v>
      </c>
      <c r="M110" s="16">
        <f>'[43]Power West P&amp;L'!$D$38+'[44]Power East P&amp;L'!$D$77</f>
        <v>33172277.872441441</v>
      </c>
    </row>
    <row r="111" spans="1:13" x14ac:dyDescent="0.2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1"/>
        <v>6</v>
      </c>
      <c r="J111" s="5">
        <v>31000</v>
      </c>
      <c r="K111" s="5">
        <v>907.93637768879853</v>
      </c>
      <c r="M111" s="16">
        <f>'[45]Power West P&amp;L'!$D$38+'[46]Power East P&amp;L'!$D$77</f>
        <v>-24617635.399944909</v>
      </c>
    </row>
    <row r="112" spans="1:13" x14ac:dyDescent="0.2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1"/>
        <v>2</v>
      </c>
      <c r="J112" s="5">
        <v>-24000</v>
      </c>
      <c r="K112" s="5">
        <v>22290.163915597499</v>
      </c>
      <c r="M112" s="16">
        <f>'[47]Power West P&amp;L'!$D$38+'[48]Power East P&amp;L'!$D$77</f>
        <v>23694997.730179995</v>
      </c>
    </row>
    <row r="113" spans="1:13" x14ac:dyDescent="0.2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1"/>
        <v>3</v>
      </c>
      <c r="J113" s="5">
        <v>-87000</v>
      </c>
      <c r="K113" s="5">
        <v>-11825.864441791913</v>
      </c>
      <c r="M113" s="16">
        <f>'[49]Power West P&amp;L'!$D$38+'[50]Power East P&amp;L'!$D$77</f>
        <v>13101541.76474034</v>
      </c>
    </row>
    <row r="114" spans="1:13" x14ac:dyDescent="0.2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1"/>
        <v>4</v>
      </c>
      <c r="J114" s="5">
        <v>-83000</v>
      </c>
      <c r="K114" s="5">
        <v>-9458.7282613284042</v>
      </c>
      <c r="M114" s="16">
        <f>'[51]Power West P&amp;L'!$D$38+'[52]Power East P&amp;L'!$D$77</f>
        <v>11007395.613616925</v>
      </c>
    </row>
    <row r="115" spans="1:13" x14ac:dyDescent="0.2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1"/>
        <v>5</v>
      </c>
      <c r="J115" s="5">
        <v>55000</v>
      </c>
      <c r="K115" s="5">
        <v>-5545.9419394290016</v>
      </c>
      <c r="M115" s="16">
        <f>'[53]Power West P&amp;L'!$D$38+'[54]Power East P&amp;L'!$D$77</f>
        <v>-27571940.472821172</v>
      </c>
    </row>
    <row r="116" spans="1:13" x14ac:dyDescent="0.2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1"/>
        <v>6</v>
      </c>
      <c r="J116" s="5">
        <v>16000</v>
      </c>
      <c r="K116" s="5">
        <v>4661.3548354578998</v>
      </c>
      <c r="M116" s="16">
        <f>'[55]Power West P&amp;L'!$D$38+'[56]Power East P&amp;L'!$D$77</f>
        <v>-34852806.513871312</v>
      </c>
    </row>
    <row r="117" spans="1:13" x14ac:dyDescent="0.2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1"/>
        <v>2</v>
      </c>
      <c r="J117" s="5">
        <v>11000</v>
      </c>
      <c r="K117" s="5">
        <v>1259.0573441443194</v>
      </c>
      <c r="M117" s="16">
        <f>'[57]Power West P&amp;L'!$D$38+'[58]Power East P&amp;L'!$D$77</f>
        <v>-17285109.674222611</v>
      </c>
    </row>
    <row r="118" spans="1:13" x14ac:dyDescent="0.2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1"/>
        <v>3</v>
      </c>
      <c r="J118" s="5">
        <v>-25000</v>
      </c>
      <c r="K118" s="5">
        <v>699.9647421662994</v>
      </c>
      <c r="M118" s="16">
        <f>'[59]Power West P&amp;L'!$D$38+'[60]Power East P&amp;L'!$D$77</f>
        <v>15570243.915753892</v>
      </c>
    </row>
    <row r="119" spans="1:13" x14ac:dyDescent="0.2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1"/>
        <v>4</v>
      </c>
      <c r="J119" s="5">
        <v>6000</v>
      </c>
      <c r="K119" s="5">
        <v>-10766.730719119201</v>
      </c>
      <c r="M119" s="16">
        <f>'[61]Power West P&amp;L'!$D$38+'[62]Power East P&amp;L'!$D$77</f>
        <v>29784813.10814365</v>
      </c>
    </row>
    <row r="120" spans="1:13" x14ac:dyDescent="0.2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1"/>
        <v>5</v>
      </c>
      <c r="J120" s="5">
        <v>109000</v>
      </c>
      <c r="K120" s="5">
        <v>13187.720390349903</v>
      </c>
      <c r="M120" s="16">
        <f>'[63]Power West P&amp;L'!$D$38+'[64]Power East P&amp;L'!$D$77</f>
        <v>37669774.672102049</v>
      </c>
    </row>
    <row r="121" spans="1:13" x14ac:dyDescent="0.2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1"/>
        <v>6</v>
      </c>
      <c r="J121" s="5">
        <v>25000</v>
      </c>
      <c r="K121" s="5">
        <v>9.0353797155985376</v>
      </c>
      <c r="M121" s="16">
        <f>'[65]Power West P&amp;L'!$D$38+'[66]Power East P&amp;L'!$D$77</f>
        <v>32292762.910013393</v>
      </c>
    </row>
    <row r="122" spans="1:13" x14ac:dyDescent="0.2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1"/>
        <v>2</v>
      </c>
      <c r="J122" s="5">
        <v>16000</v>
      </c>
      <c r="K122" s="5">
        <v>-260.01765635790071</v>
      </c>
      <c r="M122" s="16">
        <f>'[67]Power West P&amp;L'!$D$38+'[68]Power East P&amp;L'!$D$77</f>
        <v>29131902.707511839</v>
      </c>
    </row>
    <row r="123" spans="1:13" x14ac:dyDescent="0.2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1"/>
        <v>3</v>
      </c>
      <c r="J123" s="5">
        <v>132000</v>
      </c>
      <c r="K123" s="5">
        <v>8236.0520098370034</v>
      </c>
      <c r="M123" s="16">
        <f>'[69]Power West P&amp;L'!$D$38+'[70]Power East P&amp;L'!$D$77</f>
        <v>24435196.30706457</v>
      </c>
    </row>
    <row r="124" spans="1:13" x14ac:dyDescent="0.2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1"/>
        <v>4</v>
      </c>
      <c r="J124" s="5">
        <v>34000</v>
      </c>
      <c r="K124" s="5">
        <v>7740.882349617299</v>
      </c>
      <c r="M124" s="16">
        <f>'[71]Power West P&amp;L'!$D$38+'[72]Power East P&amp;L'!$D$77</f>
        <v>35952220.714094967</v>
      </c>
    </row>
    <row r="125" spans="1:13" x14ac:dyDescent="0.2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1"/>
        <v>5</v>
      </c>
      <c r="J125" s="5">
        <v>74000</v>
      </c>
      <c r="K125" s="5">
        <v>7589.4550824636972</v>
      </c>
      <c r="M125" s="16">
        <f>'[73]Power West P&amp;L'!$D$38+'[74]Power East P&amp;L'!$D$77</f>
        <v>-8798195.1202630997</v>
      </c>
    </row>
    <row r="126" spans="1:13" x14ac:dyDescent="0.2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1"/>
        <v>6</v>
      </c>
      <c r="J126" s="5">
        <v>9000</v>
      </c>
      <c r="K126" s="5">
        <v>7913.1657892269004</v>
      </c>
      <c r="M126" s="16">
        <f>'[75]Power West P&amp;L'!$D$38+'[76]Power East P&amp;L'!$D$77</f>
        <v>16210940.275863055</v>
      </c>
    </row>
    <row r="127" spans="1:13" x14ac:dyDescent="0.2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1"/>
        <v>2</v>
      </c>
      <c r="J127" s="5">
        <v>31000</v>
      </c>
      <c r="K127" s="5">
        <v>4424.0022587642015</v>
      </c>
      <c r="M127" s="16">
        <f>'[77]Power West P&amp;L'!$D$38+'[78]Power East P&amp;L'!$D$77</f>
        <v>35189489.153739765</v>
      </c>
    </row>
    <row r="128" spans="1:13" x14ac:dyDescent="0.2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1"/>
        <v>3</v>
      </c>
      <c r="J128" s="5">
        <v>-16000</v>
      </c>
      <c r="K128" s="5">
        <v>4515.3774013167022</v>
      </c>
      <c r="M128" s="16">
        <f>'[79]Power West P&amp;L'!$D$38+'[80]Power East P&amp;L'!$D$77</f>
        <v>-9501271.6182373315</v>
      </c>
    </row>
    <row r="129" spans="1:13" x14ac:dyDescent="0.2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1"/>
        <v>4</v>
      </c>
      <c r="J129" s="5">
        <v>-22000</v>
      </c>
      <c r="K129" s="5">
        <v>19092.087925501</v>
      </c>
      <c r="M129" s="16">
        <f>'[81]Power West P&amp;L'!$D$38+'[82]Power East P&amp;L'!$D$74</f>
        <v>5541109.9131713659</v>
      </c>
    </row>
    <row r="130" spans="1:13" x14ac:dyDescent="0.2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1"/>
        <v>5</v>
      </c>
      <c r="J130" s="5">
        <v>17000</v>
      </c>
      <c r="K130" s="5">
        <v>1807.013304071299</v>
      </c>
      <c r="M130" s="16">
        <f>'[83]Power West P&amp;L'!$D$38+'[84]Power East P&amp;L'!$D$74</f>
        <v>-5228618.511683559</v>
      </c>
    </row>
    <row r="131" spans="1:13" x14ac:dyDescent="0.2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2">WEEKDAY(A131)</f>
        <v>6</v>
      </c>
      <c r="J131" s="5">
        <v>10000</v>
      </c>
      <c r="K131" s="5">
        <v>329.37309772978006</v>
      </c>
      <c r="M131" s="16">
        <f>'[85]Power West P&amp;L'!$D$38+'[86]Power East P&amp;L'!$D$74</f>
        <v>1171107.060754871</v>
      </c>
    </row>
    <row r="132" spans="1:13" x14ac:dyDescent="0.2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2"/>
        <v>2</v>
      </c>
      <c r="J132" s="5">
        <v>11000</v>
      </c>
      <c r="K132" s="5">
        <v>5481.806586291189</v>
      </c>
    </row>
    <row r="133" spans="1:13" x14ac:dyDescent="0.2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2"/>
        <v>3</v>
      </c>
      <c r="J133" s="5">
        <v>-34000</v>
      </c>
      <c r="K133" s="5">
        <v>-18885.601246136099</v>
      </c>
    </row>
    <row r="134" spans="1:13" x14ac:dyDescent="0.2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2"/>
        <v>4</v>
      </c>
      <c r="J134" s="5">
        <v>-23000</v>
      </c>
      <c r="K134" s="5">
        <v>-1873.5772984489995</v>
      </c>
    </row>
    <row r="135" spans="1:13" x14ac:dyDescent="0.2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2"/>
        <v>5</v>
      </c>
      <c r="J135" s="5">
        <v>-21000</v>
      </c>
      <c r="K135" s="5">
        <v>-5900.7700900599993</v>
      </c>
    </row>
    <row r="136" spans="1:13" x14ac:dyDescent="0.2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2"/>
        <v>6</v>
      </c>
      <c r="J136" s="5">
        <v>22000</v>
      </c>
      <c r="K136" s="5">
        <v>4544.1152893658036</v>
      </c>
    </row>
    <row r="137" spans="1:13" x14ac:dyDescent="0.2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2"/>
        <v>2</v>
      </c>
      <c r="J137" s="5">
        <v>34000</v>
      </c>
      <c r="K137" s="5">
        <v>-435.00166111649742</v>
      </c>
    </row>
    <row r="138" spans="1:13" x14ac:dyDescent="0.2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2"/>
        <v>3</v>
      </c>
      <c r="J138" s="5">
        <v>2000</v>
      </c>
      <c r="K138" s="5">
        <v>-278.42192338528002</v>
      </c>
    </row>
    <row r="139" spans="1:13" x14ac:dyDescent="0.2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2"/>
        <v>4</v>
      </c>
      <c r="J139" s="5">
        <v>16000</v>
      </c>
      <c r="K139" s="5">
        <v>10421.043123223939</v>
      </c>
    </row>
    <row r="140" spans="1:13" x14ac:dyDescent="0.2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2"/>
        <v>5</v>
      </c>
      <c r="J140" s="5">
        <v>13000</v>
      </c>
      <c r="K140" s="5">
        <v>7571.5792625611793</v>
      </c>
    </row>
    <row r="141" spans="1:13" x14ac:dyDescent="0.2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2"/>
        <v>6</v>
      </c>
      <c r="J141" s="5">
        <v>-3000</v>
      </c>
      <c r="K141" s="5">
        <v>-917.91053513270981</v>
      </c>
    </row>
    <row r="142" spans="1:13" x14ac:dyDescent="0.2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2"/>
        <v>2</v>
      </c>
      <c r="J142" s="5">
        <v>-11000</v>
      </c>
      <c r="K142" s="5">
        <v>-435.8285631939998</v>
      </c>
    </row>
    <row r="143" spans="1:13" x14ac:dyDescent="0.2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2"/>
        <v>3</v>
      </c>
      <c r="J143" s="5">
        <v>-14000</v>
      </c>
      <c r="K143" s="5">
        <v>4217.8779223171987</v>
      </c>
    </row>
    <row r="144" spans="1:13" x14ac:dyDescent="0.2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2"/>
        <v>4</v>
      </c>
      <c r="J144" s="5">
        <v>-46000</v>
      </c>
      <c r="K144" s="5">
        <v>-6350.3300580032956</v>
      </c>
    </row>
    <row r="145" spans="1:11" x14ac:dyDescent="0.2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2"/>
        <v>5</v>
      </c>
      <c r="J145" s="5">
        <v>39000</v>
      </c>
      <c r="K145" s="5">
        <v>-2112.8199528539044</v>
      </c>
    </row>
    <row r="146" spans="1:11" x14ac:dyDescent="0.2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2"/>
        <v>6</v>
      </c>
      <c r="J146" s="5">
        <v>-6000</v>
      </c>
      <c r="K146" s="5">
        <v>3594.081916354171</v>
      </c>
    </row>
    <row r="147" spans="1:11" x14ac:dyDescent="0.2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2"/>
        <v>2</v>
      </c>
      <c r="J147" s="5">
        <v>-5000</v>
      </c>
      <c r="K147" s="5">
        <v>-4776.7525093816585</v>
      </c>
    </row>
    <row r="148" spans="1:11" x14ac:dyDescent="0.2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2"/>
        <v>3</v>
      </c>
      <c r="J148" s="5">
        <v>-12000</v>
      </c>
      <c r="K148" s="5">
        <v>4681.1198534309988</v>
      </c>
    </row>
    <row r="149" spans="1:11" x14ac:dyDescent="0.2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2"/>
        <v>4</v>
      </c>
      <c r="J149" s="5">
        <v>55000</v>
      </c>
      <c r="K149" s="5">
        <v>33718.671993161595</v>
      </c>
    </row>
    <row r="150" spans="1:11" x14ac:dyDescent="0.2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2"/>
        <v>5</v>
      </c>
      <c r="J150" s="5">
        <v>-12000</v>
      </c>
      <c r="K150" s="5">
        <v>-2874.2045092516419</v>
      </c>
    </row>
    <row r="151" spans="1:11" x14ac:dyDescent="0.2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2"/>
        <v>6</v>
      </c>
      <c r="J151" s="5">
        <v>57000</v>
      </c>
      <c r="K151" s="5">
        <v>6417.4548980237014</v>
      </c>
    </row>
    <row r="152" spans="1:11" x14ac:dyDescent="0.2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2"/>
        <v>2</v>
      </c>
      <c r="J152" s="5">
        <v>-14000</v>
      </c>
      <c r="K152" s="5">
        <v>-1244.1264046477991</v>
      </c>
    </row>
    <row r="153" spans="1:11" x14ac:dyDescent="0.2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2"/>
        <v>3</v>
      </c>
      <c r="J153" s="5">
        <v>2000</v>
      </c>
      <c r="K153" s="5">
        <v>3588.72094589989</v>
      </c>
    </row>
    <row r="154" spans="1:11" x14ac:dyDescent="0.2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2"/>
        <v>4</v>
      </c>
      <c r="J154" s="5">
        <v>-11000</v>
      </c>
      <c r="K154" s="5">
        <v>13455.1926079759</v>
      </c>
    </row>
    <row r="155" spans="1:11" x14ac:dyDescent="0.2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2"/>
        <v>5</v>
      </c>
      <c r="J155" s="5">
        <v>5000</v>
      </c>
      <c r="K155" s="5">
        <v>2082.0167781934501</v>
      </c>
    </row>
    <row r="156" spans="1:11" x14ac:dyDescent="0.2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2"/>
        <v>6</v>
      </c>
      <c r="J156" s="5">
        <v>-1000</v>
      </c>
      <c r="K156" s="5">
        <v>554.38337862419985</v>
      </c>
    </row>
    <row r="157" spans="1:11" x14ac:dyDescent="0.2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2"/>
        <v>2</v>
      </c>
      <c r="J157" s="5">
        <v>6000</v>
      </c>
      <c r="K157" s="5">
        <v>3463.5150150394102</v>
      </c>
    </row>
    <row r="158" spans="1:11" x14ac:dyDescent="0.2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2"/>
        <v>3</v>
      </c>
      <c r="J158" s="5">
        <v>-46000</v>
      </c>
      <c r="K158" s="5">
        <v>-15163.363321751604</v>
      </c>
    </row>
    <row r="159" spans="1:11" x14ac:dyDescent="0.2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2"/>
        <v>4</v>
      </c>
      <c r="J159" s="5">
        <v>-98000</v>
      </c>
      <c r="K159" s="5">
        <v>-15775.829487651907</v>
      </c>
    </row>
    <row r="160" spans="1:11" x14ac:dyDescent="0.2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2"/>
        <v>5</v>
      </c>
      <c r="J160" s="5">
        <v>29000</v>
      </c>
      <c r="K160" s="5">
        <v>8135.0517648950008</v>
      </c>
    </row>
    <row r="161" spans="1:11" x14ac:dyDescent="0.2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2"/>
        <v>6</v>
      </c>
      <c r="J161" s="5">
        <v>13000</v>
      </c>
      <c r="K161" s="5">
        <v>2772.4373864526005</v>
      </c>
    </row>
    <row r="162" spans="1:11" x14ac:dyDescent="0.2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2"/>
        <v>2</v>
      </c>
      <c r="J162" s="5">
        <v>21000</v>
      </c>
      <c r="K162" s="5">
        <v>3504.1261580999999</v>
      </c>
    </row>
    <row r="163" spans="1:11" x14ac:dyDescent="0.2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2"/>
        <v>3</v>
      </c>
      <c r="J163" s="5">
        <v>2000</v>
      </c>
      <c r="K163" s="5">
        <v>1705.494073300003</v>
      </c>
    </row>
    <row r="164" spans="1:11" x14ac:dyDescent="0.2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2"/>
        <v>4</v>
      </c>
      <c r="J164" s="5">
        <v>38000</v>
      </c>
      <c r="K164" s="5">
        <v>10816.848691000101</v>
      </c>
    </row>
    <row r="165" spans="1:11" x14ac:dyDescent="0.2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2"/>
        <v>5</v>
      </c>
      <c r="J165" s="5">
        <v>0</v>
      </c>
      <c r="K165" s="5">
        <v>1935.9389339000002</v>
      </c>
    </row>
    <row r="166" spans="1:11" x14ac:dyDescent="0.2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2"/>
        <v>6</v>
      </c>
      <c r="J166" s="5">
        <v>10000</v>
      </c>
      <c r="K166" s="5">
        <v>3122.2001249999803</v>
      </c>
    </row>
    <row r="167" spans="1:11" x14ac:dyDescent="0.2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2"/>
        <v>2</v>
      </c>
      <c r="J167" s="5">
        <v>8000</v>
      </c>
      <c r="K167" s="5">
        <v>690.67790820000937</v>
      </c>
    </row>
    <row r="168" spans="1:11" x14ac:dyDescent="0.2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2"/>
        <v>3</v>
      </c>
      <c r="J168" s="5">
        <v>20000</v>
      </c>
      <c r="K168" s="5">
        <v>335.36224869999933</v>
      </c>
    </row>
    <row r="169" spans="1:11" x14ac:dyDescent="0.2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2"/>
        <v>4</v>
      </c>
      <c r="J169" s="5">
        <v>-9000</v>
      </c>
      <c r="K169" s="5">
        <v>1614.5076229000006</v>
      </c>
    </row>
    <row r="170" spans="1:11" x14ac:dyDescent="0.2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2"/>
        <v>5</v>
      </c>
      <c r="J170" s="5">
        <v>-19000</v>
      </c>
      <c r="K170" s="5">
        <v>6548.8612941000029</v>
      </c>
    </row>
    <row r="171" spans="1:11" x14ac:dyDescent="0.2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2"/>
        <v>6</v>
      </c>
      <c r="J171" s="5">
        <v>-6000</v>
      </c>
      <c r="K171" s="5">
        <v>-3615.1652699000001</v>
      </c>
    </row>
    <row r="172" spans="1:11" x14ac:dyDescent="0.2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2"/>
        <v>2</v>
      </c>
      <c r="J172" s="5">
        <v>9000</v>
      </c>
      <c r="K172" s="5">
        <v>-7656.5991221000004</v>
      </c>
    </row>
    <row r="173" spans="1:11" x14ac:dyDescent="0.2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2"/>
        <v>3</v>
      </c>
      <c r="J173" s="5">
        <v>-10000</v>
      </c>
      <c r="K173" s="5">
        <v>1063.3311328999989</v>
      </c>
    </row>
    <row r="174" spans="1:11" x14ac:dyDescent="0.2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2"/>
        <v>4</v>
      </c>
      <c r="J174" s="5">
        <v>-10000</v>
      </c>
      <c r="K174" s="5">
        <v>3894.6869280999999</v>
      </c>
    </row>
    <row r="175" spans="1:11" x14ac:dyDescent="0.2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2"/>
        <v>5</v>
      </c>
      <c r="J175" s="5">
        <v>5000</v>
      </c>
      <c r="K175" s="5">
        <v>6199.0256852000002</v>
      </c>
    </row>
    <row r="176" spans="1:11" x14ac:dyDescent="0.2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2"/>
        <v>6</v>
      </c>
      <c r="J176" s="5">
        <v>26000</v>
      </c>
      <c r="K176" s="5">
        <v>3644.6645777000012</v>
      </c>
    </row>
    <row r="177" spans="1:11" x14ac:dyDescent="0.2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2"/>
        <v>2</v>
      </c>
      <c r="J177" s="5">
        <v>-38000</v>
      </c>
      <c r="K177" s="5">
        <v>-6447.4099683999993</v>
      </c>
    </row>
    <row r="178" spans="1:11" x14ac:dyDescent="0.2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2"/>
        <v>3</v>
      </c>
      <c r="J178" s="5">
        <v>-36000</v>
      </c>
      <c r="K178" s="5">
        <v>106.36706500000582</v>
      </c>
    </row>
    <row r="179" spans="1:11" x14ac:dyDescent="0.2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2"/>
        <v>4</v>
      </c>
      <c r="J179" s="5">
        <v>438000</v>
      </c>
      <c r="K179" s="5">
        <v>498889.9463612999</v>
      </c>
    </row>
    <row r="180" spans="1:11" x14ac:dyDescent="0.2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2"/>
        <v>5</v>
      </c>
      <c r="J180" s="5">
        <v>55000</v>
      </c>
      <c r="K180" s="5">
        <v>4926.1321859000964</v>
      </c>
    </row>
    <row r="181" spans="1:11" x14ac:dyDescent="0.2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2"/>
        <v>6</v>
      </c>
      <c r="J181" s="5">
        <v>24000</v>
      </c>
      <c r="K181" s="5">
        <v>5733.9100988999999</v>
      </c>
    </row>
    <row r="182" spans="1:11" x14ac:dyDescent="0.2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2"/>
        <v>2</v>
      </c>
      <c r="J182" s="5">
        <v>37000</v>
      </c>
      <c r="K182" s="5">
        <v>2002.445347799905</v>
      </c>
    </row>
    <row r="183" spans="1:11" x14ac:dyDescent="0.2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2"/>
        <v>3</v>
      </c>
      <c r="J183" s="5">
        <v>-5000</v>
      </c>
      <c r="K183" s="5">
        <v>2027.5964847999803</v>
      </c>
    </row>
    <row r="184" spans="1:11" x14ac:dyDescent="0.2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2"/>
        <v>4</v>
      </c>
      <c r="J184" s="5">
        <v>5000</v>
      </c>
      <c r="K184" s="5">
        <v>123.2102558000006</v>
      </c>
    </row>
    <row r="185" spans="1:11" x14ac:dyDescent="0.2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2"/>
        <v>5</v>
      </c>
      <c r="J185" s="5">
        <v>66000</v>
      </c>
      <c r="K185" s="5">
        <v>7010.5112738000025</v>
      </c>
    </row>
    <row r="186" spans="1:11" x14ac:dyDescent="0.2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2"/>
        <v>6</v>
      </c>
      <c r="J186" s="5">
        <v>-16000</v>
      </c>
      <c r="K186" s="5">
        <v>6817.5443005999987</v>
      </c>
    </row>
    <row r="187" spans="1:11" x14ac:dyDescent="0.2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2"/>
        <v>2</v>
      </c>
      <c r="J187" s="5">
        <v>32000</v>
      </c>
      <c r="K187" s="5">
        <v>5950.083724199998</v>
      </c>
    </row>
    <row r="188" spans="1:11" x14ac:dyDescent="0.2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2"/>
        <v>3</v>
      </c>
      <c r="J188" s="5">
        <v>10000</v>
      </c>
      <c r="K188" s="5">
        <v>2663.4768652000002</v>
      </c>
    </row>
    <row r="189" spans="1:11" x14ac:dyDescent="0.2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2"/>
        <v>4</v>
      </c>
      <c r="J189" s="5">
        <v>-3000</v>
      </c>
      <c r="K189" s="5">
        <v>953.67147350000005</v>
      </c>
    </row>
    <row r="190" spans="1:11" x14ac:dyDescent="0.2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2"/>
        <v>5</v>
      </c>
      <c r="J190" s="5">
        <v>-10000</v>
      </c>
      <c r="K190" s="5">
        <v>-1467.1477410999996</v>
      </c>
    </row>
    <row r="191" spans="1:11" x14ac:dyDescent="0.2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2"/>
        <v>6</v>
      </c>
      <c r="J191" s="5">
        <v>1000</v>
      </c>
      <c r="K191" s="5">
        <v>5791.1150434000001</v>
      </c>
    </row>
    <row r="192" spans="1:11" x14ac:dyDescent="0.2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2"/>
        <v>2</v>
      </c>
      <c r="J192" s="5">
        <v>13000</v>
      </c>
      <c r="K192" s="5">
        <v>-1212.6309908000003</v>
      </c>
    </row>
    <row r="193" spans="1:13" x14ac:dyDescent="0.2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2"/>
        <v>3</v>
      </c>
      <c r="J193" s="5">
        <v>-16000</v>
      </c>
      <c r="K193" s="5">
        <v>-1570.5767846000017</v>
      </c>
    </row>
    <row r="194" spans="1:13" x14ac:dyDescent="0.2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2"/>
        <v>4</v>
      </c>
      <c r="J194" s="5">
        <v>37000</v>
      </c>
      <c r="K194" s="5">
        <v>8863.118991299998</v>
      </c>
    </row>
    <row r="195" spans="1:13" x14ac:dyDescent="0.2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8" si="3">WEEKDAY(A195)</f>
        <v>5</v>
      </c>
      <c r="J195" s="5">
        <v>-2000</v>
      </c>
      <c r="K195" s="5">
        <v>6176.55839989999</v>
      </c>
    </row>
    <row r="196" spans="1:13" x14ac:dyDescent="0.2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3"/>
        <v>6</v>
      </c>
      <c r="J196" s="5">
        <v>-17000</v>
      </c>
      <c r="K196" s="5">
        <v>-1009.4463451000011</v>
      </c>
    </row>
    <row r="197" spans="1:13" x14ac:dyDescent="0.2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3"/>
        <v>2</v>
      </c>
      <c r="J197" s="5">
        <v>-17000</v>
      </c>
      <c r="K197" s="5">
        <v>-732.62628970009973</v>
      </c>
      <c r="M197" s="16">
        <f>'[87]Power West P&amp;L'!$D$44+'[88]Power East P&amp;L'!$D$92</f>
        <v>4602065.1201467169</v>
      </c>
    </row>
    <row r="198" spans="1:13" x14ac:dyDescent="0.2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3"/>
        <v>3</v>
      </c>
      <c r="J198" s="5">
        <v>11000</v>
      </c>
      <c r="K198" s="5">
        <v>7376.4076998999999</v>
      </c>
      <c r="M198" s="16">
        <f>'[89]Power West P&amp;L'!$D$44+'[90]Power East P&amp;L'!$D$92</f>
        <v>3199360.2031410085</v>
      </c>
    </row>
    <row r="199" spans="1:13" x14ac:dyDescent="0.2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3"/>
        <v>4</v>
      </c>
      <c r="J199" s="5">
        <v>36000</v>
      </c>
      <c r="K199" s="5">
        <v>2490.8350013226009</v>
      </c>
      <c r="M199" s="16">
        <f>'[91]Power West P&amp;L'!$D$44+'[92]Power East P&amp;L'!$D$92</f>
        <v>-9495733.1455123797</v>
      </c>
    </row>
    <row r="200" spans="1:13" x14ac:dyDescent="0.2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3"/>
        <v>5</v>
      </c>
      <c r="J200" s="5">
        <v>35000</v>
      </c>
      <c r="K200" s="5">
        <v>4234.7716386363973</v>
      </c>
      <c r="M200" s="16">
        <f>'[93]Power West P&amp;L'!$D$44+'[94]Power East P&amp;L'!$D$92</f>
        <v>8419225.657579774</v>
      </c>
    </row>
    <row r="201" spans="1:13" x14ac:dyDescent="0.2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3"/>
        <v>6</v>
      </c>
      <c r="J201" s="5">
        <v>-68000</v>
      </c>
      <c r="K201" s="5">
        <v>3317.4602855096018</v>
      </c>
      <c r="M201" s="16">
        <f>'[95]Power West P&amp;L'!$D$44+'[96]Power East P&amp;L'!$D$92</f>
        <v>12733341.155251715</v>
      </c>
    </row>
    <row r="202" spans="1:13" x14ac:dyDescent="0.2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3"/>
        <v>2</v>
      </c>
      <c r="J202" s="5">
        <v>59000</v>
      </c>
      <c r="K202" s="5">
        <v>9084.3244697623013</v>
      </c>
      <c r="M202" s="16">
        <f>'[97]Power West P&amp;L'!$D$44+'[98]Power East P&amp;L'!$D$92</f>
        <v>-2167777.9711340591</v>
      </c>
    </row>
    <row r="203" spans="1:13" x14ac:dyDescent="0.2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3"/>
        <v>3</v>
      </c>
      <c r="J203" s="5">
        <v>-30000</v>
      </c>
      <c r="K203" s="5">
        <v>4199.4953083207947</v>
      </c>
      <c r="M203" s="16">
        <f>'[99]Power West P&amp;L'!$D$44+'[100]Power East P&amp;L'!$D$92</f>
        <v>-2155664.336049255</v>
      </c>
    </row>
    <row r="204" spans="1:13" x14ac:dyDescent="0.2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3"/>
        <v>4</v>
      </c>
      <c r="J204" s="5">
        <v>-59000</v>
      </c>
      <c r="K204" s="5">
        <v>-4592.5955068381081</v>
      </c>
      <c r="M204" s="16">
        <f>'[101]Power West P&amp;L'!$D$44+'[102]Power East P&amp;L'!$D$92</f>
        <v>3039469.6393878395</v>
      </c>
    </row>
    <row r="205" spans="1:13" x14ac:dyDescent="0.2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3"/>
        <v>5</v>
      </c>
      <c r="J205" s="5">
        <v>-21000</v>
      </c>
      <c r="K205" s="5">
        <v>12033.264634622094</v>
      </c>
      <c r="M205" s="16">
        <f>'[103]Power West P&amp;L'!$D$44+'[104]Power East P&amp;L'!$D$92</f>
        <v>-795991.29454048676</v>
      </c>
    </row>
    <row r="206" spans="1:13" x14ac:dyDescent="0.2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3"/>
        <v>6</v>
      </c>
      <c r="J206" s="5">
        <v>49000</v>
      </c>
      <c r="K206" s="5">
        <v>-2990.0249335244007</v>
      </c>
      <c r="M206" s="16">
        <f>'[105]Power West P&amp;L'!$D$44+'[106]Power East P&amp;L'!$D$92</f>
        <v>-3650893.957620474</v>
      </c>
    </row>
    <row r="207" spans="1:13" x14ac:dyDescent="0.2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3"/>
        <v>2</v>
      </c>
      <c r="J207" s="5">
        <v>-47000</v>
      </c>
      <c r="K207" s="5">
        <v>-318.46869061719917</v>
      </c>
      <c r="M207" s="16">
        <f>'[107]Power West P&amp;L'!$D$44+'[108]Power East P&amp;L'!$D$92</f>
        <v>6020434.9543028278</v>
      </c>
    </row>
    <row r="208" spans="1:13" x14ac:dyDescent="0.2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3"/>
        <v>3</v>
      </c>
      <c r="J208" s="5">
        <v>34000</v>
      </c>
      <c r="K208" s="5">
        <v>14651.626882659297</v>
      </c>
      <c r="M208" s="16">
        <f>'[109]Power West P&amp;L'!$D$44+'[110]Power East P&amp;L'!$B$93</f>
        <v>-8932043.97668989</v>
      </c>
    </row>
    <row r="209" spans="1:13" x14ac:dyDescent="0.2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3"/>
        <v>4</v>
      </c>
      <c r="J209" s="5">
        <v>-18000</v>
      </c>
      <c r="K209" s="5">
        <v>6281.6356333779986</v>
      </c>
      <c r="M209" s="16">
        <f>'[111]Power West P&amp;L'!$D$44+'[112]Power East P&amp;L'!$B$93</f>
        <v>710070.69399858685</v>
      </c>
    </row>
    <row r="210" spans="1:13" x14ac:dyDescent="0.2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3"/>
        <v>5</v>
      </c>
      <c r="J210" s="5">
        <v>-30000</v>
      </c>
      <c r="K210" s="5">
        <v>16560.090863672995</v>
      </c>
      <c r="M210" s="16">
        <f>'[113]Power West P&amp;L'!$D$44+'[114]Power East P&amp;L'!$B$93</f>
        <v>-683169.05937802861</v>
      </c>
    </row>
    <row r="211" spans="1:13" x14ac:dyDescent="0.2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3"/>
        <v>6</v>
      </c>
      <c r="J211" s="5">
        <v>51000</v>
      </c>
      <c r="K211" s="5">
        <v>14344.529394092002</v>
      </c>
      <c r="M211" s="16">
        <f>'[115]Power West P&amp;L'!$D$44+'[116]Power East P&amp;L'!$B$93</f>
        <v>-15163216.328148745</v>
      </c>
    </row>
    <row r="212" spans="1:13" x14ac:dyDescent="0.2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3"/>
        <v>2</v>
      </c>
      <c r="J212" s="5">
        <v>-16000</v>
      </c>
      <c r="K212" s="5">
        <v>-2176.7949766748006</v>
      </c>
      <c r="M212" s="16">
        <f>'[117]Power West P&amp;L'!$D$44+'[118]Power East P&amp;L'!$B$93</f>
        <v>-7969078.1141501069</v>
      </c>
    </row>
    <row r="213" spans="1:13" x14ac:dyDescent="0.2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3"/>
        <v>3</v>
      </c>
      <c r="J213" s="5">
        <v>12000</v>
      </c>
      <c r="K213" s="5">
        <v>5995.8514556990094</v>
      </c>
      <c r="M213" s="16">
        <f>'[119]Power West P&amp;L'!$D$44+'[120]Power East P&amp;L'!$B$93</f>
        <v>7034989.5016465699</v>
      </c>
    </row>
    <row r="214" spans="1:13" x14ac:dyDescent="0.2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3"/>
        <v>4</v>
      </c>
      <c r="J214" s="5"/>
      <c r="K214" s="5"/>
      <c r="M214" s="16">
        <f>'[121]Power West P&amp;L'!$D$44+'[122]Power East P&amp;L'!$B$93</f>
        <v>-24457935.561566956</v>
      </c>
    </row>
    <row r="215" spans="1:13" x14ac:dyDescent="0.2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3"/>
        <v>5</v>
      </c>
      <c r="M215" s="16">
        <f>'[123]Power West P&amp;L'!$D$44+'[124]Power East P&amp;L'!$B$93</f>
        <v>3711171.3934713481</v>
      </c>
    </row>
    <row r="216" spans="1:13" x14ac:dyDescent="0.2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3"/>
        <v>6</v>
      </c>
      <c r="M216" s="16">
        <f>'[125]Power West P&amp;L'!$D$44+'[126]Power East P&amp;L'!$B$93</f>
        <v>-9028713.1528507397</v>
      </c>
    </row>
    <row r="217" spans="1:13" x14ac:dyDescent="0.2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3"/>
        <v>2</v>
      </c>
      <c r="M217" s="16">
        <f>'[127]Power West P&amp;L'!$D$44+'[128]Power East P&amp;L'!$B$94</f>
        <v>10796739.465386795</v>
      </c>
    </row>
    <row r="218" spans="1:13" x14ac:dyDescent="0.2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3"/>
        <v>3</v>
      </c>
      <c r="M218" s="16">
        <f>'[129]Power West P&amp;L'!$D$44+'[130]Power East P&amp;L'!$B$94</f>
        <v>2450479.4265693547</v>
      </c>
    </row>
    <row r="219" spans="1:13" x14ac:dyDescent="0.2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3"/>
        <v>4</v>
      </c>
      <c r="M219" s="16">
        <f>'[131]Power West P&amp;L'!$D$44+'[132]Power East P&amp;L'!$B$94</f>
        <v>-14365927.819693608</v>
      </c>
    </row>
    <row r="220" spans="1:13" x14ac:dyDescent="0.2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3"/>
        <v>5</v>
      </c>
    </row>
    <row r="221" spans="1:13" x14ac:dyDescent="0.2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3"/>
        <v>6</v>
      </c>
    </row>
    <row r="222" spans="1:13" x14ac:dyDescent="0.2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3"/>
        <v>2</v>
      </c>
    </row>
    <row r="223" spans="1:13" x14ac:dyDescent="0.2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3"/>
        <v>3</v>
      </c>
    </row>
    <row r="224" spans="1:13" x14ac:dyDescent="0.2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3"/>
        <v>4</v>
      </c>
    </row>
    <row r="225" spans="1:9" x14ac:dyDescent="0.2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3"/>
        <v>5</v>
      </c>
    </row>
    <row r="226" spans="1:9" x14ac:dyDescent="0.2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3"/>
        <v>6</v>
      </c>
    </row>
    <row r="227" spans="1:9" x14ac:dyDescent="0.2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3"/>
        <v>2</v>
      </c>
    </row>
    <row r="228" spans="1:9" x14ac:dyDescent="0.2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3"/>
        <v>3</v>
      </c>
    </row>
    <row r="229" spans="1:9" x14ac:dyDescent="0.2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3"/>
        <v>4</v>
      </c>
    </row>
    <row r="230" spans="1:9" x14ac:dyDescent="0.2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3"/>
        <v>5</v>
      </c>
    </row>
    <row r="231" spans="1:9" x14ac:dyDescent="0.2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3"/>
        <v>6</v>
      </c>
    </row>
    <row r="232" spans="1:9" x14ac:dyDescent="0.2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3"/>
        <v>2</v>
      </c>
    </row>
    <row r="233" spans="1:9" x14ac:dyDescent="0.2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3"/>
        <v>3</v>
      </c>
    </row>
    <row r="234" spans="1:9" x14ac:dyDescent="0.2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3"/>
        <v>4</v>
      </c>
    </row>
    <row r="235" spans="1:9" x14ac:dyDescent="0.2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3"/>
        <v>5</v>
      </c>
    </row>
    <row r="236" spans="1:9" x14ac:dyDescent="0.2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3"/>
        <v>6</v>
      </c>
    </row>
    <row r="237" spans="1:9" x14ac:dyDescent="0.2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3"/>
        <v>2</v>
      </c>
    </row>
    <row r="238" spans="1:9" x14ac:dyDescent="0.2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3"/>
        <v>3</v>
      </c>
    </row>
    <row r="239" spans="1:9" x14ac:dyDescent="0.2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3"/>
        <v>4</v>
      </c>
    </row>
    <row r="240" spans="1:9" x14ac:dyDescent="0.2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3"/>
        <v>5</v>
      </c>
    </row>
    <row r="241" spans="1:9" x14ac:dyDescent="0.2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3"/>
        <v>6</v>
      </c>
    </row>
    <row r="242" spans="1:9" x14ac:dyDescent="0.2">
      <c r="A242" s="9">
        <v>37228</v>
      </c>
      <c r="B242" s="10">
        <v>-72754819.408187091</v>
      </c>
      <c r="C242" s="10">
        <v>-14067429.4571278</v>
      </c>
      <c r="D242" s="10">
        <v>-84716509.604423702</v>
      </c>
      <c r="F242" s="10">
        <v>-16074923.4926</v>
      </c>
      <c r="G242" s="10">
        <v>18169352.5165934</v>
      </c>
      <c r="H242" s="10">
        <v>55002638.591571204</v>
      </c>
      <c r="I242" s="8">
        <f t="shared" si="3"/>
        <v>2</v>
      </c>
    </row>
    <row r="243" spans="1:9" x14ac:dyDescent="0.2">
      <c r="A243" s="9">
        <v>37229</v>
      </c>
      <c r="B243" s="10">
        <v>-66374619.044249199</v>
      </c>
      <c r="C243" s="10">
        <v>-14529692.242507601</v>
      </c>
      <c r="D243" s="10">
        <v>-91743789.51876989</v>
      </c>
      <c r="F243" s="10">
        <v>17124846.1032</v>
      </c>
      <c r="G243" s="10">
        <v>-518829.70211463299</v>
      </c>
      <c r="H243" s="10">
        <v>41373455.985726804</v>
      </c>
      <c r="I243" s="8">
        <f t="shared" si="3"/>
        <v>3</v>
      </c>
    </row>
    <row r="244" spans="1:9" x14ac:dyDescent="0.2">
      <c r="A244" s="9">
        <v>37230</v>
      </c>
      <c r="B244" s="10">
        <v>-56414865.184463501</v>
      </c>
      <c r="C244" s="10">
        <v>-20945325.870004602</v>
      </c>
      <c r="D244" s="10">
        <v>-96125181.7888982</v>
      </c>
      <c r="F244" s="10">
        <v>14259622.387999998</v>
      </c>
      <c r="G244" s="10">
        <v>-19082101.326518498</v>
      </c>
      <c r="H244" s="10">
        <v>32697997.772491399</v>
      </c>
      <c r="I244" s="8">
        <f t="shared" si="3"/>
        <v>4</v>
      </c>
    </row>
    <row r="245" spans="1:9" x14ac:dyDescent="0.2">
      <c r="A245" s="9">
        <v>37231</v>
      </c>
      <c r="B245" s="10">
        <v>-57188417.921605803</v>
      </c>
      <c r="C245" s="10">
        <v>-21125344.538469698</v>
      </c>
      <c r="D245" s="10">
        <v>-95909288.369217008</v>
      </c>
      <c r="F245" s="10">
        <v>-18251750.963300001</v>
      </c>
      <c r="G245" s="10">
        <v>-8200879.2463016203</v>
      </c>
      <c r="H245" s="10">
        <v>-2199164.62777725</v>
      </c>
      <c r="I245" s="8">
        <f t="shared" si="3"/>
        <v>5</v>
      </c>
    </row>
    <row r="246" spans="1:9" x14ac:dyDescent="0.2">
      <c r="A246" s="9">
        <v>37232</v>
      </c>
      <c r="B246" s="10">
        <v>-53270004.833328299</v>
      </c>
      <c r="C246" s="10">
        <v>-17156813.0359178</v>
      </c>
      <c r="D246" s="10">
        <v>-87631045.554845706</v>
      </c>
      <c r="F246" s="10">
        <v>9021584.2839279491</v>
      </c>
      <c r="G246" s="10">
        <v>-5333030.4921850096</v>
      </c>
      <c r="H246" s="10">
        <v>27794149.001352802</v>
      </c>
      <c r="I246" s="8">
        <f t="shared" si="3"/>
        <v>6</v>
      </c>
    </row>
    <row r="247" spans="1:9" x14ac:dyDescent="0.2">
      <c r="A247" s="9">
        <v>37235</v>
      </c>
      <c r="B247" s="10">
        <v>-57056752.625765204</v>
      </c>
      <c r="C247" s="10">
        <v>-50108421.283700101</v>
      </c>
      <c r="D247" s="10">
        <v>-120376547.91349299</v>
      </c>
      <c r="F247" s="10">
        <v>-25143593.623530701</v>
      </c>
      <c r="G247" s="10">
        <v>-28790702.360831</v>
      </c>
      <c r="H247" s="10">
        <v>-58174983.9104141</v>
      </c>
      <c r="I247" s="8">
        <f t="shared" si="3"/>
        <v>2</v>
      </c>
    </row>
    <row r="248" spans="1:9" x14ac:dyDescent="0.2">
      <c r="A248" s="9">
        <v>37236</v>
      </c>
      <c r="B248" s="10">
        <v>-57923735.321927994</v>
      </c>
      <c r="C248" s="10">
        <v>-53426150.353095397</v>
      </c>
      <c r="D248" s="10">
        <v>-126047748.714689</v>
      </c>
      <c r="F248" s="10">
        <v>-5465218.2815569602</v>
      </c>
      <c r="G248" s="10">
        <v>29231442.6732761</v>
      </c>
      <c r="H248" s="10">
        <v>10783077.2393713</v>
      </c>
      <c r="I248" s="8">
        <f t="shared" si="3"/>
        <v>3</v>
      </c>
    </row>
    <row r="249" spans="1:9" x14ac:dyDescent="0.2">
      <c r="E249" s="12" t="s">
        <v>7</v>
      </c>
      <c r="F249" s="11">
        <f>SUM(F3:F248)</f>
        <v>26430702.042552266</v>
      </c>
      <c r="G249" s="11">
        <f>SUM(G3:G248)</f>
        <v>851485336.0669322</v>
      </c>
      <c r="H249" s="11">
        <f>SUM(H3:H248)</f>
        <v>1008868512.2343565</v>
      </c>
      <c r="I249" s="11"/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18" t="s">
        <v>4</v>
      </c>
      <c r="B1" s="18"/>
      <c r="C1" s="18"/>
      <c r="D1" s="18"/>
      <c r="F1" s="18" t="s">
        <v>5</v>
      </c>
      <c r="G1" s="18"/>
      <c r="H1" s="18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Jan Havlíček</cp:lastModifiedBy>
  <cp:lastPrinted>2001-11-04T17:57:58Z</cp:lastPrinted>
  <dcterms:created xsi:type="dcterms:W3CDTF">2001-11-03T22:33:48Z</dcterms:created>
  <dcterms:modified xsi:type="dcterms:W3CDTF">2023-09-11T15:04:22Z</dcterms:modified>
</cp:coreProperties>
</file>