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9912CD-B177-47A3-8C71-4F4AFBBCC14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1" r:id="rId1"/>
    <sheet name="Sheet2" sheetId="624" r:id="rId2"/>
    <sheet name="Sheet1" sheetId="209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</externalReferences>
  <definedNames>
    <definedName name="_xlnm.Print_Area" localSheetId="2">Sheet1!$A$3:$H$464</definedName>
    <definedName name="_xlnm.Print_Titles" localSheetId="2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M3" i="624"/>
  <c r="I4" i="624"/>
  <c r="M4" i="624"/>
  <c r="I5" i="624"/>
  <c r="M5" i="624"/>
  <c r="I6" i="624"/>
  <c r="M6" i="624"/>
  <c r="I7" i="624"/>
  <c r="M7" i="624"/>
  <c r="I8" i="624"/>
  <c r="M8" i="624"/>
  <c r="I9" i="624"/>
  <c r="M9" i="624"/>
  <c r="I10" i="624"/>
  <c r="M10" i="624"/>
  <c r="I11" i="624"/>
  <c r="M11" i="624"/>
  <c r="I12" i="624"/>
  <c r="I13" i="624"/>
  <c r="M13" i="624"/>
  <c r="I14" i="624"/>
  <c r="M14" i="624"/>
  <c r="I15" i="624"/>
  <c r="M15" i="624"/>
  <c r="I16" i="624"/>
  <c r="M16" i="624"/>
  <c r="I17" i="624"/>
  <c r="M17" i="624"/>
  <c r="I18" i="624"/>
  <c r="M18" i="624"/>
  <c r="I19" i="624"/>
  <c r="M19" i="624"/>
  <c r="I20" i="624"/>
  <c r="M20" i="624"/>
  <c r="I21" i="624"/>
  <c r="M21" i="624"/>
  <c r="I22" i="624"/>
  <c r="M22" i="624"/>
  <c r="I23" i="624"/>
  <c r="M23" i="624"/>
  <c r="I24" i="624"/>
  <c r="M24" i="624"/>
  <c r="I25" i="624"/>
  <c r="M25" i="624"/>
  <c r="I26" i="624"/>
  <c r="M26" i="624"/>
  <c r="I27" i="624"/>
  <c r="M27" i="624"/>
  <c r="I28" i="624"/>
  <c r="M28" i="624"/>
  <c r="I29" i="624"/>
  <c r="M29" i="624"/>
  <c r="I30" i="624"/>
  <c r="M30" i="624"/>
  <c r="I31" i="624"/>
  <c r="M31" i="624"/>
  <c r="I32" i="624"/>
  <c r="M32" i="624"/>
  <c r="I33" i="624"/>
  <c r="M33" i="624"/>
  <c r="I34" i="624"/>
  <c r="M34" i="624"/>
  <c r="I35" i="624"/>
  <c r="M35" i="624"/>
  <c r="I36" i="624"/>
  <c r="M36" i="624"/>
  <c r="I37" i="624"/>
  <c r="I38" i="624"/>
  <c r="M38" i="624"/>
  <c r="I39" i="624"/>
  <c r="M39" i="624"/>
  <c r="I40" i="624"/>
  <c r="M40" i="624"/>
  <c r="I41" i="624"/>
  <c r="M41" i="624"/>
  <c r="I42" i="624"/>
  <c r="M42" i="624"/>
  <c r="I43" i="624"/>
  <c r="M43" i="624"/>
  <c r="I44" i="624"/>
  <c r="M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M220" i="624"/>
  <c r="I221" i="624"/>
  <c r="M221" i="624"/>
  <c r="I222" i="624"/>
  <c r="M222" i="624"/>
  <c r="I223" i="624"/>
  <c r="M223" i="624"/>
  <c r="I224" i="624"/>
  <c r="M224" i="624"/>
  <c r="I225" i="624"/>
  <c r="M225" i="624"/>
  <c r="I226" i="624"/>
  <c r="M226" i="624"/>
  <c r="I227" i="624"/>
  <c r="M227" i="624"/>
  <c r="I228" i="624"/>
  <c r="M228" i="624"/>
  <c r="I229" i="624"/>
  <c r="M229" i="624"/>
  <c r="I230" i="624"/>
  <c r="M230" i="624"/>
  <c r="I231" i="624"/>
  <c r="M231" i="624"/>
  <c r="I232" i="624"/>
  <c r="M232" i="624"/>
  <c r="I233" i="624"/>
  <c r="M233" i="624"/>
  <c r="I234" i="624"/>
  <c r="M234" i="624"/>
  <c r="I235" i="624"/>
  <c r="I236" i="624"/>
  <c r="I237" i="624"/>
  <c r="M237" i="624"/>
  <c r="I238" i="624"/>
  <c r="M238" i="624"/>
  <c r="I239" i="624"/>
  <c r="M239" i="624"/>
  <c r="I240" i="624"/>
  <c r="M240" i="624"/>
  <c r="I241" i="624"/>
  <c r="M241" i="624"/>
  <c r="I242" i="624"/>
  <c r="I243" i="624"/>
  <c r="I244" i="624"/>
  <c r="I245" i="624"/>
  <c r="I246" i="624"/>
  <c r="I247" i="624"/>
  <c r="I248" i="624"/>
  <c r="F249" i="624"/>
  <c r="G249" i="624"/>
  <c r="H249" i="624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<sst xmlns="http://schemas.openxmlformats.org/spreadsheetml/2006/main" count="27" uniqueCount="15">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</sst>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8" fontId="7" fillId="3" borderId="2" xfId="2" applyNumberFormat="1" applyFont="1" applyFill="1" applyBorder="1" applyAlignment="1">
      <alignment horizontal="right" wrapText="1"/>
    </xf>
    <xf numFmtId="164" fontId="7" fillId="3" borderId="2" xfId="1" applyNumberFormat="1" applyFont="1" applyFill="1" applyBorder="1" applyAlignment="1">
      <alignment horizontal="right" wrapText="1"/>
    </xf>
    <xf numFmtId="38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37" fontId="0" fillId="4" borderId="0" xfId="0" applyNumberFormat="1" applyFill="1"/>
    <xf numFmtId="37" fontId="0" fillId="5" borderId="0" xfId="0" applyNumberFormat="1" applyFill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theme" Target="theme/theme1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styles" Target="styles.xml"/><Relationship Id="rId3" Type="http://schemas.openxmlformats.org/officeDocument/2006/relationships/worksheet" Target="worksheets/sheet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1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calcChain" Target="calcChain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3.4257748776508973E-2"/>
          <c:w val="0.81576026637069921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C-4AA0-8476-0C3C9622C339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C-4AA0-8476-0C3C9622C339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C-4AA0-8476-0C3C9622C339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644C-4AA0-8476-0C3C9622C339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C-4AA0-8476-0C3C9622C339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4C-4AA0-8476-0C3C9622C339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4C-4AA0-8476-0C3C9622C339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4C-4AA0-8476-0C3C9622C339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4C-4AA0-8476-0C3C9622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185551"/>
        <c:axId val="1"/>
      </c:barChart>
      <c:dateAx>
        <c:axId val="4081855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1855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4584013050570961"/>
          <c:w val="7.1032186459489458E-2"/>
          <c:h val="0.3099510603588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459790C-1B2A-720D-5420-8803D8498E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3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3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6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6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8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7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6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9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9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0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0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6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9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3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1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3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-19879973.626215689</v>
          </cell>
        </row>
      </sheetData>
      <sheetData sheetId="9" refreshError="1"/>
      <sheetData sheetId="10">
        <row r="64">
          <cell r="D64">
            <v>-27630270.918294977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1378393.2746794438</v>
          </cell>
        </row>
      </sheetData>
      <sheetData sheetId="9" refreshError="1"/>
      <sheetData sheetId="10">
        <row r="65">
          <cell r="D65">
            <v>-5409637.5562976636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11496693.315472644</v>
          </cell>
        </row>
      </sheetData>
      <sheetData sheetId="9" refreshError="1"/>
      <sheetData sheetId="10">
        <row r="65">
          <cell r="D65">
            <v>-27996324.737515152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33058755.044204079</v>
          </cell>
        </row>
      </sheetData>
      <sheetData sheetId="9" refreshError="1"/>
      <sheetData sheetId="10">
        <row r="65">
          <cell r="D65">
            <v>7906826.598512888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4110776.9447227172</v>
          </cell>
        </row>
      </sheetData>
      <sheetData sheetId="9" refreshError="1"/>
      <sheetData sheetId="10">
        <row r="67">
          <cell r="D67">
            <v>-457069.48404546466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35146543.616392344</v>
          </cell>
        </row>
      </sheetData>
      <sheetData sheetId="9" refreshError="1"/>
      <sheetData sheetId="10">
        <row r="67">
          <cell r="D67">
            <v>-6447501.7202641005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39951404.985600576</v>
          </cell>
        </row>
      </sheetData>
      <sheetData sheetId="9" refreshError="1"/>
      <sheetData sheetId="10">
        <row r="67">
          <cell r="D67">
            <v>-21623781.964075886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7592209.3400011593</v>
          </cell>
        </row>
      </sheetData>
      <sheetData sheetId="9" refreshError="1"/>
      <sheetData sheetId="10">
        <row r="67">
          <cell r="D67">
            <v>-569086.35184942361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320876.84171015065</v>
          </cell>
        </row>
      </sheetData>
      <sheetData sheetId="9" refreshError="1"/>
      <sheetData sheetId="10">
        <row r="67">
          <cell r="D67">
            <v>8742831.360861741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9885429.4057871439</v>
          </cell>
        </row>
      </sheetData>
      <sheetData sheetId="9" refreshError="1"/>
      <sheetData sheetId="10">
        <row r="67">
          <cell r="D67">
            <v>1556199.4162325482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33317792.963839754</v>
          </cell>
        </row>
      </sheetData>
      <sheetData sheetId="9" refreshError="1"/>
      <sheetData sheetId="10">
        <row r="67">
          <cell r="D67">
            <v>-10685193.369638223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-3546160.7553006914</v>
          </cell>
        </row>
      </sheetData>
      <sheetData sheetId="9" refreshError="1"/>
      <sheetData sheetId="10">
        <row r="64">
          <cell r="D64">
            <v>-2733402.8215179397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12228831.219195781</v>
          </cell>
        </row>
      </sheetData>
      <sheetData sheetId="9" refreshError="1"/>
      <sheetData sheetId="10">
        <row r="67">
          <cell r="D67">
            <v>-2601722.1031844681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39949528.651625507</v>
          </cell>
        </row>
      </sheetData>
      <sheetData sheetId="9"/>
      <sheetData sheetId="10">
        <row r="67">
          <cell r="D67">
            <v>5372951.5293575069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4511765.9454531344</v>
          </cell>
        </row>
      </sheetData>
      <sheetData sheetId="9"/>
      <sheetData sheetId="10">
        <row r="67">
          <cell r="D67">
            <v>9646867.6420392636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-5774742.1120439079</v>
          </cell>
        </row>
      </sheetData>
      <sheetData sheetId="9"/>
      <sheetData sheetId="10">
        <row r="67">
          <cell r="D67">
            <v>16508750.822409021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-15329841.507525977</v>
          </cell>
        </row>
      </sheetData>
      <sheetData sheetId="9"/>
      <sheetData sheetId="10">
        <row r="67">
          <cell r="D67">
            <v>-16162833.316272428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6305107.8341595158</v>
          </cell>
        </row>
      </sheetData>
      <sheetData sheetId="9"/>
      <sheetData sheetId="10">
        <row r="68">
          <cell r="D68">
            <v>-1695758.5311251064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-54569233.809164509</v>
          </cell>
        </row>
      </sheetData>
      <sheetData sheetId="9"/>
      <sheetData sheetId="10">
        <row r="68">
          <cell r="D68">
            <v>10861376.549268778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22135598.457939908</v>
          </cell>
        </row>
      </sheetData>
      <sheetData sheetId="9">
        <row r="68">
          <cell r="D68">
            <v>7566957.257340584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2809221.4613733101</v>
          </cell>
        </row>
      </sheetData>
      <sheetData sheetId="9">
        <row r="68">
          <cell r="D68">
            <v>7640409.4995851973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28971130.14173156</v>
          </cell>
        </row>
      </sheetData>
      <sheetData sheetId="9">
        <row r="68">
          <cell r="D68">
            <v>-9933268.9135694131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10585965.035184516</v>
          </cell>
        </row>
      </sheetData>
      <sheetData sheetId="9" refreshError="1"/>
      <sheetData sheetId="10">
        <row r="64">
          <cell r="D64">
            <v>33849082.878576256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19927255.078257773</v>
          </cell>
        </row>
      </sheetData>
      <sheetData sheetId="9">
        <row r="68">
          <cell r="D68">
            <v>-493578.69993307511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662401.49611862586</v>
          </cell>
        </row>
      </sheetData>
      <sheetData sheetId="9">
        <row r="68">
          <cell r="D68">
            <v>2799571.7138523785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-6835456.2899205517</v>
          </cell>
        </row>
      </sheetData>
      <sheetData sheetId="9">
        <row r="68">
          <cell r="D68">
            <v>-4489210.384048555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5123242.8731391374</v>
          </cell>
        </row>
      </sheetData>
      <sheetData sheetId="9">
        <row r="68">
          <cell r="D68">
            <v>-2069330.0874774866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-20401003.690879911</v>
          </cell>
        </row>
      </sheetData>
      <sheetData sheetId="9">
        <row r="68">
          <cell r="D68">
            <v>143577.92440993455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2881697.8336385773</v>
          </cell>
        </row>
      </sheetData>
      <sheetData sheetId="9">
        <row r="68">
          <cell r="D68">
            <v>-9022931.0049670804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-11288958.99809714</v>
          </cell>
        </row>
      </sheetData>
      <sheetData sheetId="10" refreshError="1"/>
      <sheetData sheetId="11">
        <row r="68">
          <cell r="D68">
            <v>-2474044.5668558292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7">
          <cell r="D37">
            <v>2640484.5152258119</v>
          </cell>
        </row>
      </sheetData>
      <sheetData sheetId="10"/>
      <sheetData sheetId="11">
        <row r="68">
          <cell r="D68">
            <v>10115027.99014172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-6193672.1163657019</v>
          </cell>
        </row>
      </sheetData>
      <sheetData sheetId="10" refreshError="1"/>
      <sheetData sheetId="11">
        <row r="68">
          <cell r="D68">
            <v>3117610.2823879477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-7196938.7361910027</v>
          </cell>
        </row>
      </sheetData>
      <sheetData sheetId="10" refreshError="1"/>
      <sheetData sheetId="11">
        <row r="69">
          <cell r="D69">
            <v>4906831.9958360568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12837808.443052724</v>
          </cell>
        </row>
      </sheetData>
      <sheetData sheetId="9" refreshError="1"/>
      <sheetData sheetId="10">
        <row r="64">
          <cell r="D64">
            <v>12673881.284532294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823922.70732797496</v>
          </cell>
        </row>
      </sheetData>
      <sheetData sheetId="10" refreshError="1"/>
      <sheetData sheetId="11">
        <row r="69">
          <cell r="D69">
            <v>-7827749.2733963188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1937882.6082732147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4080363.024986675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5080336.4571289839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3230650.0963497288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21602629.570594821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13596631.61365016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-4791809.7330243941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-941030.39255676931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310378.0133620844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13954619.677778512</v>
          </cell>
        </row>
      </sheetData>
      <sheetData sheetId="9" refreshError="1"/>
      <sheetData sheetId="10">
        <row r="64">
          <cell r="D64">
            <v>18981404.29985588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1230226.0554718378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-17096608.19158259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-8753432.0459487084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1072683.3901475861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-763238.16872282024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24999230.604138743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3824317.89537453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5">
          <cell r="B95">
            <v>-14642231.589225475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5878409.5456815381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17238962.925309796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17085606.588793833</v>
          </cell>
        </row>
      </sheetData>
      <sheetData sheetId="9" refreshError="1"/>
      <sheetData sheetId="10">
        <row r="65">
          <cell r="D65">
            <v>7608798.8776511885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3709214.176291619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18786244.899729408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8080049.052615297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6">
          <cell r="B96">
            <v>-7953174.2896355828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4322015.3733330956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-15198571.35931389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-282933.72892066534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-1656165.9114335484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-1568986.4230163777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15731443.992555099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59240634.883929111</v>
          </cell>
        </row>
      </sheetData>
      <sheetData sheetId="9" refreshError="1"/>
      <sheetData sheetId="10">
        <row r="65">
          <cell r="D65">
            <v>7638947.5323133981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215384.29631968425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18551794.519130241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6503159.1929820962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1049936.7388636633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5628667.5947335204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9357245.490879938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-5301937.4172093282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6712219.0777174849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13657503.620771011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-23585280.715808965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37169121.159954108</v>
          </cell>
        </row>
      </sheetData>
      <sheetData sheetId="9" refreshError="1"/>
      <sheetData sheetId="10">
        <row r="65">
          <cell r="D65">
            <v>-7310778.9020309132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8676783.8198082522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-5976677.2236062363</v>
          </cell>
        </row>
      </sheetData>
      <sheetData sheetId="9" refreshError="1"/>
      <sheetData sheetId="10">
        <row r="65">
          <cell r="D65">
            <v>1565311.7537616135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3" max="13" width="11.28515625" bestFit="1" customWidth="1"/>
    <col min="14" max="14" width="24.5703125" customWidth="1"/>
    <col min="17" max="17" width="23.5703125" customWidth="1"/>
  </cols>
  <sheetData>
    <row r="1" spans="1:17" ht="16.5" thickBot="1" x14ac:dyDescent="0.3">
      <c r="A1" s="23" t="s">
        <v>4</v>
      </c>
      <c r="B1" s="23"/>
      <c r="C1" s="23"/>
      <c r="D1" s="23"/>
      <c r="F1" s="23" t="s">
        <v>5</v>
      </c>
      <c r="G1" s="23"/>
      <c r="H1" s="23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16">
        <v>36893</v>
      </c>
      <c r="B3" s="17">
        <v>-51097777.011640601</v>
      </c>
      <c r="C3" s="17">
        <v>-32484080.159858301</v>
      </c>
      <c r="D3" s="17">
        <v>-71620781.523287609</v>
      </c>
      <c r="E3" s="18"/>
      <c r="F3" s="17">
        <v>4398450.8299787296</v>
      </c>
      <c r="G3" s="17">
        <v>-73168668.628483191</v>
      </c>
      <c r="H3" s="17">
        <v>-124220573.16887601</v>
      </c>
      <c r="I3" s="19">
        <f t="shared" ref="I3:I66" si="0">WEEKDAY(A3)</f>
        <v>3</v>
      </c>
      <c r="J3" s="18">
        <v>15000</v>
      </c>
      <c r="K3" s="18">
        <v>10601.54917002127</v>
      </c>
      <c r="L3" s="20"/>
      <c r="M3" s="21">
        <f>'[1]Power East P&amp;L'!$D$64+'[1]Power West P&amp;L'!$D$35</f>
        <v>-47510244.544510663</v>
      </c>
    </row>
    <row r="4" spans="1:17" x14ac:dyDescent="0.2">
      <c r="A4" s="16">
        <v>36894</v>
      </c>
      <c r="B4" s="17">
        <v>-43401616.481660202</v>
      </c>
      <c r="C4" s="17">
        <v>-28988682.5778163</v>
      </c>
      <c r="D4" s="17">
        <v>-62113257.8792013</v>
      </c>
      <c r="E4" s="18"/>
      <c r="F4" s="17">
        <v>-28033641.052108299</v>
      </c>
      <c r="G4" s="17">
        <v>-6833770.3582870299</v>
      </c>
      <c r="H4" s="17">
        <v>-58730213.995283797</v>
      </c>
      <c r="I4" s="19">
        <f t="shared" si="0"/>
        <v>4</v>
      </c>
      <c r="J4" s="18">
        <v>-26000</v>
      </c>
      <c r="K4" s="18">
        <v>2033.641052108298</v>
      </c>
      <c r="L4" s="20"/>
      <c r="M4" s="21">
        <f>'[2]Power East P&amp;L'!$D$64+'[2]Power West P&amp;L'!$D$35</f>
        <v>-6279563.576818631</v>
      </c>
    </row>
    <row r="5" spans="1:17" x14ac:dyDescent="0.2">
      <c r="A5" s="16">
        <v>36895</v>
      </c>
      <c r="B5" s="17">
        <v>-36469833.835407905</v>
      </c>
      <c r="C5" s="17">
        <v>-30298528.673423897</v>
      </c>
      <c r="D5" s="17">
        <v>-58774544.996616997</v>
      </c>
      <c r="E5" s="18"/>
      <c r="F5" s="17">
        <v>4777050.7069724398</v>
      </c>
      <c r="G5" s="17">
        <v>28577982.140463699</v>
      </c>
      <c r="H5" s="17">
        <v>28344306.9756032</v>
      </c>
      <c r="I5" s="19">
        <f t="shared" si="0"/>
        <v>5</v>
      </c>
      <c r="J5" s="18">
        <v>37000</v>
      </c>
      <c r="K5" s="18">
        <v>32222.949293027559</v>
      </c>
      <c r="L5" s="20"/>
      <c r="M5" s="21">
        <f>'[3]Power East P&amp;L'!$D$64+'[3]Power West P&amp;L'!$D$35</f>
        <v>44435047.913760774</v>
      </c>
    </row>
    <row r="6" spans="1:17" x14ac:dyDescent="0.2">
      <c r="A6" s="16">
        <v>36896</v>
      </c>
      <c r="B6" s="17">
        <v>-50970812.197896101</v>
      </c>
      <c r="C6" s="17">
        <v>-35232337.244058698</v>
      </c>
      <c r="D6" s="17">
        <v>-74471150.009403795</v>
      </c>
      <c r="E6" s="18"/>
      <c r="F6" s="17">
        <v>36628902.936453305</v>
      </c>
      <c r="G6" s="17">
        <v>25485362.111536</v>
      </c>
      <c r="H6" s="17">
        <v>63625900.121899098</v>
      </c>
      <c r="I6" s="19">
        <f t="shared" si="0"/>
        <v>6</v>
      </c>
      <c r="J6" s="18">
        <v>44000</v>
      </c>
      <c r="K6" s="18">
        <v>7371.0970635466947</v>
      </c>
      <c r="L6" s="20"/>
      <c r="M6" s="21">
        <f>'[4]Power East P&amp;L'!$D$64+'[4]Power West P&amp;L'!$D$35</f>
        <v>25511689.727585018</v>
      </c>
    </row>
    <row r="7" spans="1:17" x14ac:dyDescent="0.2">
      <c r="A7" s="16">
        <v>36899</v>
      </c>
      <c r="B7" s="17">
        <v>-67053017.292416103</v>
      </c>
      <c r="C7" s="17">
        <v>-43904499.342392795</v>
      </c>
      <c r="D7" s="17">
        <v>-96586868.804582402</v>
      </c>
      <c r="E7" s="18"/>
      <c r="F7" s="17">
        <v>-74158628.068256095</v>
      </c>
      <c r="G7" s="17">
        <v>19508067.587119099</v>
      </c>
      <c r="H7" s="17">
        <v>-70635011.626107097</v>
      </c>
      <c r="I7" s="19">
        <f t="shared" si="0"/>
        <v>2</v>
      </c>
      <c r="J7" s="18">
        <v>-78000</v>
      </c>
      <c r="K7" s="18">
        <v>-3841.37193174391</v>
      </c>
      <c r="L7" s="20"/>
      <c r="M7" s="21">
        <f>'[5]Power East P&amp;L'!$D$64+'[5]Power West P&amp;L'!$D$35</f>
        <v>32936023.977634393</v>
      </c>
    </row>
    <row r="8" spans="1:17" x14ac:dyDescent="0.2">
      <c r="A8" s="16">
        <v>36900</v>
      </c>
      <c r="B8" s="17">
        <v>-64685893.803497002</v>
      </c>
      <c r="C8" s="17">
        <v>-39466889.339984201</v>
      </c>
      <c r="D8" s="17">
        <v>-90588087.271049604</v>
      </c>
      <c r="E8" s="18"/>
      <c r="F8" s="17">
        <v>7967455.5871623</v>
      </c>
      <c r="G8" s="17">
        <v>14447441.369056301</v>
      </c>
      <c r="H8" s="17">
        <v>26959662.494345102</v>
      </c>
      <c r="I8" s="19">
        <f t="shared" si="0"/>
        <v>3</v>
      </c>
      <c r="J8" s="18">
        <v>5000</v>
      </c>
      <c r="K8" s="18">
        <v>-2967.4555871622997</v>
      </c>
      <c r="L8" s="20"/>
      <c r="M8" s="21">
        <f>'[6]Power East P&amp;L'!$D$65+'[6]Power West P&amp;L'!$D$35</f>
        <v>24694405.466445021</v>
      </c>
    </row>
    <row r="9" spans="1:17" x14ac:dyDescent="0.2">
      <c r="A9" s="16">
        <v>36901</v>
      </c>
      <c r="B9" s="17">
        <v>-53693196.264851198</v>
      </c>
      <c r="C9" s="17">
        <v>-42368723.003784999</v>
      </c>
      <c r="D9" s="17">
        <v>-81711781.319407895</v>
      </c>
      <c r="E9" s="18"/>
      <c r="F9" s="17">
        <v>-55873289.724646598</v>
      </c>
      <c r="G9" s="17">
        <v>415305697.15546602</v>
      </c>
      <c r="H9" s="17">
        <v>357341454.91546702</v>
      </c>
      <c r="I9" s="19">
        <f t="shared" si="0"/>
        <v>4</v>
      </c>
      <c r="J9" s="18">
        <v>-52000</v>
      </c>
      <c r="K9" s="18">
        <v>3873.2897246465945</v>
      </c>
      <c r="L9" s="20"/>
      <c r="M9" s="21">
        <f>'[7]Power East P&amp;L'!$D$65+'[7]Power West P&amp;L'!$D$35</f>
        <v>66879582.41624251</v>
      </c>
    </row>
    <row r="10" spans="1:17" x14ac:dyDescent="0.2">
      <c r="A10" s="16">
        <v>36902</v>
      </c>
      <c r="B10" s="17">
        <v>-42431316.576545201</v>
      </c>
      <c r="C10" s="17">
        <v>-44181472.674101405</v>
      </c>
      <c r="D10" s="17">
        <v>-75171091.759068593</v>
      </c>
      <c r="E10" s="18"/>
      <c r="F10" s="17">
        <v>-6927840.6564589702</v>
      </c>
      <c r="G10" s="17">
        <v>272732283.66453397</v>
      </c>
      <c r="H10" s="17">
        <v>243199669.57334799</v>
      </c>
      <c r="I10" s="19">
        <f t="shared" si="0"/>
        <v>5</v>
      </c>
      <c r="J10" s="18">
        <v>-11000</v>
      </c>
      <c r="K10" s="18">
        <v>-4072.1593435410296</v>
      </c>
      <c r="L10" s="20"/>
      <c r="M10" s="21">
        <f>'[8]Power East P&amp;L'!$D$65+'[8]Power West P&amp;L'!$D$35</f>
        <v>29858342.257923193</v>
      </c>
    </row>
    <row r="11" spans="1:17" x14ac:dyDescent="0.2">
      <c r="A11" s="16">
        <v>36903</v>
      </c>
      <c r="B11" s="17">
        <v>-29769618.557557799</v>
      </c>
      <c r="C11" s="17">
        <v>-37950053.2360572</v>
      </c>
      <c r="D11" s="17">
        <v>-57424883.090319403</v>
      </c>
      <c r="E11" s="18"/>
      <c r="F11" s="17">
        <v>-17503313.0474746</v>
      </c>
      <c r="G11" s="17">
        <v>-5901957.6236157604</v>
      </c>
      <c r="H11" s="17">
        <v>-34885575.210460298</v>
      </c>
      <c r="I11" s="19">
        <f t="shared" si="0"/>
        <v>6</v>
      </c>
      <c r="J11" s="18">
        <v>-10000</v>
      </c>
      <c r="K11" s="18">
        <v>7503.3130474745994</v>
      </c>
      <c r="L11" s="20"/>
      <c r="M11" s="21">
        <f>'[9]Power East P&amp;L'!$D$65+'[9]Power West P&amp;L'!$D$35</f>
        <v>-4411365.4698446225</v>
      </c>
    </row>
    <row r="12" spans="1:17" x14ac:dyDescent="0.2">
      <c r="A12" s="16">
        <v>36906</v>
      </c>
      <c r="B12" s="17">
        <v>0</v>
      </c>
      <c r="C12" s="17">
        <v>0</v>
      </c>
      <c r="D12" s="17">
        <v>-2707332.3235406596</v>
      </c>
      <c r="E12" s="18"/>
      <c r="F12" s="17">
        <v>0</v>
      </c>
      <c r="G12" s="17">
        <v>0</v>
      </c>
      <c r="H12" s="17">
        <v>162909.66209999999</v>
      </c>
      <c r="I12" s="19">
        <f t="shared" si="0"/>
        <v>2</v>
      </c>
      <c r="J12" s="18">
        <v>67000</v>
      </c>
      <c r="K12" s="18">
        <v>59324.266115323713</v>
      </c>
      <c r="L12" s="20"/>
      <c r="M12" s="22"/>
    </row>
    <row r="13" spans="1:17" x14ac:dyDescent="0.2">
      <c r="A13" s="16">
        <v>36907</v>
      </c>
      <c r="B13" s="17">
        <v>-32042126.5813566</v>
      </c>
      <c r="C13" s="17">
        <v>-37625113.2501522</v>
      </c>
      <c r="D13" s="17">
        <v>-58409371.585407101</v>
      </c>
      <c r="E13" s="18"/>
      <c r="F13" s="17">
        <v>7675733.8846762897</v>
      </c>
      <c r="G13" s="17">
        <v>-6544098.7444911804</v>
      </c>
      <c r="H13" s="17">
        <v>-2446923.6993055702</v>
      </c>
      <c r="I13" s="19">
        <f t="shared" si="0"/>
        <v>3</v>
      </c>
      <c r="J13" s="18">
        <v>9000</v>
      </c>
      <c r="K13" s="18">
        <v>6588.4178869214202</v>
      </c>
      <c r="L13" s="20"/>
      <c r="M13" s="21">
        <f>'[10]Power East P&amp;L'!$D$65+'[10]Power West P&amp;L'!$D$35</f>
        <v>-4031244.2816182198</v>
      </c>
    </row>
    <row r="14" spans="1:17" x14ac:dyDescent="0.2">
      <c r="A14" s="16">
        <v>36908</v>
      </c>
      <c r="B14" s="17">
        <v>-14168997.126195898</v>
      </c>
      <c r="C14" s="17">
        <v>-36554140.963132396</v>
      </c>
      <c r="D14" s="17">
        <v>-45547134.659476198</v>
      </c>
      <c r="E14" s="18"/>
      <c r="F14" s="17">
        <v>2411582.1130785798</v>
      </c>
      <c r="G14" s="17">
        <v>-23056002.835365999</v>
      </c>
      <c r="H14" s="17">
        <v>-27522221.722899001</v>
      </c>
      <c r="I14" s="19">
        <f t="shared" si="0"/>
        <v>4</v>
      </c>
      <c r="J14" s="18">
        <v>52000</v>
      </c>
      <c r="K14" s="18">
        <v>1818.8345361382962</v>
      </c>
      <c r="L14" s="20"/>
      <c r="M14" s="21">
        <f>'[11]Power East P&amp;L'!$D$65+'[11]Power West P&amp;L'!$D$36</f>
        <v>-16499631.422042508</v>
      </c>
    </row>
    <row r="15" spans="1:17" x14ac:dyDescent="0.2">
      <c r="A15" s="16">
        <v>36909</v>
      </c>
      <c r="B15" s="17">
        <v>-13131751.5545287</v>
      </c>
      <c r="C15" s="17">
        <v>-33854043.352390997</v>
      </c>
      <c r="D15" s="17">
        <v>-38630901.1648506</v>
      </c>
      <c r="E15" s="18"/>
      <c r="F15" s="17">
        <v>50181165.463861704</v>
      </c>
      <c r="G15" s="17">
        <v>30367682.589925598</v>
      </c>
      <c r="H15" s="17">
        <v>103947064.876789</v>
      </c>
      <c r="I15" s="19">
        <f t="shared" si="0"/>
        <v>5</v>
      </c>
      <c r="J15" s="18">
        <v>90000</v>
      </c>
      <c r="K15" s="18">
        <v>12949.00854051151</v>
      </c>
      <c r="L15" s="20"/>
      <c r="M15" s="21">
        <f>'[12]Power East P&amp;L'!$D$65+'[12]Power West P&amp;L'!$D$36</f>
        <v>40965581.642716967</v>
      </c>
    </row>
    <row r="16" spans="1:17" x14ac:dyDescent="0.2">
      <c r="A16" s="16">
        <v>36910</v>
      </c>
      <c r="B16" s="17">
        <v>-16776269.512083299</v>
      </c>
      <c r="C16" s="17">
        <v>-34736683.169923499</v>
      </c>
      <c r="D16" s="17">
        <v>-45687499.553966396</v>
      </c>
      <c r="E16" s="18"/>
      <c r="F16" s="17">
        <v>77050991.459488496</v>
      </c>
      <c r="G16" s="17">
        <v>4142858.7910473496</v>
      </c>
      <c r="H16" s="17">
        <v>82209646.126926094</v>
      </c>
      <c r="I16" s="19">
        <f t="shared" si="0"/>
        <v>6</v>
      </c>
      <c r="J16" s="18">
        <v>-16000</v>
      </c>
      <c r="K16" s="18">
        <v>-16960.790094434953</v>
      </c>
      <c r="L16" s="20"/>
      <c r="M16" s="21">
        <f>'[13]Power East P&amp;L'!$D$67+'[13]Power West P&amp;L'!$D$36</f>
        <v>3653707.4606772526</v>
      </c>
    </row>
    <row r="17" spans="1:13" x14ac:dyDescent="0.2">
      <c r="A17" s="16">
        <v>36913</v>
      </c>
      <c r="B17" s="17">
        <v>-26059257.7516113</v>
      </c>
      <c r="C17" s="17">
        <v>-35210061.651170701</v>
      </c>
      <c r="D17" s="17">
        <v>-54613079.019980602</v>
      </c>
      <c r="E17" s="18"/>
      <c r="F17" s="17">
        <v>960790.09443495201</v>
      </c>
      <c r="G17" s="17">
        <v>27600291.7761821</v>
      </c>
      <c r="H17" s="17">
        <v>70656655.157104298</v>
      </c>
      <c r="I17" s="19">
        <f t="shared" si="0"/>
        <v>2</v>
      </c>
      <c r="J17" s="18">
        <v>-26000</v>
      </c>
      <c r="K17" s="18">
        <v>-2443.4254832095976</v>
      </c>
      <c r="L17" s="20"/>
      <c r="M17" s="21">
        <f>'[14]Power East P&amp;L'!$D$67+'[14]Power West P&amp;L'!$D$36</f>
        <v>28699041.896128245</v>
      </c>
    </row>
    <row r="18" spans="1:13" x14ac:dyDescent="0.2">
      <c r="A18" s="16">
        <v>36914</v>
      </c>
      <c r="B18" s="17">
        <v>-33551650.546337299</v>
      </c>
      <c r="C18" s="17">
        <v>-37125322.367980406</v>
      </c>
      <c r="D18" s="17">
        <v>-59404896.531598099</v>
      </c>
      <c r="E18" s="18"/>
      <c r="F18" s="17">
        <v>-23556574.516790401</v>
      </c>
      <c r="G18" s="17">
        <v>811557.97446123103</v>
      </c>
      <c r="H18" s="17">
        <v>-3295746.3385187802</v>
      </c>
      <c r="I18" s="19">
        <f t="shared" si="0"/>
        <v>3</v>
      </c>
      <c r="J18" s="18">
        <v>25000</v>
      </c>
      <c r="K18" s="18">
        <v>8912.1591894011017</v>
      </c>
      <c r="L18" s="20"/>
      <c r="M18" s="21">
        <f>'[15]Power East P&amp;L'!$D$67+'[15]Power West P&amp;L'!$D$36</f>
        <v>18327623.02152469</v>
      </c>
    </row>
    <row r="19" spans="1:13" x14ac:dyDescent="0.2">
      <c r="A19" s="16">
        <v>36915</v>
      </c>
      <c r="B19" s="17">
        <v>-38938020.276515096</v>
      </c>
      <c r="C19" s="17">
        <v>-34143353.403194696</v>
      </c>
      <c r="D19" s="17">
        <v>-64875703.545648903</v>
      </c>
      <c r="E19" s="18"/>
      <c r="F19" s="17">
        <v>16087840.810598899</v>
      </c>
      <c r="G19" s="17">
        <v>11421547.192052601</v>
      </c>
      <c r="H19" s="17">
        <v>21388952.035290603</v>
      </c>
      <c r="I19" s="19">
        <f t="shared" si="0"/>
        <v>4</v>
      </c>
      <c r="J19" s="18">
        <v>-7000</v>
      </c>
      <c r="K19" s="18">
        <v>6106.6021856628013</v>
      </c>
      <c r="L19" s="20"/>
      <c r="M19" s="21">
        <f>'[16]Power East P&amp;L'!$D$67+'[16]Power West P&amp;L'!$D$36</f>
        <v>7023122.9881517356</v>
      </c>
    </row>
    <row r="20" spans="1:13" x14ac:dyDescent="0.2">
      <c r="A20" s="16">
        <v>36916</v>
      </c>
      <c r="B20" s="17">
        <v>-40253565.3558897</v>
      </c>
      <c r="C20" s="17">
        <v>-35027285.153059699</v>
      </c>
      <c r="D20" s="17">
        <v>-68146319.712685108</v>
      </c>
      <c r="E20" s="18"/>
      <c r="F20" s="17">
        <v>-13106602.1856628</v>
      </c>
      <c r="G20" s="17">
        <v>2625105.0959228296</v>
      </c>
      <c r="H20" s="17">
        <v>-12560224.3252309</v>
      </c>
      <c r="I20" s="19">
        <f t="shared" si="0"/>
        <v>5</v>
      </c>
      <c r="J20" s="18">
        <v>-15000</v>
      </c>
      <c r="K20" s="18">
        <v>4825.1063895553016</v>
      </c>
      <c r="L20" s="20"/>
      <c r="M20" s="21">
        <f>'[17]Power East P&amp;L'!$D$67+'[17]Power West P&amp;L'!$D$36</f>
        <v>9063708.2025718912</v>
      </c>
    </row>
    <row r="21" spans="1:13" x14ac:dyDescent="0.2">
      <c r="A21" s="16">
        <v>36917</v>
      </c>
      <c r="B21" s="17">
        <v>-29313548.1678553</v>
      </c>
      <c r="C21" s="17">
        <v>-33884706.0232132</v>
      </c>
      <c r="D21" s="17">
        <v>-55074643.398951799</v>
      </c>
      <c r="E21" s="18"/>
      <c r="F21" s="17">
        <v>-19825106.389555302</v>
      </c>
      <c r="G21" s="17">
        <v>10819739.133259401</v>
      </c>
      <c r="H21" s="17">
        <v>-8009461.4897157596</v>
      </c>
      <c r="I21" s="19">
        <f t="shared" si="0"/>
        <v>6</v>
      </c>
      <c r="J21" s="18">
        <v>-26000</v>
      </c>
      <c r="K21" s="18">
        <v>52802.5445248795</v>
      </c>
      <c r="L21" s="20"/>
      <c r="M21" s="21">
        <f>'[18]Power East P&amp;L'!$D$67+'[18]Power West P&amp;L'!$D$36</f>
        <v>11441628.822019693</v>
      </c>
    </row>
    <row r="22" spans="1:13" x14ac:dyDescent="0.2">
      <c r="A22" s="16">
        <v>36920</v>
      </c>
      <c r="B22" s="17">
        <v>-32497107.082225598</v>
      </c>
      <c r="C22" s="17">
        <v>-29627882.623047799</v>
      </c>
      <c r="D22" s="17">
        <v>-48026791.362698004</v>
      </c>
      <c r="E22" s="18"/>
      <c r="F22" s="17">
        <v>-78802544.5248795</v>
      </c>
      <c r="G22" s="17">
        <v>-1046580.63991197</v>
      </c>
      <c r="H22" s="17">
        <v>-87156055.859461904</v>
      </c>
      <c r="I22" s="19">
        <f t="shared" si="0"/>
        <v>2</v>
      </c>
      <c r="J22" s="18">
        <v>14000</v>
      </c>
      <c r="K22" s="18">
        <v>-4817.658421620501</v>
      </c>
      <c r="L22" s="20"/>
      <c r="M22" s="21">
        <f>'[19]Power East P&amp;L'!$D$67+'[19]Power West P&amp;L'!$D$37</f>
        <v>22632599.594201531</v>
      </c>
    </row>
    <row r="23" spans="1:13" x14ac:dyDescent="0.2">
      <c r="A23" s="16">
        <v>36921</v>
      </c>
      <c r="B23" s="17">
        <v>-39991462.083371498</v>
      </c>
      <c r="C23" s="17">
        <v>-40503331.063826196</v>
      </c>
      <c r="D23" s="17">
        <v>-64369014.348197997</v>
      </c>
      <c r="E23" s="18"/>
      <c r="F23" s="17">
        <v>18817658.421620499</v>
      </c>
      <c r="G23" s="17">
        <v>7981470.2278067796</v>
      </c>
      <c r="H23" s="17">
        <v>26227433.614508297</v>
      </c>
      <c r="I23" s="19">
        <f t="shared" si="0"/>
        <v>3</v>
      </c>
      <c r="J23" s="18">
        <v>72000</v>
      </c>
      <c r="K23" s="18">
        <v>-14704.249377401095</v>
      </c>
      <c r="L23" s="20"/>
      <c r="M23" s="21">
        <f>'[20]Power East P&amp;L'!$D$67+'[20]Power West P&amp;L'!$D$37</f>
        <v>9627109.1160113141</v>
      </c>
    </row>
    <row r="24" spans="1:13" x14ac:dyDescent="0.2">
      <c r="A24" s="16">
        <v>36922</v>
      </c>
      <c r="B24" s="17">
        <v>-39704970.408001602</v>
      </c>
      <c r="C24" s="17">
        <v>-41747136.743558101</v>
      </c>
      <c r="D24" s="17">
        <v>-63103127.648877598</v>
      </c>
      <c r="E24" s="18"/>
      <c r="F24" s="17">
        <v>86704249.377401099</v>
      </c>
      <c r="G24" s="17">
        <v>16468850.6849168</v>
      </c>
      <c r="H24" s="17">
        <v>94342517.557444096</v>
      </c>
      <c r="I24" s="19">
        <f t="shared" si="0"/>
        <v>4</v>
      </c>
      <c r="J24" s="18">
        <v>26000</v>
      </c>
      <c r="K24" s="18">
        <v>25200.673430239971</v>
      </c>
      <c r="L24" s="20"/>
      <c r="M24" s="21">
        <f>'[21]Power East P&amp;L'!$D$67+'[21]Power West P&amp;L'!$D$37</f>
        <v>45322480.180983014</v>
      </c>
    </row>
    <row r="25" spans="1:13" x14ac:dyDescent="0.2">
      <c r="A25" s="16">
        <v>36923</v>
      </c>
      <c r="B25" s="17">
        <v>-46957881.702423096</v>
      </c>
      <c r="C25" s="17">
        <v>-43977380.070262298</v>
      </c>
      <c r="D25" s="17">
        <v>-73754780.609590799</v>
      </c>
      <c r="E25" s="18"/>
      <c r="F25" s="17">
        <v>799326.56976002804</v>
      </c>
      <c r="G25" s="17">
        <v>22679046.692425601</v>
      </c>
      <c r="H25" s="17">
        <v>36420015.097820096</v>
      </c>
      <c r="I25" s="19">
        <f t="shared" si="0"/>
        <v>5</v>
      </c>
      <c r="J25" s="18">
        <v>3000</v>
      </c>
      <c r="K25" s="18">
        <v>13274.2510727436</v>
      </c>
      <c r="L25" s="20"/>
      <c r="M25" s="21">
        <f>'[22]Power East P&amp;L'!$D$67+'[22]Power West P&amp;L'!$D$37</f>
        <v>14158633.587492399</v>
      </c>
    </row>
    <row r="26" spans="1:13" x14ac:dyDescent="0.2">
      <c r="A26" s="16">
        <v>36924</v>
      </c>
      <c r="B26" s="17">
        <v>-64322726.850330599</v>
      </c>
      <c r="C26" s="17">
        <v>-42786524.225260794</v>
      </c>
      <c r="D26" s="17">
        <v>-88100666.169437706</v>
      </c>
      <c r="E26" s="18"/>
      <c r="F26" s="17">
        <v>-10274251.0727436</v>
      </c>
      <c r="G26" s="17">
        <v>-32064428.448104601</v>
      </c>
      <c r="H26" s="17">
        <v>-47065412.774752498</v>
      </c>
      <c r="I26" s="19">
        <f t="shared" si="0"/>
        <v>6</v>
      </c>
      <c r="J26" s="18">
        <v>-36000</v>
      </c>
      <c r="K26" s="18">
        <v>-2576.8333149286991</v>
      </c>
      <c r="L26" s="20"/>
      <c r="M26" s="21">
        <f>'[23]Power East P&amp;L'!$D$67+'[23]Power West P&amp;L'!$D$37</f>
        <v>10734008.710365113</v>
      </c>
    </row>
    <row r="27" spans="1:13" x14ac:dyDescent="0.2">
      <c r="A27" s="16">
        <v>36927</v>
      </c>
      <c r="B27" s="17">
        <v>-45957824.505217902</v>
      </c>
      <c r="C27" s="17">
        <v>-46497095.054891497</v>
      </c>
      <c r="D27" s="17">
        <v>-72551183.340213299</v>
      </c>
      <c r="E27" s="18"/>
      <c r="F27" s="17">
        <v>-33423166.685071301</v>
      </c>
      <c r="G27" s="17">
        <v>-29462426.033937998</v>
      </c>
      <c r="H27" s="17">
        <v>-69703305.860148296</v>
      </c>
      <c r="I27" s="19">
        <f t="shared" si="0"/>
        <v>2</v>
      </c>
      <c r="J27" s="18">
        <v>15000</v>
      </c>
      <c r="K27" s="18">
        <v>18350.447088136589</v>
      </c>
      <c r="L27" s="20"/>
      <c r="M27" s="21">
        <f>'[24]Power East P&amp;L'!$D$67+'[24]Power West P&amp;L'!$D$37</f>
        <v>-31492674.823798403</v>
      </c>
    </row>
    <row r="28" spans="1:13" x14ac:dyDescent="0.2">
      <c r="A28" s="16">
        <v>36928</v>
      </c>
      <c r="B28" s="17">
        <v>-42993745.201409295</v>
      </c>
      <c r="C28" s="17">
        <v>-47399521.171571203</v>
      </c>
      <c r="D28" s="17">
        <v>-70063333.600047797</v>
      </c>
      <c r="E28" s="18"/>
      <c r="F28" s="17">
        <v>-3350447.0881365901</v>
      </c>
      <c r="G28" s="17">
        <v>-10092289.581665501</v>
      </c>
      <c r="H28" s="17">
        <v>-15578584.382301301</v>
      </c>
      <c r="I28" s="19">
        <f t="shared" si="0"/>
        <v>3</v>
      </c>
      <c r="J28" s="18">
        <v>29000</v>
      </c>
      <c r="K28" s="18">
        <v>9599.6052267346022</v>
      </c>
      <c r="L28" s="20"/>
      <c r="M28" s="21">
        <f>'[25]Power East P&amp;L'!$D$68+'[25]Power West P&amp;L'!$D$37</f>
        <v>4609349.3030344099</v>
      </c>
    </row>
    <row r="29" spans="1:13" x14ac:dyDescent="0.2">
      <c r="A29" s="16">
        <v>36929</v>
      </c>
      <c r="B29" s="17">
        <v>-60589009.938619398</v>
      </c>
      <c r="C29" s="17">
        <v>-43894394.519117497</v>
      </c>
      <c r="D29" s="17">
        <v>-82052388.237965494</v>
      </c>
      <c r="E29" s="18"/>
      <c r="F29" s="17">
        <v>19400394.773265399</v>
      </c>
      <c r="G29" s="17">
        <v>-89983414.201549307</v>
      </c>
      <c r="H29" s="17">
        <v>-80231326.327225</v>
      </c>
      <c r="I29" s="19">
        <f t="shared" si="0"/>
        <v>4</v>
      </c>
      <c r="J29" s="18">
        <v>-53000</v>
      </c>
      <c r="K29" s="18">
        <v>-23182.2048882585</v>
      </c>
      <c r="L29" s="20"/>
      <c r="M29" s="21">
        <f>'[26]Power East P&amp;L'!$D$68+'[26]Power West P&amp;L'!$D$37</f>
        <v>-43707857.259895727</v>
      </c>
    </row>
    <row r="30" spans="1:13" x14ac:dyDescent="0.2">
      <c r="A30" s="16">
        <v>36930</v>
      </c>
      <c r="B30" s="17">
        <v>-75772612.034165099</v>
      </c>
      <c r="C30" s="17">
        <v>-36567777.137147501</v>
      </c>
      <c r="D30" s="17">
        <v>-96445774.582220197</v>
      </c>
      <c r="E30" s="18"/>
      <c r="F30" s="17">
        <v>-29817795.111741498</v>
      </c>
      <c r="G30" s="17">
        <v>14158088.653284701</v>
      </c>
      <c r="H30" s="17">
        <v>-25275754.590694502</v>
      </c>
      <c r="I30" s="19">
        <f t="shared" si="0"/>
        <v>5</v>
      </c>
      <c r="J30" s="18">
        <v>13000</v>
      </c>
      <c r="K30" s="18">
        <v>9955.0373257095707</v>
      </c>
      <c r="L30" s="20"/>
      <c r="M30" s="21">
        <f>'[27]Power East P&amp;L'!$D$68+'[27]Power West P&amp;L'!$D$37</f>
        <v>29702555.715280492</v>
      </c>
    </row>
    <row r="31" spans="1:13" x14ac:dyDescent="0.2">
      <c r="A31" s="16">
        <v>36931</v>
      </c>
      <c r="B31" s="17">
        <v>-73330639.195080101</v>
      </c>
      <c r="C31" s="17">
        <v>-36039483.718741305</v>
      </c>
      <c r="D31" s="17">
        <v>-93273875.464702398</v>
      </c>
      <c r="E31" s="18"/>
      <c r="F31" s="17">
        <v>3044962.6742904298</v>
      </c>
      <c r="G31" s="17">
        <v>6437889.6660984401</v>
      </c>
      <c r="H31" s="17">
        <v>10781160.9301189</v>
      </c>
      <c r="I31" s="19">
        <f t="shared" si="0"/>
        <v>6</v>
      </c>
      <c r="J31" s="18">
        <v>10000</v>
      </c>
      <c r="K31" s="18">
        <v>2794.97862886043</v>
      </c>
      <c r="L31" s="20"/>
      <c r="M31" s="21">
        <f>'[28]Power East P&amp;L'!$D$68+'[28]Power West P&amp;L'!$D$37</f>
        <v>10449630.960958507</v>
      </c>
    </row>
    <row r="32" spans="1:13" x14ac:dyDescent="0.2">
      <c r="A32" s="16">
        <v>36934</v>
      </c>
      <c r="B32" s="17">
        <v>-70527795.140394002</v>
      </c>
      <c r="C32" s="17">
        <v>-37989107.437457196</v>
      </c>
      <c r="D32" s="17">
        <v>-92359335.653379396</v>
      </c>
      <c r="E32" s="18"/>
      <c r="F32" s="17">
        <v>7205021.3711395701</v>
      </c>
      <c r="G32" s="17">
        <v>-7432164.9353298303</v>
      </c>
      <c r="H32" s="17">
        <v>-3130924.4421030199</v>
      </c>
      <c r="I32" s="19">
        <f t="shared" si="0"/>
        <v>2</v>
      </c>
      <c r="J32" s="18">
        <v>69000</v>
      </c>
      <c r="K32" s="18">
        <v>3449.5419368693983</v>
      </c>
      <c r="L32" s="20"/>
      <c r="M32" s="21">
        <f>'[29]Power East P&amp;L'!$D$68+'[29]Power West P&amp;L'!$D$37</f>
        <v>19037861.228162147</v>
      </c>
    </row>
    <row r="33" spans="1:13" x14ac:dyDescent="0.2">
      <c r="A33" s="16">
        <v>36935</v>
      </c>
      <c r="B33" s="17">
        <v>-68460496.845262706</v>
      </c>
      <c r="C33" s="17">
        <v>-36212048.8180058</v>
      </c>
      <c r="D33" s="17">
        <v>-91719935.507503703</v>
      </c>
      <c r="E33" s="18"/>
      <c r="F33" s="17">
        <v>65550458.063130602</v>
      </c>
      <c r="G33" s="17">
        <v>10329344.2793245</v>
      </c>
      <c r="H33" s="17">
        <v>65121520.1990484</v>
      </c>
      <c r="I33" s="19">
        <f t="shared" si="0"/>
        <v>3</v>
      </c>
      <c r="J33" s="18">
        <v>-19000</v>
      </c>
      <c r="K33" s="18">
        <v>8584.6044129347974</v>
      </c>
      <c r="L33" s="20"/>
      <c r="M33" s="21">
        <f>'[30]Power East P&amp;L'!$D$68+'[30]Power West P&amp;L'!$D$37</f>
        <v>19433676.378324699</v>
      </c>
    </row>
    <row r="34" spans="1:13" x14ac:dyDescent="0.2">
      <c r="A34" s="16">
        <v>36936</v>
      </c>
      <c r="B34" s="17">
        <v>-59869169.358649202</v>
      </c>
      <c r="C34" s="17">
        <v>-35488980.603516102</v>
      </c>
      <c r="D34" s="17">
        <v>-86135328.274380401</v>
      </c>
      <c r="E34" s="18"/>
      <c r="F34" s="17">
        <v>-27584604.412934799</v>
      </c>
      <c r="G34" s="17">
        <v>11215320.373826399</v>
      </c>
      <c r="H34" s="17">
        <v>-22195020.295857999</v>
      </c>
      <c r="I34" s="19">
        <f t="shared" si="0"/>
        <v>4</v>
      </c>
      <c r="J34" s="18">
        <v>8000</v>
      </c>
      <c r="K34" s="18">
        <v>-5188.7430400008998</v>
      </c>
      <c r="L34" s="20"/>
      <c r="M34" s="21">
        <f>'[31]Power East P&amp;L'!$D$68+'[31]Power West P&amp;L'!$D$37</f>
        <v>3461973.2099710042</v>
      </c>
    </row>
    <row r="35" spans="1:13" x14ac:dyDescent="0.2">
      <c r="A35" s="16">
        <v>36937</v>
      </c>
      <c r="B35" s="17">
        <v>-54793640.742570005</v>
      </c>
      <c r="C35" s="17">
        <v>-27892811.756388303</v>
      </c>
      <c r="D35" s="17">
        <v>-70926188.7985861</v>
      </c>
      <c r="E35" s="18"/>
      <c r="F35" s="17">
        <v>13188743.040000901</v>
      </c>
      <c r="G35" s="17">
        <v>-9132139.6340970993</v>
      </c>
      <c r="H35" s="17">
        <v>725051.60947418504</v>
      </c>
      <c r="I35" s="19">
        <f t="shared" si="0"/>
        <v>5</v>
      </c>
      <c r="J35" s="18">
        <v>13000</v>
      </c>
      <c r="K35" s="18">
        <v>-6314.4589517665991</v>
      </c>
      <c r="L35" s="20"/>
      <c r="M35" s="21">
        <f>'[32]Power East P&amp;L'!$D$68+'[32]Power West P&amp;L'!$D$37</f>
        <v>-11324666.673969107</v>
      </c>
    </row>
    <row r="36" spans="1:13" x14ac:dyDescent="0.2">
      <c r="A36" s="16">
        <v>36938</v>
      </c>
      <c r="B36" s="17">
        <v>-51120571.762465306</v>
      </c>
      <c r="C36" s="17">
        <v>-32054034.531190198</v>
      </c>
      <c r="D36" s="17">
        <v>-70146994.3793533</v>
      </c>
      <c r="E36" s="18"/>
      <c r="F36" s="17">
        <v>19314458.951766599</v>
      </c>
      <c r="G36" s="17">
        <v>5235892.66900972</v>
      </c>
      <c r="H36" s="17">
        <v>26351383.141021699</v>
      </c>
      <c r="I36" s="19">
        <f t="shared" si="0"/>
        <v>6</v>
      </c>
      <c r="J36" s="18">
        <v>2000</v>
      </c>
      <c r="K36" s="18">
        <v>6943.8932891700697</v>
      </c>
      <c r="L36" s="20"/>
      <c r="M36" s="21">
        <f>'[33]Power East P&amp;L'!$D$68+'[33]Power West P&amp;L'!$D$37</f>
        <v>3053912.7856616508</v>
      </c>
    </row>
    <row r="37" spans="1:13" x14ac:dyDescent="0.2">
      <c r="A37" s="16">
        <v>36941</v>
      </c>
      <c r="B37" s="17">
        <v>0</v>
      </c>
      <c r="C37" s="17">
        <v>0</v>
      </c>
      <c r="D37" s="17">
        <v>0</v>
      </c>
      <c r="E37" s="18"/>
      <c r="F37" s="17">
        <v>0</v>
      </c>
      <c r="G37" s="17">
        <v>0</v>
      </c>
      <c r="H37" s="17">
        <v>719541.24670000107</v>
      </c>
      <c r="I37" s="19">
        <f t="shared" si="0"/>
        <v>2</v>
      </c>
      <c r="J37" s="18">
        <v>4000</v>
      </c>
      <c r="K37" s="18">
        <v>-8588.3149200886983</v>
      </c>
      <c r="L37" s="20"/>
      <c r="M37" s="22"/>
    </row>
    <row r="38" spans="1:13" x14ac:dyDescent="0.2">
      <c r="A38" s="16">
        <v>36942</v>
      </c>
      <c r="B38" s="17">
        <v>-40033959.959350497</v>
      </c>
      <c r="C38" s="17">
        <v>-32699563.769177198</v>
      </c>
      <c r="D38" s="17">
        <v>-60360814.0980113</v>
      </c>
      <c r="E38" s="18"/>
      <c r="F38" s="17">
        <v>-4943893.2891700696</v>
      </c>
      <c r="G38" s="17">
        <v>-20479746.934149399</v>
      </c>
      <c r="H38" s="17">
        <v>-34800260.551687896</v>
      </c>
      <c r="I38" s="19">
        <f t="shared" si="0"/>
        <v>3</v>
      </c>
      <c r="J38" s="18">
        <v>-45000</v>
      </c>
      <c r="K38" s="18">
        <v>-3405.1643075313987</v>
      </c>
      <c r="L38" s="20"/>
      <c r="M38" s="21">
        <f>'[34]Power East P&amp;L'!$D$68+'[34]Power West P&amp;L'!$D$37</f>
        <v>-20257425.766469978</v>
      </c>
    </row>
    <row r="39" spans="1:13" x14ac:dyDescent="0.2">
      <c r="A39" s="16">
        <v>36943</v>
      </c>
      <c r="B39" s="17">
        <v>-25721169.996673897</v>
      </c>
      <c r="C39" s="17">
        <v>-25647690.170510501</v>
      </c>
      <c r="D39" s="17">
        <v>-40684830.379036695</v>
      </c>
      <c r="E39" s="18"/>
      <c r="F39" s="17">
        <v>12588314.920088699</v>
      </c>
      <c r="G39" s="17">
        <v>-6688990.1072611306</v>
      </c>
      <c r="H39" s="17">
        <v>4295534.4968334306</v>
      </c>
      <c r="I39" s="19">
        <f t="shared" si="0"/>
        <v>4</v>
      </c>
      <c r="J39" s="18">
        <v>13000</v>
      </c>
      <c r="K39" s="18">
        <v>23246.267782258699</v>
      </c>
      <c r="L39" s="20"/>
      <c r="M39" s="21">
        <f>'[35]Power East P&amp;L'!$D$68+'[35]Power West P&amp;L'!$D$37</f>
        <v>-6141233.1713285036</v>
      </c>
    </row>
    <row r="40" spans="1:13" x14ac:dyDescent="0.2">
      <c r="A40" s="16">
        <v>36944</v>
      </c>
      <c r="B40" s="17">
        <v>-21008466.329914</v>
      </c>
      <c r="C40" s="17">
        <v>-28397400.920977999</v>
      </c>
      <c r="D40" s="17">
        <v>-38933310.298944302</v>
      </c>
      <c r="E40" s="18"/>
      <c r="F40" s="17">
        <v>-41594835.692468598</v>
      </c>
      <c r="G40" s="17">
        <v>-12054281.0687616</v>
      </c>
      <c r="H40" s="17">
        <v>-58356715.0881707</v>
      </c>
      <c r="I40" s="19">
        <f t="shared" si="0"/>
        <v>5</v>
      </c>
      <c r="J40" s="18">
        <v>13000</v>
      </c>
      <c r="K40" s="18">
        <v>21505.792599079199</v>
      </c>
      <c r="L40" s="20"/>
      <c r="M40" s="21">
        <f>'[36]Power East P&amp;L'!$D$68+'[36]Power West P&amp;L'!$D$37</f>
        <v>-13763003.56495297</v>
      </c>
    </row>
    <row r="41" spans="1:13" x14ac:dyDescent="0.2">
      <c r="A41" s="16">
        <v>36945</v>
      </c>
      <c r="B41" s="17">
        <v>-22041985.706099097</v>
      </c>
      <c r="C41" s="17">
        <v>-27875399.563679598</v>
      </c>
      <c r="D41" s="17">
        <v>-37124600.380685896</v>
      </c>
      <c r="E41" s="18"/>
      <c r="F41" s="17">
        <v>-10246267.782258701</v>
      </c>
      <c r="G41" s="17">
        <v>5476651.4397157598</v>
      </c>
      <c r="H41" s="17">
        <v>-12372469.4723316</v>
      </c>
      <c r="I41" s="19">
        <f t="shared" si="0"/>
        <v>6</v>
      </c>
      <c r="J41" s="18">
        <v>14000</v>
      </c>
      <c r="K41" s="18">
        <v>12117.88196894165</v>
      </c>
      <c r="L41" s="20"/>
      <c r="M41" s="21">
        <f>'[37]Power East P&amp;L'!$D$68+'[37]Power West P&amp;L'!$D$37</f>
        <v>12755512.505367532</v>
      </c>
    </row>
    <row r="42" spans="1:13" x14ac:dyDescent="0.2">
      <c r="A42" s="16">
        <v>36948</v>
      </c>
      <c r="B42" s="17">
        <v>-21997329.066702597</v>
      </c>
      <c r="C42" s="17">
        <v>-27692581.355603099</v>
      </c>
      <c r="D42" s="17">
        <v>-41310678.482044697</v>
      </c>
      <c r="E42" s="18"/>
      <c r="F42" s="17">
        <v>-8505792.5990791991</v>
      </c>
      <c r="G42" s="17">
        <v>-10573846.828256801</v>
      </c>
      <c r="H42" s="17">
        <v>-31886925.886821102</v>
      </c>
      <c r="I42" s="19">
        <f t="shared" si="0"/>
        <v>2</v>
      </c>
      <c r="J42" s="18">
        <v>-13000</v>
      </c>
      <c r="K42" s="18">
        <v>16598.321147438797</v>
      </c>
      <c r="L42" s="20"/>
      <c r="M42" s="21">
        <f>'[38]Power East P&amp;L'!$D$68+'[38]Power West P&amp;L'!$D$37</f>
        <v>-3076061.8339777542</v>
      </c>
    </row>
    <row r="43" spans="1:13" x14ac:dyDescent="0.2">
      <c r="A43" s="16">
        <v>36949</v>
      </c>
      <c r="B43" s="17">
        <v>-29851959.117281798</v>
      </c>
      <c r="C43" s="17">
        <v>-29507879.944137998</v>
      </c>
      <c r="D43" s="17">
        <v>-48398790.852564901</v>
      </c>
      <c r="E43" s="18"/>
      <c r="F43" s="17">
        <v>1882118.0310583501</v>
      </c>
      <c r="G43" s="17">
        <v>4088782.3222298701</v>
      </c>
      <c r="H43" s="17">
        <v>4380694.6462024301</v>
      </c>
      <c r="I43" s="19">
        <f t="shared" si="0"/>
        <v>3</v>
      </c>
      <c r="J43" s="18">
        <v>-14000</v>
      </c>
      <c r="K43" s="18">
        <v>2981.0125256335996</v>
      </c>
      <c r="L43" s="20"/>
      <c r="M43" s="21">
        <f>'[39]Power East P&amp;L'!$D$69+'[39]Power West P&amp;L'!$D$37</f>
        <v>-2290106.7403549459</v>
      </c>
    </row>
    <row r="44" spans="1:13" x14ac:dyDescent="0.2">
      <c r="A44" s="16">
        <v>36950</v>
      </c>
      <c r="B44" s="17">
        <v>-44707559.947184294</v>
      </c>
      <c r="C44" s="17">
        <v>-32777979.5537843</v>
      </c>
      <c r="D44" s="17">
        <v>-62618749.477974601</v>
      </c>
      <c r="E44" s="18"/>
      <c r="F44" s="17">
        <v>-29598321.147438798</v>
      </c>
      <c r="G44" s="17">
        <v>-2327208.4255089499</v>
      </c>
      <c r="H44" s="17">
        <v>-41922309.376996405</v>
      </c>
      <c r="I44" s="19">
        <f t="shared" si="0"/>
        <v>4</v>
      </c>
      <c r="J44" s="18">
        <v>8000</v>
      </c>
      <c r="K44" s="18">
        <v>-63.938048587639969</v>
      </c>
      <c r="L44" s="20"/>
      <c r="M44" s="21">
        <f>'[40]Power East P&amp;L'!$D$69+'[40]Power West P&amp;L'!$D$37</f>
        <v>-7003826.5660683438</v>
      </c>
    </row>
    <row r="45" spans="1:13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3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3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3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3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3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3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3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3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3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3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3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3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3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3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3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  <c r="M220" s="21">
        <f>'[41]Power East P&amp;L'!$B$94+'[42]Power West P&amp;L'!$D$44</f>
        <v>6018245.6332598897</v>
      </c>
    </row>
    <row r="221" spans="1:13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  <c r="M221" s="21">
        <f>'[43]Power East P&amp;L'!$B$94+'[44]Power West P&amp;L'!$D$44</f>
        <v>8310986.5534787122</v>
      </c>
    </row>
    <row r="222" spans="1:13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  <c r="M222" s="21">
        <f>'[45]Power East P&amp;L'!$B$94+'[46]Power West P&amp;L'!$D$44</f>
        <v>35199261.184244983</v>
      </c>
    </row>
    <row r="223" spans="1:13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  <c r="M223" s="21">
        <f>'[47]Power East P&amp;L'!$B$94+'[48]Power West P&amp;L'!$D$44</f>
        <v>-5732840.1255811639</v>
      </c>
    </row>
    <row r="224" spans="1:13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  <c r="M224" s="21">
        <f>'[49]Power East P&amp;L'!$B$94+'[50]Power West P&amp;L'!$D$44</f>
        <v>1540604.068833922</v>
      </c>
    </row>
    <row r="225" spans="1:13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  <c r="M225" s="21">
        <f>'[51]Power East P&amp;L'!$B$94+'[52]Power West P&amp;L'!$D$44</f>
        <v>-25850040.237531297</v>
      </c>
    </row>
    <row r="226" spans="1:13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  <c r="M226" s="21">
        <f>'[53]Power East P&amp;L'!$B$94+'[54]Power West P&amp;L'!$D$44</f>
        <v>309445.22142476588</v>
      </c>
    </row>
    <row r="227" spans="1:13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  <c r="M227" s="21">
        <f>'[55]Power East P&amp;L'!$B$94+'[56]Power West P&amp;L'!$D$44</f>
        <v>28823548.499513272</v>
      </c>
    </row>
    <row r="228" spans="1:13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  <c r="M228" s="21">
        <f>'[57]Power East P&amp;L'!$B$95+'[58]Power West P&amp;L'!$D$44</f>
        <v>-8763822.0435439367</v>
      </c>
    </row>
    <row r="229" spans="1:13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  <c r="M229" s="21">
        <f>'[59]Power East P&amp;L'!$B$96+'[60]Power West P&amp;L'!$D$44</f>
        <v>20948177.101601414</v>
      </c>
    </row>
    <row r="230" spans="1:13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  <c r="M230" s="21">
        <f>'[61]Power East P&amp;L'!$B$96+'[62]Power West P&amp;L'!$D$44</f>
        <v>26866293.952344704</v>
      </c>
    </row>
    <row r="231" spans="1:13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  <c r="M231" s="21">
        <f>'[63]Power East P&amp;L'!$B$96+'[64]Power West P&amp;L'!$D$44</f>
        <v>-3631158.9163024873</v>
      </c>
    </row>
    <row r="232" spans="1:13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  <c r="M232" s="21">
        <f>'[65]Power East P&amp;L'!$B$96+'[66]Power West P&amp;L'!$D$44</f>
        <v>-15481505.088234555</v>
      </c>
    </row>
    <row r="233" spans="1:13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  <c r="M233" s="21">
        <f>'[67]Power East P&amp;L'!$B$96+'[68]Power West P&amp;L'!$D$44</f>
        <v>-3225152.3344499264</v>
      </c>
    </row>
    <row r="234" spans="1:13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  <c r="M234" s="21">
        <f>'[69]Power East P&amp;L'!$B$96+'[70]Power West P&amp;L'!$D$44</f>
        <v>15946828.288874783</v>
      </c>
    </row>
    <row r="235" spans="1:13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  <c r="M235" s="22"/>
    </row>
    <row r="236" spans="1:13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  <c r="M236" s="22"/>
    </row>
    <row r="237" spans="1:13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  <c r="M237" s="21">
        <f>'[71]Power East P&amp;L'!$B$96+'[72]Power West P&amp;L'!$D$44</f>
        <v>25054953.712112337</v>
      </c>
    </row>
    <row r="238" spans="1:13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  <c r="M238" s="21">
        <f>'[73]Power East P&amp;L'!$B$96+'[74]Power West P&amp;L'!$D$44</f>
        <v>6678604.3335971832</v>
      </c>
    </row>
    <row r="239" spans="1:13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  <c r="M239" s="21">
        <f>'[75]Power East P&amp;L'!$B$96+'[76]Power West P&amp;L'!$D$44</f>
        <v>4055308.0736706099</v>
      </c>
    </row>
    <row r="240" spans="1:13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  <c r="M240" s="21">
        <f>'[77]Power East P&amp;L'!$B$96+'[78]Power West P&amp;L'!$D$44</f>
        <v>20369722.698488496</v>
      </c>
    </row>
    <row r="241" spans="1:13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  <c r="M241" s="21">
        <f>'[79]Power East P&amp;L'!$B$96+'[80]Power West P&amp;L'!$D$44</f>
        <v>-14908496.896000713</v>
      </c>
    </row>
    <row r="242" spans="1:13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13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13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13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13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13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13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13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23" t="s">
        <v>4</v>
      </c>
      <c r="B1" s="23"/>
      <c r="C1" s="23"/>
      <c r="D1" s="23"/>
      <c r="F1" s="23" t="s">
        <v>5</v>
      </c>
      <c r="G1" s="23"/>
      <c r="H1" s="23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2001-11-04T17:57:58Z</cp:lastPrinted>
  <dcterms:created xsi:type="dcterms:W3CDTF">2001-11-03T22:33:48Z</dcterms:created>
  <dcterms:modified xsi:type="dcterms:W3CDTF">2023-09-11T15:04:43Z</dcterms:modified>
</cp:coreProperties>
</file>