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284446-5AEB-45FD-9B92-F45E0B7915FD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<sst xmlns="http://schemas.openxmlformats.org/spreadsheetml/2006/main" count="54" uniqueCount="43">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</sst>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38">
          <cell r="H38">
            <v>813</v>
          </cell>
          <cell r="J38">
            <v>660</v>
          </cell>
          <cell r="L38">
            <v>750</v>
          </cell>
          <cell r="N38">
            <v>885</v>
          </cell>
          <cell r="P38">
            <v>860</v>
          </cell>
          <cell r="AD38">
            <v>1717</v>
          </cell>
          <cell r="AF38">
            <v>1699</v>
          </cell>
          <cell r="AH38">
            <v>1693</v>
          </cell>
          <cell r="AJ38">
            <v>1734</v>
          </cell>
          <cell r="AL38">
            <v>1701</v>
          </cell>
          <cell r="AZ38">
            <v>424</v>
          </cell>
          <cell r="BB38">
            <v>339</v>
          </cell>
          <cell r="BD38">
            <v>369</v>
          </cell>
          <cell r="BF38">
            <v>427</v>
          </cell>
          <cell r="BH38">
            <v>430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</row>
        <row r="17">
          <cell r="D17">
            <v>1701</v>
          </cell>
        </row>
        <row r="21">
          <cell r="D21">
            <v>430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36819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627</v>
      </c>
      <c r="D13" s="25">
        <v>649</v>
      </c>
      <c r="E13" s="25">
        <f>+D13-C13</f>
        <v>22</v>
      </c>
      <c r="F13" s="4">
        <f>E13/C13</f>
        <v>3.5087719298245612E-2</v>
      </c>
      <c r="G13" s="4">
        <f>D13/953</f>
        <v>0.68100734522560336</v>
      </c>
      <c r="H13" s="4"/>
      <c r="I13" s="16"/>
      <c r="J13" s="17"/>
      <c r="L13" s="25">
        <f>[2]STOR951!$D$13</f>
        <v>860</v>
      </c>
      <c r="M13" s="25">
        <f>AVERAGE('[1]AGA Storage'!$L$38,'[1]AGA Storage'!$N$38,'[1]AGA Storage'!$P$38)</f>
        <v>831.66666666666663</v>
      </c>
      <c r="N13" s="25">
        <f>AVERAGE('[1]AGA Storage'!$H$38,'[1]AGA Storage'!$J$38,'[1]AGA Storage'!$L$38,'[1]AGA Storage'!$N$38,'[1]AGA Storage'!$P$38)</f>
        <v>793.6</v>
      </c>
      <c r="O13" s="25">
        <f>D13-L13</f>
        <v>-211</v>
      </c>
      <c r="P13" s="25">
        <f>D13-M13</f>
        <v>-182.66666666666663</v>
      </c>
      <c r="Q13" s="25">
        <f>D13-N13</f>
        <v>-144.60000000000002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1566</v>
      </c>
      <c r="D17" s="25">
        <v>1613</v>
      </c>
      <c r="E17" s="25">
        <f>+D17-C17</f>
        <v>47</v>
      </c>
      <c r="F17" s="4">
        <f>E17/C17</f>
        <v>3.0012771392081736E-2</v>
      </c>
      <c r="G17" s="4">
        <f>D17/1835</f>
        <v>0.87901907356948228</v>
      </c>
      <c r="H17" s="4"/>
      <c r="I17" s="16"/>
      <c r="J17" s="18"/>
      <c r="L17" s="25">
        <f>[2]STOR951!$D$17</f>
        <v>1701</v>
      </c>
      <c r="M17" s="25">
        <f>AVERAGE('[1]AGA Storage'!$AH$38,'[1]AGA Storage'!$AJ$38,'[1]AGA Storage'!$AL$38)</f>
        <v>1709.3333333333333</v>
      </c>
      <c r="N17" s="25">
        <f>AVERAGE('[1]AGA Storage'!$AD$38,'[1]AGA Storage'!$AF$38,'[1]AGA Storage'!$AH$38,'[1]AGA Storage'!$AJ$38,'[1]AGA Storage'!$AL$38)</f>
        <v>1708.8</v>
      </c>
      <c r="O17" s="25">
        <f>D17-L17</f>
        <v>-88</v>
      </c>
      <c r="P17" s="25">
        <f>D17-M17</f>
        <v>-96.333333333333258</v>
      </c>
      <c r="Q17" s="25">
        <f>D17-N17</f>
        <v>-95.799999999999955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378</v>
      </c>
      <c r="D21" s="25">
        <v>380</v>
      </c>
      <c r="E21" s="25">
        <f>+D21-C21</f>
        <v>2</v>
      </c>
      <c r="F21" s="4">
        <f>E21/C21</f>
        <v>5.2910052910052907E-3</v>
      </c>
      <c r="G21" s="4">
        <f>D21/506</f>
        <v>0.75098814229249011</v>
      </c>
      <c r="H21" s="4"/>
      <c r="I21" s="16"/>
      <c r="J21" s="18"/>
      <c r="L21" s="25">
        <f>[2]STOR951!$D$21</f>
        <v>430</v>
      </c>
      <c r="M21" s="25">
        <f>AVERAGE('[1]AGA Storage'!$BD$38,'[1]AGA Storage'!$BF$38,'[1]AGA Storage'!$BH$38)</f>
        <v>408.66666666666669</v>
      </c>
      <c r="N21" s="25">
        <f>AVERAGE('[1]AGA Storage'!$AZ$38,'[1]AGA Storage'!$BB$38,'[1]AGA Storage'!$BD$38,'[1]AGA Storage'!$BF$38,'[1]AGA Storage'!$H$38)</f>
        <v>474.4</v>
      </c>
      <c r="O21" s="25">
        <f>D21-L21</f>
        <v>-50</v>
      </c>
      <c r="P21" s="25">
        <f>D21-M21</f>
        <v>-28.666666666666686</v>
      </c>
      <c r="Q21" s="25">
        <f>D21-N21</f>
        <v>-94.399999999999977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2571</v>
      </c>
      <c r="D25" s="21">
        <f>SUM(D12:D24)</f>
        <v>2642</v>
      </c>
      <c r="E25" s="21">
        <f>SUM(E12:E24)</f>
        <v>71</v>
      </c>
      <c r="F25" s="4">
        <f>E25/C25</f>
        <v>2.7615713730066122E-2</v>
      </c>
      <c r="G25" s="27">
        <f>D25/3294</f>
        <v>0.80206435944140864</v>
      </c>
      <c r="H25" s="22"/>
      <c r="I25" s="23"/>
      <c r="J25" s="24"/>
      <c r="L25" s="21">
        <f t="shared" ref="L25:Q25" si="0">SUM(L12:L24)</f>
        <v>2991</v>
      </c>
      <c r="M25" s="21">
        <f t="shared" si="0"/>
        <v>2949.6666666666665</v>
      </c>
      <c r="N25" s="21">
        <f t="shared" si="0"/>
        <v>2976.8</v>
      </c>
      <c r="O25" s="21">
        <f t="shared" si="0"/>
        <v>-349</v>
      </c>
      <c r="P25" s="21">
        <f t="shared" si="0"/>
        <v>-307.66666666666657</v>
      </c>
      <c r="Q25" s="21">
        <f t="shared" si="0"/>
        <v>-334.79999999999995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2000-10-25T18:01:26Z</cp:lastPrinted>
  <dcterms:created xsi:type="dcterms:W3CDTF">1997-01-20T19:39:22Z</dcterms:created>
  <dcterms:modified xsi:type="dcterms:W3CDTF">2023-09-11T15:33:50Z</dcterms:modified>
</cp:coreProperties>
</file>