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D7C68F-8CA9-43F6-8F71-9D5117956104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<sst xmlns="http://schemas.openxmlformats.org/spreadsheetml/2006/main" count="54" uniqueCount="43">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</sst>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20">
          <cell r="H20">
            <v>602</v>
          </cell>
          <cell r="J20">
            <v>296</v>
          </cell>
          <cell r="L20">
            <v>457</v>
          </cell>
          <cell r="N20">
            <v>623</v>
          </cell>
          <cell r="P20">
            <v>675</v>
          </cell>
          <cell r="AD20">
            <v>917</v>
          </cell>
          <cell r="AF20">
            <v>664</v>
          </cell>
          <cell r="AH20">
            <v>764</v>
          </cell>
          <cell r="AJ20">
            <v>1028</v>
          </cell>
          <cell r="AL20">
            <v>956</v>
          </cell>
          <cell r="AZ20">
            <v>334</v>
          </cell>
          <cell r="BB20">
            <v>290</v>
          </cell>
          <cell r="BD20">
            <v>262</v>
          </cell>
          <cell r="BF20">
            <v>288</v>
          </cell>
          <cell r="BH20">
            <v>311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</row>
        <row r="17">
          <cell r="D17">
            <v>1011</v>
          </cell>
        </row>
        <row r="21">
          <cell r="D21">
            <v>322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332031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36700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409</v>
      </c>
      <c r="D13" s="25">
        <v>421</v>
      </c>
      <c r="E13" s="25">
        <f>+D13-C13</f>
        <v>12</v>
      </c>
      <c r="F13" s="4">
        <f>E13/C13</f>
        <v>2.9339853300733496E-2</v>
      </c>
      <c r="G13" s="4">
        <f>D13/953</f>
        <v>0.44176285414480587</v>
      </c>
      <c r="H13" s="4"/>
      <c r="I13" s="16"/>
      <c r="J13" s="17"/>
      <c r="L13" s="25">
        <f>[2]STOR951!$D$13</f>
        <v>700</v>
      </c>
      <c r="M13" s="25">
        <f>AVERAGE('[1]AGA Storage'!$L$20,'[1]AGA Storage'!$N$20,'[1]AGA Storage'!$P$20)</f>
        <v>585</v>
      </c>
      <c r="N13" s="25">
        <f>AVERAGE('[1]AGA Storage'!$H$20,'[1]AGA Storage'!$J$20,'[1]AGA Storage'!$L$20,'[1]AGA Storage'!$N$20,'[1]AGA Storage'!$P$20)</f>
        <v>530.6</v>
      </c>
      <c r="O13" s="25">
        <f>D13-L13</f>
        <v>-279</v>
      </c>
      <c r="P13" s="25">
        <f>D13-M13</f>
        <v>-164</v>
      </c>
      <c r="Q13" s="25">
        <f>D13-N13</f>
        <v>-109.60000000000002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754</v>
      </c>
      <c r="D17" s="25">
        <v>806</v>
      </c>
      <c r="E17" s="25">
        <f>+D17-C17</f>
        <v>52</v>
      </c>
      <c r="F17" s="4">
        <f>E17/C17</f>
        <v>6.8965517241379309E-2</v>
      </c>
      <c r="G17" s="4">
        <f>D17/1835</f>
        <v>0.43923705722070844</v>
      </c>
      <c r="H17" s="4"/>
      <c r="I17" s="16"/>
      <c r="J17" s="18"/>
      <c r="L17" s="25">
        <f>[2]STOR951!$D$17</f>
        <v>1011</v>
      </c>
      <c r="M17" s="25">
        <f>AVERAGE('[1]AGA Storage'!$AH$20,'[1]AGA Storage'!$AJ$20,'[1]AGA Storage'!$AL$20)</f>
        <v>916</v>
      </c>
      <c r="N17" s="25">
        <f>AVERAGE('[1]AGA Storage'!$AD$20,'[1]AGA Storage'!$AF$20,'[1]AGA Storage'!$AH$20,'[1]AGA Storage'!$AJ$20,'[1]AGA Storage'!$AL$20)</f>
        <v>865.8</v>
      </c>
      <c r="O17" s="25">
        <f>D17-L17</f>
        <v>-205</v>
      </c>
      <c r="P17" s="25">
        <f>D17-M17</f>
        <v>-110</v>
      </c>
      <c r="Q17" s="25">
        <f>D17-N17</f>
        <v>-59.799999999999955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331</v>
      </c>
      <c r="D21" s="25">
        <v>340</v>
      </c>
      <c r="E21" s="25">
        <f>+D21-C21</f>
        <v>9</v>
      </c>
      <c r="F21" s="4">
        <f>E21/C21</f>
        <v>2.7190332326283987E-2</v>
      </c>
      <c r="G21" s="4">
        <f>D21/506</f>
        <v>0.67193675889328064</v>
      </c>
      <c r="H21" s="4"/>
      <c r="I21" s="16"/>
      <c r="J21" s="18"/>
      <c r="L21" s="25">
        <f>[2]STOR951!$D$21</f>
        <v>322</v>
      </c>
      <c r="M21" s="25">
        <f>AVERAGE('[1]AGA Storage'!$BD$20,'[1]AGA Storage'!$BF$20,'[1]AGA Storage'!$BH$20)</f>
        <v>287</v>
      </c>
      <c r="N21" s="25">
        <f>AVERAGE('[1]AGA Storage'!$AZ$20,'[1]AGA Storage'!$BB$20,'[1]AGA Storage'!$BD$20,'[1]AGA Storage'!$BF$20,'[1]AGA Storage'!$H$20)</f>
        <v>355.2</v>
      </c>
      <c r="O21" s="25">
        <f>D21-L21</f>
        <v>18</v>
      </c>
      <c r="P21" s="25">
        <f>D21-M21</f>
        <v>53</v>
      </c>
      <c r="Q21" s="25">
        <f>D21-N21</f>
        <v>-15.199999999999989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1494</v>
      </c>
      <c r="D25" s="21">
        <f>SUM(D12:D24)</f>
        <v>1567</v>
      </c>
      <c r="E25" s="21">
        <f>SUM(E12:E24)</f>
        <v>73</v>
      </c>
      <c r="F25" s="4">
        <f>E25/C25</f>
        <v>4.8862115127175365E-2</v>
      </c>
      <c r="G25" s="27">
        <f>D25/3294</f>
        <v>0.47571341833636915</v>
      </c>
      <c r="H25" s="22"/>
      <c r="I25" s="23"/>
      <c r="J25" s="24"/>
      <c r="L25" s="21">
        <f t="shared" ref="L25:Q25" si="0">SUM(L12:L24)</f>
        <v>2033</v>
      </c>
      <c r="M25" s="21">
        <f t="shared" si="0"/>
        <v>1788</v>
      </c>
      <c r="N25" s="21">
        <f t="shared" si="0"/>
        <v>1751.6000000000001</v>
      </c>
      <c r="O25" s="21">
        <f t="shared" si="0"/>
        <v>-466</v>
      </c>
      <c r="P25" s="21">
        <f t="shared" si="0"/>
        <v>-221</v>
      </c>
      <c r="Q25" s="21">
        <f t="shared" si="0"/>
        <v>-184.59999999999997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2000-05-17T18:01:48Z</cp:lastPrinted>
  <dcterms:created xsi:type="dcterms:W3CDTF">1997-01-20T19:39:22Z</dcterms:created>
  <dcterms:modified xsi:type="dcterms:W3CDTF">2023-09-11T15:41:34Z</dcterms:modified>
</cp:coreProperties>
</file>