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C3AFCE-44F6-4789-BFDE-87C3F63AC7CC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<sst xmlns="http://schemas.openxmlformats.org/spreadsheetml/2006/main" count="54" uniqueCount="43">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</sst>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18">
          <cell r="H18">
            <v>544</v>
          </cell>
          <cell r="J18">
            <v>262</v>
          </cell>
          <cell r="L18">
            <v>416</v>
          </cell>
          <cell r="N18">
            <v>581</v>
          </cell>
          <cell r="P18">
            <v>634</v>
          </cell>
          <cell r="AD18">
            <v>805</v>
          </cell>
          <cell r="AF18">
            <v>532</v>
          </cell>
          <cell r="AH18">
            <v>636</v>
          </cell>
          <cell r="AJ18">
            <v>914</v>
          </cell>
          <cell r="AL18">
            <v>872</v>
          </cell>
          <cell r="AZ18">
            <v>314</v>
          </cell>
          <cell r="BB18">
            <v>278</v>
          </cell>
          <cell r="BD18">
            <v>240</v>
          </cell>
          <cell r="BF18">
            <v>258</v>
          </cell>
          <cell r="BH18">
            <v>288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</row>
        <row r="17">
          <cell r="D17">
            <v>906</v>
          </cell>
        </row>
        <row r="21">
          <cell r="D21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36686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377</v>
      </c>
      <c r="D13" s="25">
        <v>398</v>
      </c>
      <c r="E13" s="25">
        <f>+D13-C13</f>
        <v>21</v>
      </c>
      <c r="F13" s="4">
        <f>E13/C13</f>
        <v>5.5702917771883291E-2</v>
      </c>
      <c r="G13" s="4">
        <f>D13/953</f>
        <v>0.41762854144805878</v>
      </c>
      <c r="H13" s="4"/>
      <c r="I13" s="16"/>
      <c r="J13" s="17"/>
      <c r="L13" s="25">
        <f>[2]STOR951!$D$13</f>
        <v>651</v>
      </c>
      <c r="M13" s="25">
        <f>AVERAGE('[1]AGA Storage'!$L$18,'[1]AGA Storage'!$N$18,'[1]AGA Storage'!$P$18)</f>
        <v>543.66666666666663</v>
      </c>
      <c r="N13" s="25">
        <f>AVERAGE('[1]AGA Storage'!$H$18,'[1]AGA Storage'!$J$18,'[1]AGA Storage'!$L$18,'[1]AGA Storage'!$N$18,'[1]AGA Storage'!$P$18)</f>
        <v>487.4</v>
      </c>
      <c r="O13" s="25">
        <f>D13-L13</f>
        <v>-253</v>
      </c>
      <c r="P13" s="25">
        <f>D13-M13</f>
        <v>-145.66666666666663</v>
      </c>
      <c r="Q13" s="25">
        <f>D13-N13</f>
        <v>-89.399999999999977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653</v>
      </c>
      <c r="D17" s="25">
        <v>706</v>
      </c>
      <c r="E17" s="25">
        <f>+D17-C17</f>
        <v>53</v>
      </c>
      <c r="F17" s="4">
        <f>E17/C17</f>
        <v>8.1163859111791734E-2</v>
      </c>
      <c r="G17" s="4">
        <f>D17/1835</f>
        <v>0.38474114441416896</v>
      </c>
      <c r="H17" s="4"/>
      <c r="I17" s="16"/>
      <c r="J17" s="18"/>
      <c r="L17" s="25">
        <f>[2]STOR951!$D$17</f>
        <v>906</v>
      </c>
      <c r="M17" s="25">
        <f>AVERAGE('[1]AGA Storage'!$AH$18,'[1]AGA Storage'!$AJ$18,'[1]AGA Storage'!$AL$18)</f>
        <v>807.33333333333337</v>
      </c>
      <c r="N17" s="25">
        <f>AVERAGE('[1]AGA Storage'!$AD$18,'[1]AGA Storage'!$AF$18,'[1]AGA Storage'!$AH$18,'[1]AGA Storage'!$AJ$18,'[1]AGA Storage'!$AL$18)</f>
        <v>751.8</v>
      </c>
      <c r="O17" s="25">
        <f>D17-L17</f>
        <v>-200</v>
      </c>
      <c r="P17" s="25">
        <f>D17-M17</f>
        <v>-101.33333333333337</v>
      </c>
      <c r="Q17" s="25">
        <f>D17-N17</f>
        <v>-45.799999999999955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322</v>
      </c>
      <c r="D21" s="25">
        <v>326</v>
      </c>
      <c r="E21" s="25">
        <f>+D21-C21</f>
        <v>4</v>
      </c>
      <c r="F21" s="4">
        <f>E21/C21</f>
        <v>1.2422360248447204E-2</v>
      </c>
      <c r="G21" s="4">
        <f>D21/506</f>
        <v>0.64426877470355737</v>
      </c>
      <c r="H21" s="4"/>
      <c r="I21" s="16"/>
      <c r="J21" s="18"/>
      <c r="L21" s="25">
        <f>[2]STOR951!$D$21</f>
        <v>300</v>
      </c>
      <c r="M21" s="25">
        <f>AVERAGE('[1]AGA Storage'!$BD$18,'[1]AGA Storage'!$BF$18,'[1]AGA Storage'!$BH$18)</f>
        <v>262</v>
      </c>
      <c r="N21" s="25">
        <f>AVERAGE('[1]AGA Storage'!$AZ$18,'[1]AGA Storage'!$BB$18,'[1]AGA Storage'!$BD$18,'[1]AGA Storage'!$BF$18,'[1]AGA Storage'!$H$18)</f>
        <v>326.8</v>
      </c>
      <c r="O21" s="25">
        <f>D21-L21</f>
        <v>26</v>
      </c>
      <c r="P21" s="25">
        <f>D21-M21</f>
        <v>64</v>
      </c>
      <c r="Q21" s="25">
        <f>D21-N21</f>
        <v>-0.80000000000001137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1352</v>
      </c>
      <c r="D25" s="21">
        <f>SUM(D12:D24)</f>
        <v>1430</v>
      </c>
      <c r="E25" s="21">
        <f>SUM(E12:E24)</f>
        <v>78</v>
      </c>
      <c r="F25" s="4">
        <f>E25/C25</f>
        <v>5.7692307692307696E-2</v>
      </c>
      <c r="G25" s="27">
        <f>D25/3294</f>
        <v>0.43412264723740135</v>
      </c>
      <c r="H25" s="22"/>
      <c r="I25" s="23"/>
      <c r="J25" s="24"/>
      <c r="L25" s="21">
        <f t="shared" ref="L25:Q25" si="0">SUM(L12:L24)</f>
        <v>1857</v>
      </c>
      <c r="M25" s="21">
        <f t="shared" si="0"/>
        <v>1613</v>
      </c>
      <c r="N25" s="21">
        <f t="shared" si="0"/>
        <v>1565.9999999999998</v>
      </c>
      <c r="O25" s="21">
        <f t="shared" si="0"/>
        <v>-427</v>
      </c>
      <c r="P25" s="21">
        <f t="shared" si="0"/>
        <v>-183</v>
      </c>
      <c r="Q25" s="21">
        <f t="shared" si="0"/>
        <v>-135.99999999999994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2000-05-17T18:01:48Z</cp:lastPrinted>
  <dcterms:created xsi:type="dcterms:W3CDTF">1997-01-20T19:39:22Z</dcterms:created>
  <dcterms:modified xsi:type="dcterms:W3CDTF">2023-09-11T15:42:57Z</dcterms:modified>
</cp:coreProperties>
</file>