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6D3D99-872C-4370-AD02-F1DB907C7991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<sst xmlns="http://schemas.openxmlformats.org/spreadsheetml/2006/main" count="54" uniqueCount="43">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</sst>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3">
          <cell r="H23">
            <v>658</v>
          </cell>
          <cell r="J23">
            <v>342</v>
          </cell>
          <cell r="L23">
            <v>503</v>
          </cell>
          <cell r="N23">
            <v>678</v>
          </cell>
          <cell r="P23">
            <v>721</v>
          </cell>
          <cell r="AD23">
            <v>1089</v>
          </cell>
          <cell r="AF23">
            <v>873</v>
          </cell>
          <cell r="AH23">
            <v>949</v>
          </cell>
          <cell r="AJ23">
            <v>1179</v>
          </cell>
          <cell r="AL23">
            <v>1093</v>
          </cell>
          <cell r="AZ23">
            <v>365</v>
          </cell>
          <cell r="BB23">
            <v>312</v>
          </cell>
          <cell r="BD23">
            <v>290</v>
          </cell>
          <cell r="BF23">
            <v>321</v>
          </cell>
          <cell r="BH23">
            <v>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</row>
        <row r="17">
          <cell r="D17">
            <v>1149</v>
          </cell>
        </row>
        <row r="21">
          <cell r="D21">
            <v>355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36721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458</v>
      </c>
      <c r="D13" s="25">
        <v>467</v>
      </c>
      <c r="E13" s="25">
        <f>+D13-C13</f>
        <v>9</v>
      </c>
      <c r="F13" s="4">
        <f>E13/C13</f>
        <v>1.9650655021834062E-2</v>
      </c>
      <c r="G13" s="4">
        <f>D13/953</f>
        <v>0.49003147953830012</v>
      </c>
      <c r="H13" s="4"/>
      <c r="I13" s="16"/>
      <c r="J13" s="17"/>
      <c r="L13" s="25">
        <f>[2]STOR951!$D$13</f>
        <v>735</v>
      </c>
      <c r="M13" s="25">
        <f>AVERAGE('[1]AGA Storage'!$L$23,'[1]AGA Storage'!$N$23,'[1]AGA Storage'!$P$23)</f>
        <v>634</v>
      </c>
      <c r="N13" s="25">
        <f>AVERAGE('[1]AGA Storage'!$H$23,'[1]AGA Storage'!$J$23,'[1]AGA Storage'!$L$23,'[1]AGA Storage'!$N$23,'[1]AGA Storage'!$P$23)</f>
        <v>580.4</v>
      </c>
      <c r="O13" s="25">
        <f>D13-L13</f>
        <v>-268</v>
      </c>
      <c r="P13" s="25">
        <f>D13-M13</f>
        <v>-167</v>
      </c>
      <c r="Q13" s="25">
        <f>D13-N13</f>
        <v>-113.39999999999998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919</v>
      </c>
      <c r="D17" s="25">
        <v>971</v>
      </c>
      <c r="E17" s="25">
        <f>+D17-C17</f>
        <v>52</v>
      </c>
      <c r="F17" s="4">
        <f>E17/C17</f>
        <v>5.6583242655059846E-2</v>
      </c>
      <c r="G17" s="4">
        <f>D17/1835</f>
        <v>0.52915531335149868</v>
      </c>
      <c r="H17" s="4"/>
      <c r="I17" s="16"/>
      <c r="J17" s="18"/>
      <c r="L17" s="25">
        <f>[2]STOR951!$D$17</f>
        <v>1149</v>
      </c>
      <c r="M17" s="25">
        <f>AVERAGE('[1]AGA Storage'!$AH$23,'[1]AGA Storage'!$AJ$23,'[1]AGA Storage'!$AL$23)</f>
        <v>1073.6666666666667</v>
      </c>
      <c r="N17" s="25">
        <f>AVERAGE('[1]AGA Storage'!$AD$23,'[1]AGA Storage'!$AF$23,'[1]AGA Storage'!$AH$23,'[1]AGA Storage'!$AJ$23,'[1]AGA Storage'!$AL$23)</f>
        <v>1036.5999999999999</v>
      </c>
      <c r="O17" s="25">
        <f>D17-L17</f>
        <v>-178</v>
      </c>
      <c r="P17" s="25">
        <f>D17-M17</f>
        <v>-102.66666666666674</v>
      </c>
      <c r="Q17" s="25">
        <f>D17-N17</f>
        <v>-65.599999999999909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356</v>
      </c>
      <c r="D21" s="25">
        <v>365</v>
      </c>
      <c r="E21" s="25">
        <f>+D21-C21</f>
        <v>9</v>
      </c>
      <c r="F21" s="4">
        <f>E21/C21</f>
        <v>2.5280898876404494E-2</v>
      </c>
      <c r="G21" s="4">
        <f>D21/506</f>
        <v>0.72134387351778662</v>
      </c>
      <c r="H21" s="4"/>
      <c r="I21" s="16"/>
      <c r="J21" s="18"/>
      <c r="L21" s="25">
        <f>[2]STOR951!$D$21</f>
        <v>355</v>
      </c>
      <c r="M21" s="25">
        <f>AVERAGE('[1]AGA Storage'!$BD$23,'[1]AGA Storage'!$BF$23,'[1]AGA Storage'!$BH$23)</f>
        <v>319.33333333333331</v>
      </c>
      <c r="N21" s="25">
        <f>AVERAGE('[1]AGA Storage'!$AZ$23,'[1]AGA Storage'!$BB$23,'[1]AGA Storage'!$BD$23,'[1]AGA Storage'!$BF$23,'[1]AGA Storage'!$H$23)</f>
        <v>389.2</v>
      </c>
      <c r="O21" s="25">
        <f>D21-L21</f>
        <v>10</v>
      </c>
      <c r="P21" s="25">
        <f>D21-M21</f>
        <v>45.666666666666686</v>
      </c>
      <c r="Q21" s="25">
        <f>D21-N21</f>
        <v>-24.199999999999989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1733</v>
      </c>
      <c r="D25" s="21">
        <f>SUM(D12:D24)</f>
        <v>1803</v>
      </c>
      <c r="E25" s="21">
        <f>SUM(E12:E24)</f>
        <v>70</v>
      </c>
      <c r="F25" s="4">
        <f>E25/C25</f>
        <v>4.0392383150605886E-2</v>
      </c>
      <c r="G25" s="27">
        <f>D25/3294</f>
        <v>0.54735883424408016</v>
      </c>
      <c r="H25" s="22"/>
      <c r="I25" s="23"/>
      <c r="J25" s="24"/>
      <c r="L25" s="21">
        <f t="shared" ref="L25:Q25" si="0">SUM(L12:L24)</f>
        <v>2239</v>
      </c>
      <c r="M25" s="21">
        <f t="shared" si="0"/>
        <v>2027</v>
      </c>
      <c r="N25" s="21">
        <f t="shared" si="0"/>
        <v>2006.2</v>
      </c>
      <c r="O25" s="21">
        <f t="shared" si="0"/>
        <v>-436</v>
      </c>
      <c r="P25" s="21">
        <f t="shared" si="0"/>
        <v>-224.00000000000006</v>
      </c>
      <c r="Q25" s="21">
        <f t="shared" si="0"/>
        <v>-203.19999999999987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2000-07-19T18:01:48Z</cp:lastPrinted>
  <dcterms:created xsi:type="dcterms:W3CDTF">1997-01-20T19:39:22Z</dcterms:created>
  <dcterms:modified xsi:type="dcterms:W3CDTF">2023-09-11T15:44:29Z</dcterms:modified>
</cp:coreProperties>
</file>