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B5069A-033C-4F7B-AA11-9AF34728FC58}" xr6:coauthVersionLast="47" xr6:coauthVersionMax="47" xr10:uidLastSave="{00000000-0000-0000-0000-000000000000}"/>
  <bookViews>
    <workbookView xWindow="-120" yWindow="-120" windowWidth="38640" windowHeight="1644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<sst xmlns="http://schemas.openxmlformats.org/spreadsheetml/2006/main" count="54" uniqueCount="43">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</sst>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25">
          <cell r="H25">
            <v>671</v>
          </cell>
          <cell r="J25">
            <v>373</v>
          </cell>
          <cell r="L25">
            <v>503</v>
          </cell>
          <cell r="N25">
            <v>711</v>
          </cell>
          <cell r="P25">
            <v>736</v>
          </cell>
          <cell r="AD25">
            <v>1180</v>
          </cell>
          <cell r="AF25">
            <v>1008</v>
          </cell>
          <cell r="AH25">
            <v>1053</v>
          </cell>
          <cell r="AJ25">
            <v>1281</v>
          </cell>
          <cell r="AL25">
            <v>1179</v>
          </cell>
          <cell r="AZ25">
            <v>375</v>
          </cell>
          <cell r="BB25">
            <v>317</v>
          </cell>
          <cell r="BD25">
            <v>304</v>
          </cell>
          <cell r="BF25">
            <v>331</v>
          </cell>
          <cell r="BH25">
            <v>365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</row>
        <row r="17">
          <cell r="D17">
            <v>1209</v>
          </cell>
        </row>
        <row r="21">
          <cell r="D21">
            <v>372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F11" sqref="F1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36735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468</v>
      </c>
      <c r="D13" s="25">
        <v>484</v>
      </c>
      <c r="E13" s="25">
        <f>+D13-C13</f>
        <v>16</v>
      </c>
      <c r="F13" s="4">
        <f>E13/C13</f>
        <v>3.4188034188034191E-2</v>
      </c>
      <c r="G13" s="4">
        <f>D13/953</f>
        <v>0.50786988457502624</v>
      </c>
      <c r="H13" s="4"/>
      <c r="I13" s="16"/>
      <c r="J13" s="17"/>
      <c r="L13" s="25">
        <f>[2]STOR951!$D$13</f>
        <v>725</v>
      </c>
      <c r="M13" s="25">
        <f>AVERAGE('[1]AGA Storage'!$L$25,'[1]AGA Storage'!$N$25,'[1]AGA Storage'!$P$25)</f>
        <v>650</v>
      </c>
      <c r="N13" s="25">
        <f>AVERAGE('[1]AGA Storage'!$H$25,'[1]AGA Storage'!$J$25,'[1]AGA Storage'!$L$25,'[1]AGA Storage'!$N$25,'[1]AGA Storage'!$P$25)</f>
        <v>598.79999999999995</v>
      </c>
      <c r="O13" s="25">
        <f>D13-L13</f>
        <v>-241</v>
      </c>
      <c r="P13" s="25">
        <f>D13-M13</f>
        <v>-166</v>
      </c>
      <c r="Q13" s="25">
        <f>D13-N13</f>
        <v>-114.79999999999995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1019</v>
      </c>
      <c r="D17" s="25">
        <v>1068</v>
      </c>
      <c r="E17" s="25">
        <f>+D17-C17</f>
        <v>49</v>
      </c>
      <c r="F17" s="4">
        <f>E17/C17</f>
        <v>4.8086359175662417E-2</v>
      </c>
      <c r="G17" s="4">
        <f>D17/1835</f>
        <v>0.58201634877384201</v>
      </c>
      <c r="H17" s="4"/>
      <c r="I17" s="16"/>
      <c r="J17" s="18"/>
      <c r="L17" s="25">
        <f>[2]STOR951!$D$17</f>
        <v>1209</v>
      </c>
      <c r="M17" s="25">
        <f>AVERAGE('[1]AGA Storage'!$AH$25,'[1]AGA Storage'!$AJ$25,'[1]AGA Storage'!$AL$25)</f>
        <v>1171</v>
      </c>
      <c r="N17" s="25">
        <f>AVERAGE('[1]AGA Storage'!$AD$25,'[1]AGA Storage'!$AF$25,'[1]AGA Storage'!$AH$25,'[1]AGA Storage'!$AJ$25,'[1]AGA Storage'!$AL$25)</f>
        <v>1140.2</v>
      </c>
      <c r="O17" s="25">
        <f>D17-L17</f>
        <v>-141</v>
      </c>
      <c r="P17" s="25">
        <f>D17-M17</f>
        <v>-103</v>
      </c>
      <c r="Q17" s="25">
        <f>D17-N17</f>
        <v>-72.200000000000045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370</v>
      </c>
      <c r="D21" s="25">
        <v>368</v>
      </c>
      <c r="E21" s="25">
        <f>+D21-C21</f>
        <v>-2</v>
      </c>
      <c r="F21" s="4">
        <f>E21/C21</f>
        <v>-5.4054054054054057E-3</v>
      </c>
      <c r="G21" s="4">
        <f>D21/506</f>
        <v>0.72727272727272729</v>
      </c>
      <c r="H21" s="4"/>
      <c r="I21" s="16"/>
      <c r="J21" s="18"/>
      <c r="L21" s="25">
        <f>[2]STOR951!$D$21</f>
        <v>372</v>
      </c>
      <c r="M21" s="25">
        <f>AVERAGE('[1]AGA Storage'!$BD$25,'[1]AGA Storage'!$BF$25,'[1]AGA Storage'!$BH$25)</f>
        <v>333.33333333333331</v>
      </c>
      <c r="N21" s="25">
        <f>AVERAGE('[1]AGA Storage'!$AZ$25,'[1]AGA Storage'!$BB$25,'[1]AGA Storage'!$BD$25,'[1]AGA Storage'!$BF$25,'[1]AGA Storage'!$H$25)</f>
        <v>399.6</v>
      </c>
      <c r="O21" s="25">
        <f>D21-L21</f>
        <v>-4</v>
      </c>
      <c r="P21" s="25">
        <f>D21-M21</f>
        <v>34.666666666666686</v>
      </c>
      <c r="Q21" s="25">
        <f>D21-N21</f>
        <v>-31.600000000000023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1857</v>
      </c>
      <c r="D25" s="21">
        <f>SUM(D12:D24)</f>
        <v>1920</v>
      </c>
      <c r="E25" s="21">
        <f>SUM(E12:E24)</f>
        <v>63</v>
      </c>
      <c r="F25" s="4">
        <f>E25/C25</f>
        <v>3.3925686591276254E-2</v>
      </c>
      <c r="G25" s="27">
        <f>D25/3294</f>
        <v>0.58287795992714031</v>
      </c>
      <c r="H25" s="22"/>
      <c r="I25" s="23"/>
      <c r="J25" s="24"/>
      <c r="L25" s="21">
        <f t="shared" ref="L25:Q25" si="0">SUM(L12:L24)</f>
        <v>2306</v>
      </c>
      <c r="M25" s="21">
        <f t="shared" si="0"/>
        <v>2154.3333333333335</v>
      </c>
      <c r="N25" s="21">
        <f t="shared" si="0"/>
        <v>2138.6</v>
      </c>
      <c r="O25" s="21">
        <f t="shared" si="0"/>
        <v>-386</v>
      </c>
      <c r="P25" s="21">
        <f t="shared" si="0"/>
        <v>-234.33333333333331</v>
      </c>
      <c r="Q25" s="21">
        <f t="shared" si="0"/>
        <v>-218.60000000000002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2000-07-19T18:01:48Z</cp:lastPrinted>
  <dcterms:created xsi:type="dcterms:W3CDTF">1997-01-20T19:39:22Z</dcterms:created>
  <dcterms:modified xsi:type="dcterms:W3CDTF">2023-09-11T18:29:39Z</dcterms:modified>
</cp:coreProperties>
</file>