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AD9FE7-2353-4C0A-8E58-E843A3400171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<sst xmlns="http://schemas.openxmlformats.org/spreadsheetml/2006/main" count="54" uniqueCount="43">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</sst>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31">
          <cell r="H31">
            <v>700</v>
          </cell>
          <cell r="J31">
            <v>515</v>
          </cell>
          <cell r="L31">
            <v>585</v>
          </cell>
          <cell r="N31">
            <v>802</v>
          </cell>
          <cell r="P31">
            <v>764</v>
          </cell>
          <cell r="AD31">
            <v>1453</v>
          </cell>
          <cell r="AF31">
            <v>1382</v>
          </cell>
          <cell r="AH31">
            <v>1386</v>
          </cell>
          <cell r="AJ31">
            <v>1536</v>
          </cell>
          <cell r="AL31">
            <v>1427</v>
          </cell>
          <cell r="AZ31">
            <v>390</v>
          </cell>
          <cell r="BB31">
            <v>321</v>
          </cell>
          <cell r="BD31">
            <v>337</v>
          </cell>
          <cell r="BF31">
            <v>369</v>
          </cell>
          <cell r="BH31">
            <v>396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</row>
        <row r="17">
          <cell r="D17">
            <v>1482</v>
          </cell>
        </row>
        <row r="21">
          <cell r="D21">
            <v>404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36777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532</v>
      </c>
      <c r="D13" s="25">
        <v>549</v>
      </c>
      <c r="E13" s="25">
        <f>+D13-C13</f>
        <v>17</v>
      </c>
      <c r="F13" s="4">
        <f>E13/C13</f>
        <v>3.1954887218045111E-2</v>
      </c>
      <c r="G13" s="4">
        <f>D13/953</f>
        <v>0.57607555089192031</v>
      </c>
      <c r="H13" s="4"/>
      <c r="I13" s="16"/>
      <c r="J13" s="17"/>
      <c r="L13" s="25">
        <f>[2]STOR951!$D$13</f>
        <v>782</v>
      </c>
      <c r="M13" s="25">
        <f>AVERAGE('[1]AGA Storage'!$L$31,'[1]AGA Storage'!$N$31,'[1]AGA Storage'!$P$31)</f>
        <v>717</v>
      </c>
      <c r="N13" s="25">
        <f>AVERAGE('[1]AGA Storage'!$H$31,'[1]AGA Storage'!$J$31,'[1]AGA Storage'!$L$31,'[1]AGA Storage'!$N$31,'[1]AGA Storage'!$P$31)</f>
        <v>673.2</v>
      </c>
      <c r="O13" s="25">
        <f>D13-L13</f>
        <v>-233</v>
      </c>
      <c r="P13" s="25">
        <f>D13-M13</f>
        <v>-168</v>
      </c>
      <c r="Q13" s="25">
        <f>D13-N13</f>
        <v>-124.20000000000005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1294</v>
      </c>
      <c r="D17" s="25">
        <v>1344</v>
      </c>
      <c r="E17" s="25">
        <f>+D17-C17</f>
        <v>50</v>
      </c>
      <c r="F17" s="4">
        <f>E17/C17</f>
        <v>3.8639876352395672E-2</v>
      </c>
      <c r="G17" s="4">
        <f>D17/1835</f>
        <v>0.73242506811989105</v>
      </c>
      <c r="H17" s="4"/>
      <c r="I17" s="16"/>
      <c r="J17" s="18"/>
      <c r="L17" s="25">
        <f>[2]STOR951!$D$17</f>
        <v>1482</v>
      </c>
      <c r="M17" s="25">
        <f>AVERAGE('[1]AGA Storage'!$AH$31,'[1]AGA Storage'!$AJ$31,'[1]AGA Storage'!$AL$31)</f>
        <v>1449.6666666666667</v>
      </c>
      <c r="N17" s="25">
        <f>AVERAGE('[1]AGA Storage'!$AD$31,'[1]AGA Storage'!$AF$31,'[1]AGA Storage'!$AH$31,'[1]AGA Storage'!$AJ$31,'[1]AGA Storage'!$AL$31)</f>
        <v>1436.8</v>
      </c>
      <c r="O17" s="25">
        <f>D17-L17</f>
        <v>-138</v>
      </c>
      <c r="P17" s="25">
        <f>D17-M17</f>
        <v>-105.66666666666674</v>
      </c>
      <c r="Q17" s="25">
        <f>D17-N17</f>
        <v>-92.799999999999955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360</v>
      </c>
      <c r="D21" s="25">
        <v>365</v>
      </c>
      <c r="E21" s="25">
        <f>+D21-C21</f>
        <v>5</v>
      </c>
      <c r="F21" s="4">
        <f>E21/C21</f>
        <v>1.3888888888888888E-2</v>
      </c>
      <c r="G21" s="4">
        <f>D21/506</f>
        <v>0.72134387351778662</v>
      </c>
      <c r="H21" s="4"/>
      <c r="I21" s="16"/>
      <c r="J21" s="18"/>
      <c r="L21" s="25">
        <f>[2]STOR951!$D$21</f>
        <v>404</v>
      </c>
      <c r="M21" s="25">
        <f>AVERAGE('[1]AGA Storage'!$BD$31,'[1]AGA Storage'!$BF$31,'[1]AGA Storage'!$BH$31)</f>
        <v>367.33333333333331</v>
      </c>
      <c r="N21" s="25">
        <f>AVERAGE('[1]AGA Storage'!$AZ$31,'[1]AGA Storage'!$BB$31,'[1]AGA Storage'!$BD$31,'[1]AGA Storage'!$BF$31,'[1]AGA Storage'!$H$31)</f>
        <v>423.4</v>
      </c>
      <c r="O21" s="25">
        <f>D21-L21</f>
        <v>-39</v>
      </c>
      <c r="P21" s="25">
        <f>D21-M21</f>
        <v>-2.3333333333333144</v>
      </c>
      <c r="Q21" s="25">
        <f>D21-N21</f>
        <v>-58.399999999999977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2186</v>
      </c>
      <c r="D25" s="21">
        <f>SUM(D12:D24)</f>
        <v>2258</v>
      </c>
      <c r="E25" s="21">
        <f>SUM(E12:E24)</f>
        <v>72</v>
      </c>
      <c r="F25" s="4">
        <f>E25/C25</f>
        <v>3.2936870997255258E-2</v>
      </c>
      <c r="G25" s="27">
        <f>D25/3294</f>
        <v>0.68548876745598053</v>
      </c>
      <c r="H25" s="22"/>
      <c r="I25" s="23"/>
      <c r="J25" s="24"/>
      <c r="L25" s="21">
        <f t="shared" ref="L25:Q25" si="0">SUM(L12:L24)</f>
        <v>2668</v>
      </c>
      <c r="M25" s="21">
        <f t="shared" si="0"/>
        <v>2534.0000000000005</v>
      </c>
      <c r="N25" s="21">
        <f t="shared" si="0"/>
        <v>2533.4</v>
      </c>
      <c r="O25" s="21">
        <f t="shared" si="0"/>
        <v>-410</v>
      </c>
      <c r="P25" s="21">
        <f t="shared" si="0"/>
        <v>-276.00000000000006</v>
      </c>
      <c r="Q25" s="21">
        <f t="shared" si="0"/>
        <v>-275.39999999999998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2000-08-30T18:01:03Z</cp:lastPrinted>
  <dcterms:created xsi:type="dcterms:W3CDTF">1997-01-20T19:39:22Z</dcterms:created>
  <dcterms:modified xsi:type="dcterms:W3CDTF">2023-09-11T18:30:11Z</dcterms:modified>
</cp:coreProperties>
</file>