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BCDF52-DA1D-470E-8364-FD43D71F4685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</externalReferences>
  <definedNames>
    <definedName name="_xlnm.Print_Area" localSheetId="0">'AGA Storage'!$A$1:$R$463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H356" i="1"/>
  <c r="H357" i="1"/>
  <c r="H358" i="1"/>
  <c r="H359" i="1"/>
  <c r="C362" i="1"/>
  <c r="D362" i="1"/>
  <c r="E362" i="1"/>
  <c r="F362" i="1"/>
  <c r="H362" i="1"/>
  <c r="I362" i="1"/>
  <c r="J362" i="1"/>
  <c r="K362" i="1"/>
  <c r="L362" i="1"/>
  <c r="N362" i="1"/>
  <c r="O362" i="1"/>
  <c r="P362" i="1"/>
  <c r="Q362" i="1"/>
  <c r="H363" i="1"/>
  <c r="C370" i="1"/>
  <c r="D370" i="1"/>
  <c r="E370" i="1"/>
  <c r="F370" i="1"/>
  <c r="I370" i="1"/>
  <c r="J370" i="1"/>
  <c r="K370" i="1"/>
  <c r="L370" i="1"/>
  <c r="N370" i="1"/>
  <c r="O370" i="1"/>
  <c r="P370" i="1"/>
  <c r="Q370" i="1"/>
  <c r="C378" i="1"/>
  <c r="D378" i="1"/>
  <c r="E378" i="1"/>
  <c r="F378" i="1"/>
  <c r="I378" i="1"/>
  <c r="J378" i="1"/>
  <c r="K378" i="1"/>
  <c r="L378" i="1"/>
  <c r="N378" i="1"/>
  <c r="O378" i="1"/>
  <c r="P378" i="1"/>
  <c r="Q378" i="1"/>
  <c r="C386" i="1"/>
  <c r="D386" i="1"/>
  <c r="E386" i="1"/>
  <c r="F386" i="1"/>
  <c r="I386" i="1"/>
  <c r="J386" i="1"/>
  <c r="K386" i="1"/>
  <c r="L386" i="1"/>
  <c r="N386" i="1"/>
  <c r="O386" i="1"/>
  <c r="P386" i="1"/>
  <c r="Q386" i="1"/>
  <c r="H390" i="1"/>
  <c r="H391" i="1"/>
  <c r="C394" i="1"/>
  <c r="D394" i="1"/>
  <c r="E394" i="1"/>
  <c r="F394" i="1"/>
  <c r="H394" i="1"/>
  <c r="I394" i="1"/>
  <c r="J394" i="1"/>
  <c r="K394" i="1"/>
  <c r="L394" i="1"/>
  <c r="N394" i="1"/>
  <c r="O394" i="1"/>
  <c r="P394" i="1"/>
  <c r="Q394" i="1"/>
  <c r="H395" i="1"/>
  <c r="H396" i="1"/>
  <c r="H397" i="1"/>
  <c r="C402" i="1"/>
  <c r="D402" i="1"/>
  <c r="E402" i="1"/>
  <c r="F402" i="1"/>
  <c r="I402" i="1"/>
  <c r="J402" i="1"/>
  <c r="K402" i="1"/>
  <c r="L402" i="1"/>
  <c r="N402" i="1"/>
  <c r="O402" i="1"/>
  <c r="P402" i="1"/>
  <c r="Q402" i="1"/>
  <c r="C410" i="1"/>
  <c r="D410" i="1"/>
  <c r="E410" i="1"/>
  <c r="F410" i="1"/>
  <c r="I410" i="1"/>
  <c r="J410" i="1"/>
  <c r="K410" i="1"/>
  <c r="L410" i="1"/>
  <c r="N410" i="1"/>
  <c r="O410" i="1"/>
  <c r="P410" i="1"/>
  <c r="Q410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H427" i="1"/>
  <c r="H428" i="1"/>
  <c r="H429" i="1"/>
  <c r="H430" i="1"/>
  <c r="H431" i="1"/>
  <c r="C434" i="1"/>
  <c r="D434" i="1"/>
  <c r="E434" i="1"/>
  <c r="F434" i="1"/>
  <c r="H434" i="1"/>
  <c r="I434" i="1"/>
  <c r="J434" i="1"/>
  <c r="K434" i="1"/>
  <c r="L434" i="1"/>
  <c r="N434" i="1"/>
  <c r="O434" i="1"/>
  <c r="P434" i="1"/>
  <c r="Q434" i="1"/>
  <c r="C442" i="1"/>
  <c r="D442" i="1"/>
  <c r="E442" i="1"/>
  <c r="F442" i="1"/>
  <c r="I442" i="1"/>
  <c r="J442" i="1"/>
  <c r="K442" i="1"/>
  <c r="L442" i="1"/>
  <c r="N442" i="1"/>
  <c r="O442" i="1"/>
  <c r="P442" i="1"/>
  <c r="Q442" i="1"/>
  <c r="C450" i="1"/>
  <c r="D450" i="1"/>
  <c r="E450" i="1"/>
  <c r="F450" i="1"/>
  <c r="I450" i="1"/>
  <c r="J450" i="1"/>
  <c r="K450" i="1"/>
  <c r="L450" i="1"/>
  <c r="N450" i="1"/>
  <c r="O450" i="1"/>
  <c r="P450" i="1"/>
  <c r="Q450" i="1"/>
  <c r="C458" i="1"/>
  <c r="D458" i="1"/>
  <c r="E458" i="1"/>
  <c r="F458" i="1"/>
  <c r="I458" i="1"/>
  <c r="J458" i="1"/>
  <c r="K458" i="1"/>
  <c r="L458" i="1"/>
  <c r="N458" i="1"/>
  <c r="O458" i="1"/>
  <c r="P458" i="1"/>
  <c r="Q458" i="1"/>
  <c r="H460" i="1"/>
  <c r="H461" i="1"/>
  <c r="H462" i="1"/>
  <c r="H463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<sst xmlns="http://schemas.openxmlformats.org/spreadsheetml/2006/main" count="29" uniqueCount="21">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</sst>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calcChain" Target="calcChain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3"/>
  <sheetViews>
    <sheetView tabSelected="1" topLeftCell="A318" workbookViewId="0">
      <selection activeCell="A336" sqref="A336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2016</v>
      </c>
      <c r="H282" s="6">
        <f>G282-F282</f>
        <v>96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2256</v>
      </c>
      <c r="H327" s="6">
        <f>G327-F327</f>
        <v>70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36784</v>
      </c>
      <c r="C345" s="7">
        <f>[28]STOR951!$D$13</f>
        <v>566</v>
      </c>
      <c r="D345" s="7">
        <f>[28]STOR951!$D$17</f>
        <v>1392</v>
      </c>
      <c r="E345" s="7">
        <f>[28]STOR951!$D$21</f>
        <v>367</v>
      </c>
      <c r="F345" s="7">
        <f>[28]STOR951!$D$25</f>
        <v>2325</v>
      </c>
      <c r="I345" s="8">
        <f>[28]STOR951!$G$13</f>
        <v>0.59391395592864638</v>
      </c>
      <c r="J345" s="8">
        <f>[28]STOR951!$G$17</f>
        <v>0.75858310626702996</v>
      </c>
      <c r="K345" s="8">
        <f>[28]STOR951!$G$21</f>
        <v>0.72529644268774707</v>
      </c>
      <c r="L345" s="8">
        <f>[28]STOR951!$G$25</f>
        <v>0.70582877959927137</v>
      </c>
      <c r="N345" s="7">
        <f>[28]STOR951!$E$13</f>
        <v>17</v>
      </c>
      <c r="O345" s="7">
        <f>[28]STOR951!$E$17</f>
        <v>48</v>
      </c>
      <c r="P345" s="7">
        <f>[28]STOR951!$E$21</f>
        <v>2</v>
      </c>
      <c r="Q345" s="7">
        <f>[28]STOR951!$E$25</f>
        <v>67</v>
      </c>
      <c r="R345" s="16"/>
    </row>
    <row r="346" spans="1:22" ht="13.5" customHeight="1" x14ac:dyDescent="0.2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36427</v>
      </c>
      <c r="C354" s="7">
        <f>[40]STOR951!$D$13</f>
        <v>825</v>
      </c>
      <c r="D354" s="7">
        <f>[40]STOR951!$D$17</f>
        <v>1581</v>
      </c>
      <c r="E354" s="7">
        <f>[40]STOR951!$D$21</f>
        <v>419</v>
      </c>
      <c r="F354" s="7">
        <f>[40]STOR951!$D$25</f>
        <v>2825</v>
      </c>
      <c r="I354" s="8">
        <f>[40]STOR951!$G$13</f>
        <v>0.86933614330874609</v>
      </c>
      <c r="J354" s="8">
        <f>[40]STOR951!$G$17</f>
        <v>0.87396351575456055</v>
      </c>
      <c r="K354" s="8">
        <f>[40]STOR951!$G$21</f>
        <v>0.85510204081632657</v>
      </c>
      <c r="L354" s="8">
        <f>[40]STOR951!$G$25</f>
        <v>0.88116032439176539</v>
      </c>
      <c r="N354" s="7">
        <f>[40]STOR951!$E$13</f>
        <v>19</v>
      </c>
      <c r="O354" s="7">
        <f>[40]STOR951!$E$17</f>
        <v>53</v>
      </c>
      <c r="P354" s="7">
        <f>[40]STOR951!$E$21</f>
        <v>7</v>
      </c>
      <c r="Q354" s="7">
        <f>[40]STOR951!$E$25</f>
        <v>79</v>
      </c>
      <c r="R354" s="16">
        <v>76.7</v>
      </c>
    </row>
    <row r="355" spans="1:22" ht="13.5" customHeight="1" x14ac:dyDescent="0.2">
      <c r="A355" s="1">
        <v>36063</v>
      </c>
      <c r="C355" s="7">
        <v>837</v>
      </c>
      <c r="D355" s="7">
        <v>1639</v>
      </c>
      <c r="E355" s="7">
        <v>394</v>
      </c>
      <c r="F355" s="7">
        <v>2870</v>
      </c>
      <c r="I355" s="8">
        <v>0.92180616740088106</v>
      </c>
      <c r="J355" s="8">
        <v>0.91564245810055866</v>
      </c>
      <c r="K355" s="8">
        <v>0.81742738589211617</v>
      </c>
      <c r="L355" s="8">
        <v>0.89519650655021832</v>
      </c>
      <c r="N355" s="7">
        <v>7</v>
      </c>
      <c r="O355" s="7">
        <v>30</v>
      </c>
      <c r="P355" s="7">
        <v>4</v>
      </c>
      <c r="Q355" s="7">
        <v>41</v>
      </c>
      <c r="R355" s="16">
        <v>58.4</v>
      </c>
    </row>
    <row r="356" spans="1:22" ht="13.5" customHeight="1" x14ac:dyDescent="0.2">
      <c r="A356" s="1">
        <v>35699</v>
      </c>
      <c r="C356" s="7">
        <v>658</v>
      </c>
      <c r="D356" s="7">
        <v>1546</v>
      </c>
      <c r="E356" s="7">
        <v>352</v>
      </c>
      <c r="F356" s="7">
        <v>2556</v>
      </c>
      <c r="G356">
        <v>2672</v>
      </c>
      <c r="H356" s="6">
        <f>G356-F356</f>
        <v>116</v>
      </c>
      <c r="I356" s="8">
        <v>0.73519553072625698</v>
      </c>
      <c r="J356" s="8">
        <v>0.84758771929824561</v>
      </c>
      <c r="K356" s="8">
        <v>0.7364016736401674</v>
      </c>
      <c r="L356" s="8">
        <v>0.79725514660012475</v>
      </c>
      <c r="N356" s="7">
        <v>29</v>
      </c>
      <c r="O356" s="7">
        <v>52</v>
      </c>
      <c r="P356" s="7">
        <v>6</v>
      </c>
      <c r="Q356" s="7">
        <v>87</v>
      </c>
      <c r="R356" s="16">
        <v>59.4</v>
      </c>
    </row>
    <row r="357" spans="1:22" ht="13.5" customHeight="1" x14ac:dyDescent="0.2">
      <c r="A357" s="1">
        <v>35335</v>
      </c>
      <c r="C357" s="7">
        <v>600</v>
      </c>
      <c r="D357" s="7">
        <v>1545</v>
      </c>
      <c r="E357" s="7">
        <v>330</v>
      </c>
      <c r="F357" s="7">
        <v>2475</v>
      </c>
      <c r="G357">
        <v>2597</v>
      </c>
      <c r="H357" s="6">
        <f>G357-F357</f>
        <v>122</v>
      </c>
      <c r="I357" s="8">
        <v>0.67039106145251393</v>
      </c>
      <c r="J357" s="8">
        <v>0.84703947368421051</v>
      </c>
      <c r="K357" s="8">
        <v>0.69037656903765687</v>
      </c>
      <c r="L357" s="8">
        <v>0.77199001871490958</v>
      </c>
      <c r="N357" s="7">
        <v>30</v>
      </c>
      <c r="O357" s="7">
        <v>54</v>
      </c>
      <c r="P357" s="7">
        <v>0</v>
      </c>
      <c r="Q357" s="7">
        <v>84</v>
      </c>
      <c r="R357" s="16">
        <v>63</v>
      </c>
    </row>
    <row r="358" spans="1:22" ht="13.5" customHeight="1" x14ac:dyDescent="0.2">
      <c r="A358" s="1">
        <v>34971</v>
      </c>
      <c r="C358">
        <v>763</v>
      </c>
      <c r="D358">
        <v>1581</v>
      </c>
      <c r="E358">
        <v>406</v>
      </c>
      <c r="F358">
        <v>2750</v>
      </c>
      <c r="G358">
        <v>2802</v>
      </c>
      <c r="H358" s="6">
        <f>G358-F358</f>
        <v>52</v>
      </c>
      <c r="I358" s="8">
        <v>0.8403083700440529</v>
      </c>
      <c r="J358" s="8">
        <v>0.88324022346368714</v>
      </c>
      <c r="K358" s="8">
        <v>0.84232365145228216</v>
      </c>
      <c r="L358" s="8">
        <v>0.86477987421383651</v>
      </c>
      <c r="N358">
        <v>26</v>
      </c>
      <c r="O358">
        <v>36</v>
      </c>
      <c r="P358">
        <v>5</v>
      </c>
      <c r="Q358">
        <v>67</v>
      </c>
      <c r="R358" s="16">
        <v>67</v>
      </c>
      <c r="S358">
        <v>63</v>
      </c>
      <c r="T358">
        <v>48</v>
      </c>
      <c r="U358">
        <v>38</v>
      </c>
      <c r="V358">
        <v>33</v>
      </c>
    </row>
    <row r="359" spans="1:22" ht="13.5" customHeight="1" x14ac:dyDescent="0.2">
      <c r="A359" s="1">
        <v>34607</v>
      </c>
      <c r="C359">
        <v>856</v>
      </c>
      <c r="D359">
        <v>1683</v>
      </c>
      <c r="E359">
        <v>413</v>
      </c>
      <c r="F359">
        <v>2952</v>
      </c>
      <c r="G359">
        <v>2912</v>
      </c>
      <c r="H359" s="6">
        <f>G359-F359</f>
        <v>-40</v>
      </c>
      <c r="I359" s="8">
        <v>0.94273127753303965</v>
      </c>
      <c r="J359" s="8">
        <v>0.94022346368715082</v>
      </c>
      <c r="K359" s="8">
        <v>0.8568464730290456</v>
      </c>
      <c r="L359" s="8">
        <v>0.92830188679245285</v>
      </c>
      <c r="N359">
        <v>9</v>
      </c>
      <c r="O359">
        <v>42</v>
      </c>
      <c r="P359">
        <v>-3</v>
      </c>
      <c r="Q359">
        <v>48</v>
      </c>
      <c r="R359" s="16">
        <v>39</v>
      </c>
    </row>
    <row r="360" spans="1:22" ht="13.5" customHeight="1" x14ac:dyDescent="0.2">
      <c r="R360" s="16"/>
    </row>
    <row r="361" spans="1:22" ht="13.5" customHeight="1" x14ac:dyDescent="0.2">
      <c r="R361" s="16"/>
    </row>
    <row r="362" spans="1:22" ht="13.5" customHeight="1" x14ac:dyDescent="0.2">
      <c r="A362" s="1">
        <v>36434</v>
      </c>
      <c r="C362" s="7">
        <f>[41]STOR951!$D$13</f>
        <v>841</v>
      </c>
      <c r="D362" s="7">
        <f>[41]STOR951!$D$17</f>
        <v>1625</v>
      </c>
      <c r="E362" s="7">
        <f>[41]STOR951!$D$21</f>
        <v>421</v>
      </c>
      <c r="F362" s="7">
        <f>[41]STOR951!$D$25</f>
        <v>2887</v>
      </c>
      <c r="G362">
        <v>2884</v>
      </c>
      <c r="H362" s="6">
        <f>G362-F362</f>
        <v>-3</v>
      </c>
      <c r="I362" s="8">
        <f>[41]STOR951!$G$13</f>
        <v>0.88619599578503683</v>
      </c>
      <c r="J362" s="8">
        <f>[41]STOR951!$G$17</f>
        <v>0.8982863460475401</v>
      </c>
      <c r="K362" s="8">
        <f>[41]STOR951!$G$21</f>
        <v>0.85918367346938773</v>
      </c>
      <c r="L362" s="8">
        <f>[41]STOR951!$G$25</f>
        <v>0.90049906425452275</v>
      </c>
      <c r="N362" s="7">
        <f>[41]STOR951!$E$13</f>
        <v>16</v>
      </c>
      <c r="O362" s="7">
        <f>[41]STOR951!$E$17</f>
        <v>44</v>
      </c>
      <c r="P362" s="7">
        <f>[41]STOR951!$E$21</f>
        <v>2</v>
      </c>
      <c r="Q362" s="7">
        <f>[41]STOR951!$E$25</f>
        <v>62</v>
      </c>
      <c r="R362" s="16">
        <v>77.7</v>
      </c>
    </row>
    <row r="363" spans="1:22" ht="13.5" customHeight="1" x14ac:dyDescent="0.2">
      <c r="A363" s="1">
        <v>36070</v>
      </c>
      <c r="C363" s="7">
        <v>839</v>
      </c>
      <c r="D363" s="7">
        <v>1666</v>
      </c>
      <c r="E363" s="7">
        <v>406</v>
      </c>
      <c r="F363" s="7">
        <v>2911</v>
      </c>
      <c r="G363">
        <v>2928</v>
      </c>
      <c r="H363" s="6">
        <f>G363-F363</f>
        <v>17</v>
      </c>
      <c r="I363" s="8">
        <v>0.92400881057268724</v>
      </c>
      <c r="J363" s="8">
        <v>0.93072625698324019</v>
      </c>
      <c r="K363" s="8">
        <v>0.84232365145228216</v>
      </c>
      <c r="L363" s="8">
        <v>0.90798502807236436</v>
      </c>
      <c r="N363" s="7">
        <v>2</v>
      </c>
      <c r="O363" s="7">
        <v>27</v>
      </c>
      <c r="P363" s="7">
        <v>12</v>
      </c>
      <c r="Q363" s="7">
        <v>41</v>
      </c>
      <c r="R363" s="16">
        <v>72.900000000000006</v>
      </c>
    </row>
    <row r="364" spans="1:22" ht="13.5" customHeight="1" x14ac:dyDescent="0.2">
      <c r="A364" s="1">
        <v>35706</v>
      </c>
      <c r="C364" s="7">
        <v>685</v>
      </c>
      <c r="D364" s="7">
        <v>1601</v>
      </c>
      <c r="E364" s="7">
        <v>357</v>
      </c>
      <c r="F364" s="7">
        <v>2643</v>
      </c>
      <c r="I364" s="8">
        <v>0.76536312849162014</v>
      </c>
      <c r="J364" s="8">
        <v>0.87774122807017541</v>
      </c>
      <c r="K364" s="8">
        <v>0.7468619246861925</v>
      </c>
      <c r="L364" s="8">
        <v>0.82439176543980042</v>
      </c>
      <c r="N364" s="7">
        <v>27</v>
      </c>
      <c r="O364" s="7">
        <v>55</v>
      </c>
      <c r="P364" s="7">
        <v>5</v>
      </c>
      <c r="Q364" s="7">
        <v>87</v>
      </c>
      <c r="R364" s="16">
        <v>87.7</v>
      </c>
    </row>
    <row r="365" spans="1:22" ht="13.5" customHeight="1" x14ac:dyDescent="0.2">
      <c r="A365" s="1">
        <v>35342</v>
      </c>
      <c r="C365" s="7">
        <v>635</v>
      </c>
      <c r="D365" s="7">
        <v>1601</v>
      </c>
      <c r="E365" s="7">
        <v>333</v>
      </c>
      <c r="F365" s="7">
        <v>2569</v>
      </c>
      <c r="I365" s="8">
        <v>0.70949720670391059</v>
      </c>
      <c r="J365" s="8">
        <v>0.87774122807017541</v>
      </c>
      <c r="K365" s="8">
        <v>0.69665271966527198</v>
      </c>
      <c r="L365" s="8">
        <v>0.80131004366812231</v>
      </c>
      <c r="N365" s="7">
        <v>35</v>
      </c>
      <c r="O365" s="7">
        <v>56</v>
      </c>
      <c r="P365" s="7">
        <v>3</v>
      </c>
      <c r="Q365" s="7">
        <v>94</v>
      </c>
      <c r="R365" s="16">
        <v>57</v>
      </c>
    </row>
    <row r="366" spans="1:22" ht="13.5" customHeight="1" x14ac:dyDescent="0.2">
      <c r="A366" s="1">
        <v>34978</v>
      </c>
      <c r="C366">
        <v>765</v>
      </c>
      <c r="D366">
        <v>1622</v>
      </c>
      <c r="E366">
        <v>411</v>
      </c>
      <c r="F366">
        <v>2798</v>
      </c>
      <c r="I366" s="8">
        <v>0.84251101321585908</v>
      </c>
      <c r="J366" s="8">
        <v>0.90614525139664803</v>
      </c>
      <c r="K366" s="8">
        <v>0.85269709543568462</v>
      </c>
      <c r="L366" s="8">
        <v>0.87987421383647801</v>
      </c>
      <c r="N366">
        <v>2</v>
      </c>
      <c r="O366">
        <v>41</v>
      </c>
      <c r="P366">
        <v>5</v>
      </c>
      <c r="Q366">
        <v>48</v>
      </c>
      <c r="R366" s="16">
        <v>50</v>
      </c>
      <c r="S366">
        <v>67</v>
      </c>
      <c r="T366">
        <v>53</v>
      </c>
      <c r="U366">
        <v>48</v>
      </c>
      <c r="V366">
        <v>34</v>
      </c>
    </row>
    <row r="367" spans="1:22" ht="13.5" customHeight="1" x14ac:dyDescent="0.2">
      <c r="A367" s="1">
        <v>34614</v>
      </c>
      <c r="C367">
        <v>870</v>
      </c>
      <c r="D367">
        <v>1707</v>
      </c>
      <c r="E367">
        <v>420</v>
      </c>
      <c r="F367">
        <v>2997</v>
      </c>
      <c r="I367" s="8">
        <v>0.95814977973568283</v>
      </c>
      <c r="J367" s="8">
        <v>0.95363128491620108</v>
      </c>
      <c r="K367" s="8">
        <v>0.87136929460580914</v>
      </c>
      <c r="L367" s="8">
        <v>0.9424528301886792</v>
      </c>
      <c r="N367">
        <v>14</v>
      </c>
      <c r="O367">
        <v>24</v>
      </c>
      <c r="P367">
        <v>7</v>
      </c>
      <c r="Q367">
        <v>45</v>
      </c>
      <c r="R367" s="16">
        <v>52</v>
      </c>
    </row>
    <row r="368" spans="1:22" ht="13.5" customHeight="1" x14ac:dyDescent="0.2">
      <c r="R368" s="16"/>
    </row>
    <row r="369" spans="1:18" ht="13.5" customHeight="1" x14ac:dyDescent="0.2">
      <c r="R369" s="16"/>
    </row>
    <row r="370" spans="1:18" ht="13.5" customHeight="1" x14ac:dyDescent="0.2">
      <c r="A370" s="1">
        <v>36441</v>
      </c>
      <c r="C370" s="7">
        <f>[42]STOR951!$D$13</f>
        <v>852</v>
      </c>
      <c r="D370" s="7">
        <f>[42]STOR951!$D$17</f>
        <v>1656</v>
      </c>
      <c r="E370" s="7">
        <f>[42]STOR951!$D$21</f>
        <v>428</v>
      </c>
      <c r="F370" s="7">
        <f>[42]STOR951!$D$25</f>
        <v>2936</v>
      </c>
      <c r="I370" s="8">
        <f>[42]STOR951!$G$13</f>
        <v>0.89778714436248686</v>
      </c>
      <c r="J370" s="8">
        <f>[42]STOR951!$G$17</f>
        <v>0.91542288557213936</v>
      </c>
      <c r="K370" s="8">
        <f>[42]STOR951!$G$21</f>
        <v>0.87346938775510208</v>
      </c>
      <c r="L370" s="8">
        <f>[42]STOR951!$G$25</f>
        <v>0.91578290704928256</v>
      </c>
      <c r="N370" s="7">
        <f>[42]STOR951!$E$13</f>
        <v>11</v>
      </c>
      <c r="O370" s="7">
        <f>[42]STOR951!$E$17</f>
        <v>31</v>
      </c>
      <c r="P370" s="7">
        <f>[42]STOR951!$E$21</f>
        <v>7</v>
      </c>
      <c r="Q370" s="7">
        <f>[42]STOR951!$E$25</f>
        <v>49</v>
      </c>
      <c r="R370" s="16">
        <v>81.7</v>
      </c>
    </row>
    <row r="371" spans="1:18" ht="13.5" customHeight="1" x14ac:dyDescent="0.2">
      <c r="A371" s="1">
        <v>36077</v>
      </c>
      <c r="C371" s="7">
        <v>845</v>
      </c>
      <c r="D371" s="7">
        <v>1695</v>
      </c>
      <c r="E371" s="7">
        <v>412</v>
      </c>
      <c r="F371" s="7">
        <v>2952</v>
      </c>
      <c r="I371" s="8">
        <v>0.93061674008810569</v>
      </c>
      <c r="J371" s="8">
        <v>0.94692737430167595</v>
      </c>
      <c r="K371" s="8">
        <v>0.85477178423236511</v>
      </c>
      <c r="L371" s="8">
        <v>0.9207735495945103</v>
      </c>
      <c r="N371" s="7">
        <v>6</v>
      </c>
      <c r="O371" s="7">
        <v>29</v>
      </c>
      <c r="P371" s="7">
        <v>6</v>
      </c>
      <c r="Q371" s="7">
        <v>41</v>
      </c>
      <c r="R371" s="16">
        <v>61.7</v>
      </c>
    </row>
    <row r="372" spans="1:18" ht="13.5" customHeight="1" x14ac:dyDescent="0.2">
      <c r="A372" s="1">
        <v>35713</v>
      </c>
      <c r="C372" s="7">
        <v>706</v>
      </c>
      <c r="D372" s="7">
        <v>1651</v>
      </c>
      <c r="E372" s="7">
        <v>363</v>
      </c>
      <c r="F372" s="7">
        <v>2720</v>
      </c>
      <c r="I372" s="8">
        <v>0.78882681564245805</v>
      </c>
      <c r="J372" s="8">
        <v>0.90515350877192979</v>
      </c>
      <c r="K372" s="8">
        <v>0.7594142259414226</v>
      </c>
      <c r="L372" s="8">
        <v>0.84840923268870871</v>
      </c>
      <c r="N372" s="7">
        <v>21</v>
      </c>
      <c r="O372" s="7">
        <v>50</v>
      </c>
      <c r="P372" s="7">
        <v>6</v>
      </c>
      <c r="Q372" s="7">
        <v>77</v>
      </c>
      <c r="R372" s="16">
        <v>48.7</v>
      </c>
    </row>
    <row r="373" spans="1:18" ht="13.5" customHeight="1" x14ac:dyDescent="0.2">
      <c r="A373" s="1">
        <v>35349</v>
      </c>
      <c r="C373" s="7">
        <v>642</v>
      </c>
      <c r="D373" s="7">
        <v>1629</v>
      </c>
      <c r="E373" s="7">
        <v>336</v>
      </c>
      <c r="F373" s="7">
        <v>2607</v>
      </c>
      <c r="I373" s="8">
        <v>0.71731843575418996</v>
      </c>
      <c r="J373" s="8">
        <v>0.89309210526315785</v>
      </c>
      <c r="K373" s="8">
        <v>0.70292887029288698</v>
      </c>
      <c r="L373" s="8">
        <v>0.81316281971303805</v>
      </c>
      <c r="N373" s="7">
        <v>7</v>
      </c>
      <c r="O373" s="7">
        <v>28</v>
      </c>
      <c r="P373" s="7">
        <v>3</v>
      </c>
      <c r="Q373" s="7">
        <v>38</v>
      </c>
      <c r="R373" s="16">
        <v>43.7</v>
      </c>
    </row>
    <row r="374" spans="1:18" ht="13.5" customHeight="1" x14ac:dyDescent="0.2">
      <c r="A374" s="1">
        <v>34985</v>
      </c>
      <c r="C374">
        <v>783</v>
      </c>
      <c r="D374">
        <v>1667</v>
      </c>
      <c r="E374">
        <v>418</v>
      </c>
      <c r="F374">
        <v>2868</v>
      </c>
      <c r="I374" s="8">
        <v>0.86233480176211452</v>
      </c>
      <c r="J374" s="8">
        <v>0.93128491620111731</v>
      </c>
      <c r="K374" s="8">
        <v>0.86721991701244816</v>
      </c>
      <c r="L374" s="8">
        <v>0.90188679245283021</v>
      </c>
      <c r="N374">
        <v>18</v>
      </c>
      <c r="O374">
        <v>45</v>
      </c>
      <c r="P374">
        <v>7</v>
      </c>
      <c r="Q374">
        <v>70</v>
      </c>
      <c r="R374" s="16">
        <v>56</v>
      </c>
    </row>
    <row r="375" spans="1:18" ht="13.5" customHeight="1" x14ac:dyDescent="0.2">
      <c r="A375" s="1">
        <v>34621</v>
      </c>
      <c r="C375">
        <v>873</v>
      </c>
      <c r="D375">
        <v>1726</v>
      </c>
      <c r="E375">
        <v>422</v>
      </c>
      <c r="F375">
        <v>3021</v>
      </c>
      <c r="I375" s="8">
        <v>0.96145374449339205</v>
      </c>
      <c r="J375" s="8">
        <v>0.96424581005586596</v>
      </c>
      <c r="K375" s="8">
        <v>0.87551867219917012</v>
      </c>
      <c r="L375" s="8">
        <v>0.95</v>
      </c>
      <c r="N375">
        <v>3</v>
      </c>
      <c r="O375">
        <v>19</v>
      </c>
      <c r="P375">
        <v>2</v>
      </c>
      <c r="Q375">
        <v>24</v>
      </c>
      <c r="R375" s="16">
        <v>45</v>
      </c>
    </row>
    <row r="376" spans="1:18" ht="13.5" customHeight="1" x14ac:dyDescent="0.2">
      <c r="R376" s="16"/>
    </row>
    <row r="377" spans="1:18" ht="13.5" customHeight="1" x14ac:dyDescent="0.2">
      <c r="R377" s="16"/>
    </row>
    <row r="378" spans="1:18" ht="13.5" customHeight="1" x14ac:dyDescent="0.2">
      <c r="A378" s="1">
        <v>36448</v>
      </c>
      <c r="C378" s="7">
        <f>[43]STOR951!$D$13</f>
        <v>860</v>
      </c>
      <c r="D378" s="7">
        <f>[43]STOR951!$D$17</f>
        <v>1688</v>
      </c>
      <c r="E378" s="7">
        <f>[43]STOR951!$D$21</f>
        <v>430</v>
      </c>
      <c r="F378" s="7">
        <f>[43]STOR951!$D$25</f>
        <v>2978</v>
      </c>
      <c r="I378" s="8">
        <f>[43]STOR951!$G$13</f>
        <v>0.90621707060063228</v>
      </c>
      <c r="J378" s="8">
        <f>[43]STOR951!$G$17</f>
        <v>0.93311221669430622</v>
      </c>
      <c r="K378" s="8">
        <f>[43]STOR951!$G$21</f>
        <v>0.87755102040816324</v>
      </c>
      <c r="L378" s="8">
        <f>[43]STOR951!$G$25</f>
        <v>0.9288833437305053</v>
      </c>
      <c r="N378" s="7">
        <f>[43]STOR951!$E$13</f>
        <v>8</v>
      </c>
      <c r="O378" s="7">
        <f>[43]STOR951!$E$17</f>
        <v>32</v>
      </c>
      <c r="P378" s="7">
        <f>[43]STOR951!$E$21</f>
        <v>2</v>
      </c>
      <c r="Q378" s="7">
        <f>[43]STOR951!$E$25</f>
        <v>42</v>
      </c>
      <c r="R378" s="16">
        <v>71.2</v>
      </c>
    </row>
    <row r="379" spans="1:18" ht="13.5" customHeight="1" x14ac:dyDescent="0.2">
      <c r="A379" s="1">
        <v>36084</v>
      </c>
      <c r="C379" s="7">
        <v>869</v>
      </c>
      <c r="D379" s="7">
        <v>1723</v>
      </c>
      <c r="E379" s="7">
        <v>418</v>
      </c>
      <c r="F379" s="7">
        <v>3010</v>
      </c>
      <c r="I379" s="8">
        <v>0.95704845814977979</v>
      </c>
      <c r="J379" s="8">
        <v>0.96256983240223459</v>
      </c>
      <c r="K379" s="8">
        <v>0.86721991701244816</v>
      </c>
      <c r="L379" s="8">
        <v>0.93886462882096067</v>
      </c>
      <c r="N379" s="7">
        <v>24</v>
      </c>
      <c r="O379" s="7">
        <v>28</v>
      </c>
      <c r="P379" s="7">
        <v>6</v>
      </c>
      <c r="Q379" s="7">
        <v>58</v>
      </c>
      <c r="R379" s="16">
        <v>43.2</v>
      </c>
    </row>
    <row r="380" spans="1:18" ht="13.5" customHeight="1" x14ac:dyDescent="0.2">
      <c r="A380" s="1">
        <v>35720</v>
      </c>
      <c r="C380" s="7">
        <v>734</v>
      </c>
      <c r="D380" s="7">
        <v>1686</v>
      </c>
      <c r="E380" s="7">
        <v>363</v>
      </c>
      <c r="F380" s="7">
        <v>2783</v>
      </c>
      <c r="I380" s="8">
        <v>0.80837004405286339</v>
      </c>
      <c r="J380" s="8">
        <v>0.94189944134078207</v>
      </c>
      <c r="K380" s="8">
        <v>0.75311203319502074</v>
      </c>
      <c r="L380" s="8">
        <v>0.86805988771054277</v>
      </c>
      <c r="N380" s="7">
        <v>28</v>
      </c>
      <c r="O380" s="7">
        <v>35</v>
      </c>
      <c r="P380" s="7">
        <v>0</v>
      </c>
      <c r="Q380" s="7">
        <v>63</v>
      </c>
      <c r="R380" s="16">
        <v>50.3</v>
      </c>
    </row>
    <row r="381" spans="1:18" ht="13.5" customHeight="1" x14ac:dyDescent="0.2">
      <c r="A381" s="1">
        <v>35356</v>
      </c>
      <c r="C381" s="7">
        <v>651</v>
      </c>
      <c r="D381" s="7">
        <v>1672</v>
      </c>
      <c r="E381" s="7">
        <v>341</v>
      </c>
      <c r="F381" s="7">
        <v>2664</v>
      </c>
      <c r="I381" s="8">
        <v>0.72737430167597761</v>
      </c>
      <c r="J381" s="8">
        <v>0.91666666666666663</v>
      </c>
      <c r="K381" s="8">
        <v>0.71338912133891208</v>
      </c>
      <c r="L381" s="8">
        <v>0.83094198378041173</v>
      </c>
      <c r="N381" s="7">
        <v>9</v>
      </c>
      <c r="O381" s="7">
        <v>43</v>
      </c>
      <c r="P381" s="7">
        <v>5</v>
      </c>
      <c r="Q381" s="7">
        <v>57</v>
      </c>
      <c r="R381" s="16">
        <v>46.3</v>
      </c>
    </row>
    <row r="382" spans="1:18" ht="13.5" customHeight="1" x14ac:dyDescent="0.2">
      <c r="A382" s="1">
        <v>34992</v>
      </c>
      <c r="C382">
        <v>801</v>
      </c>
      <c r="D382">
        <v>1696</v>
      </c>
      <c r="E382">
        <v>423</v>
      </c>
      <c r="F382">
        <v>2920</v>
      </c>
      <c r="I382" s="8">
        <v>0.88215859030837007</v>
      </c>
      <c r="J382" s="8">
        <v>0.94748603351955307</v>
      </c>
      <c r="K382" s="8">
        <v>0.87759336099585061</v>
      </c>
      <c r="L382" s="8">
        <v>0.91823899371069184</v>
      </c>
      <c r="N382">
        <v>18</v>
      </c>
      <c r="O382">
        <v>29</v>
      </c>
      <c r="P382">
        <v>5</v>
      </c>
      <c r="Q382">
        <v>52</v>
      </c>
      <c r="R382" s="16">
        <v>68</v>
      </c>
    </row>
    <row r="383" spans="1:18" ht="13.5" customHeight="1" x14ac:dyDescent="0.2">
      <c r="A383" s="1">
        <v>34628</v>
      </c>
      <c r="C383">
        <v>874</v>
      </c>
      <c r="D383">
        <v>1779</v>
      </c>
      <c r="E383">
        <v>428</v>
      </c>
      <c r="F383">
        <v>3081</v>
      </c>
      <c r="I383" s="8">
        <v>0.9625550660792952</v>
      </c>
      <c r="J383" s="8">
        <v>0.99385474860335199</v>
      </c>
      <c r="K383" s="8">
        <v>0.88796680497925307</v>
      </c>
      <c r="L383" s="8">
        <v>0.96886792452830184</v>
      </c>
      <c r="N383">
        <v>1</v>
      </c>
      <c r="O383">
        <v>53</v>
      </c>
      <c r="P383">
        <v>6</v>
      </c>
      <c r="Q383">
        <v>60</v>
      </c>
      <c r="R383" s="16">
        <v>44</v>
      </c>
    </row>
    <row r="384" spans="1:18" ht="13.5" customHeight="1" x14ac:dyDescent="0.2">
      <c r="R384" s="16"/>
    </row>
    <row r="385" spans="1:18" ht="13.5" customHeight="1" x14ac:dyDescent="0.2">
      <c r="R385" s="16"/>
    </row>
    <row r="386" spans="1:18" ht="13.5" customHeight="1" x14ac:dyDescent="0.2">
      <c r="A386" s="1">
        <v>36455</v>
      </c>
      <c r="C386" s="7">
        <f>[44]STOR951!$D$13</f>
        <v>860</v>
      </c>
      <c r="D386" s="7">
        <f>[44]STOR951!$D$17</f>
        <v>1701</v>
      </c>
      <c r="E386" s="7">
        <f>[44]STOR951!$D$21</f>
        <v>430</v>
      </c>
      <c r="F386" s="7">
        <f>[44]STOR951!$D$25</f>
        <v>2991</v>
      </c>
      <c r="I386" s="8">
        <f>[44]STOR951!$G$13</f>
        <v>0.90621707060063228</v>
      </c>
      <c r="J386" s="8">
        <f>[44]STOR951!$G$17</f>
        <v>0.94029850746268662</v>
      </c>
      <c r="K386" s="8">
        <f>[44]STOR951!$G$21</f>
        <v>0.87755102040816324</v>
      </c>
      <c r="L386" s="8">
        <f>[44]STOR951!$G$25</f>
        <v>0.93293824079850285</v>
      </c>
      <c r="N386" s="7">
        <f>[44]STOR951!$E$13</f>
        <v>0</v>
      </c>
      <c r="O386" s="7">
        <f>[44]STOR951!$E$17</f>
        <v>13</v>
      </c>
      <c r="P386" s="7">
        <f>[44]STOR951!$E$21</f>
        <v>0</v>
      </c>
      <c r="Q386" s="7">
        <f>[44]STOR951!$E$25</f>
        <v>13</v>
      </c>
      <c r="R386" s="16">
        <v>36.200000000000003</v>
      </c>
    </row>
    <row r="387" spans="1:18" ht="13.5" customHeight="1" x14ac:dyDescent="0.2">
      <c r="A387" s="1">
        <v>36091</v>
      </c>
      <c r="C387" s="7">
        <v>885</v>
      </c>
      <c r="D387" s="7">
        <v>1734</v>
      </c>
      <c r="E387" s="7">
        <v>427</v>
      </c>
      <c r="F387" s="7">
        <v>3046</v>
      </c>
      <c r="I387" s="8">
        <v>0.97466960352422904</v>
      </c>
      <c r="J387" s="8">
        <v>0.96871508379888271</v>
      </c>
      <c r="K387" s="8">
        <v>0.88589211618257258</v>
      </c>
      <c r="L387" s="8">
        <v>0.95009357454772303</v>
      </c>
      <c r="N387" s="7">
        <v>16</v>
      </c>
      <c r="O387" s="7">
        <v>11</v>
      </c>
      <c r="P387" s="7">
        <v>9</v>
      </c>
      <c r="Q387" s="7">
        <v>36</v>
      </c>
      <c r="R387" s="16">
        <v>34.6</v>
      </c>
    </row>
    <row r="388" spans="1:18" ht="13.5" customHeight="1" x14ac:dyDescent="0.2">
      <c r="A388" s="1">
        <v>35727</v>
      </c>
      <c r="C388" s="7">
        <v>750</v>
      </c>
      <c r="D388" s="7">
        <v>1693</v>
      </c>
      <c r="E388" s="7">
        <v>369</v>
      </c>
      <c r="F388" s="7">
        <v>2812</v>
      </c>
      <c r="I388" s="8">
        <v>0.82599118942731276</v>
      </c>
      <c r="J388" s="8">
        <v>0.94581005586592182</v>
      </c>
      <c r="K388" s="8">
        <v>0.76556016597510368</v>
      </c>
      <c r="L388" s="8">
        <v>0.87710542732376795</v>
      </c>
      <c r="N388" s="7">
        <v>16</v>
      </c>
      <c r="O388" s="7">
        <v>7</v>
      </c>
      <c r="P388" s="7">
        <v>6</v>
      </c>
      <c r="Q388" s="7">
        <v>29</v>
      </c>
      <c r="R388" s="16">
        <v>29.2</v>
      </c>
    </row>
    <row r="389" spans="1:18" ht="13.5" customHeight="1" x14ac:dyDescent="0.2">
      <c r="A389" s="1">
        <v>35363</v>
      </c>
      <c r="C389" s="7">
        <v>660</v>
      </c>
      <c r="D389" s="7">
        <v>1699</v>
      </c>
      <c r="E389" s="7">
        <v>339</v>
      </c>
      <c r="F389" s="7">
        <v>2698</v>
      </c>
      <c r="I389" s="8">
        <v>0.73743016759776536</v>
      </c>
      <c r="J389" s="8">
        <v>0.93146929824561409</v>
      </c>
      <c r="K389" s="8">
        <v>0.70920502092050208</v>
      </c>
      <c r="L389" s="8">
        <v>0.8415470991890206</v>
      </c>
      <c r="N389" s="7">
        <v>9</v>
      </c>
      <c r="O389" s="7">
        <v>27</v>
      </c>
      <c r="P389" s="7">
        <v>-2</v>
      </c>
      <c r="Q389" s="7">
        <v>34</v>
      </c>
      <c r="R389" s="16">
        <v>36.4</v>
      </c>
    </row>
    <row r="390" spans="1:18" ht="13.5" customHeight="1" x14ac:dyDescent="0.2">
      <c r="A390" s="1">
        <v>34999</v>
      </c>
      <c r="C390">
        <v>813</v>
      </c>
      <c r="D390">
        <v>1717</v>
      </c>
      <c r="E390">
        <v>424</v>
      </c>
      <c r="F390">
        <v>2954</v>
      </c>
      <c r="G390">
        <v>2996</v>
      </c>
      <c r="H390" s="6">
        <f>G390-F390</f>
        <v>42</v>
      </c>
      <c r="I390" s="8">
        <v>0.89537444933920707</v>
      </c>
      <c r="J390" s="8">
        <v>0.95921787709497208</v>
      </c>
      <c r="K390" s="8">
        <v>0.8796680497925311</v>
      </c>
      <c r="L390" s="8">
        <v>0.92893081761006291</v>
      </c>
      <c r="N390">
        <v>12</v>
      </c>
      <c r="O390">
        <v>21</v>
      </c>
      <c r="P390">
        <v>1</v>
      </c>
      <c r="Q390">
        <v>34</v>
      </c>
      <c r="R390" s="16">
        <v>53</v>
      </c>
    </row>
    <row r="391" spans="1:18" ht="13.5" customHeight="1" x14ac:dyDescent="0.2">
      <c r="A391" s="1">
        <v>34635</v>
      </c>
      <c r="C391">
        <v>873</v>
      </c>
      <c r="D391">
        <v>1782</v>
      </c>
      <c r="E391">
        <v>430</v>
      </c>
      <c r="F391">
        <v>3085</v>
      </c>
      <c r="G391">
        <v>3075</v>
      </c>
      <c r="H391" s="6">
        <f>G391-F391</f>
        <v>-10</v>
      </c>
      <c r="I391" s="8">
        <v>0.96145374449339205</v>
      </c>
      <c r="J391" s="8">
        <v>0.99553072625698324</v>
      </c>
      <c r="K391" s="8">
        <v>0.89211618257261416</v>
      </c>
      <c r="L391" s="8">
        <v>0.97012578616352196</v>
      </c>
      <c r="N391">
        <v>-1</v>
      </c>
      <c r="O391">
        <v>3</v>
      </c>
      <c r="P391">
        <v>2</v>
      </c>
      <c r="Q391">
        <v>4</v>
      </c>
      <c r="R391" s="16">
        <v>42</v>
      </c>
    </row>
    <row r="392" spans="1:18" ht="13.5" customHeight="1" x14ac:dyDescent="0.2">
      <c r="R392" s="16"/>
    </row>
    <row r="393" spans="1:18" ht="13.5" customHeight="1" x14ac:dyDescent="0.2">
      <c r="R393" s="16"/>
    </row>
    <row r="394" spans="1:18" ht="13.5" customHeight="1" x14ac:dyDescent="0.2">
      <c r="A394" s="1">
        <v>36462</v>
      </c>
      <c r="C394" s="7">
        <f>[45]STOR951!$D$13</f>
        <v>851</v>
      </c>
      <c r="D394" s="7">
        <f>[45]STOR951!$D$17</f>
        <v>1711</v>
      </c>
      <c r="E394" s="7">
        <f>[45]STOR951!$D$21</f>
        <v>433</v>
      </c>
      <c r="F394" s="7">
        <f>[45]STOR951!$D$25</f>
        <v>2995</v>
      </c>
      <c r="G394">
        <v>3026</v>
      </c>
      <c r="H394" s="6">
        <f>G394-F394</f>
        <v>31</v>
      </c>
      <c r="I394" s="8">
        <f>[45]STOR951!$G$13</f>
        <v>0.89673340358271869</v>
      </c>
      <c r="J394" s="8">
        <f>[45]STOR951!$G$17</f>
        <v>0.94582642343836376</v>
      </c>
      <c r="K394" s="8">
        <f>[45]STOR951!$G$21</f>
        <v>0.88367346938775515</v>
      </c>
      <c r="L394" s="8">
        <f>[45]STOR951!$G$25</f>
        <v>0.93418590143480973</v>
      </c>
      <c r="N394" s="7">
        <f>[45]STOR951!$E$13</f>
        <v>-9</v>
      </c>
      <c r="O394" s="7">
        <f>[45]STOR951!$E$17</f>
        <v>10</v>
      </c>
      <c r="P394" s="7">
        <f>[45]STOR951!$E$21</f>
        <v>3</v>
      </c>
      <c r="Q394" s="7">
        <f>[45]STOR951!$E$25</f>
        <v>4</v>
      </c>
      <c r="R394" s="16">
        <v>21.5</v>
      </c>
    </row>
    <row r="395" spans="1:18" ht="13.5" customHeight="1" x14ac:dyDescent="0.2">
      <c r="A395" s="1">
        <v>36098</v>
      </c>
      <c r="C395" s="7">
        <v>896</v>
      </c>
      <c r="D395" s="7">
        <v>1763</v>
      </c>
      <c r="E395" s="7">
        <v>435</v>
      </c>
      <c r="F395" s="7">
        <v>3094</v>
      </c>
      <c r="G395">
        <v>3191</v>
      </c>
      <c r="H395" s="6">
        <f>G395-F395</f>
        <v>97</v>
      </c>
      <c r="I395" s="8">
        <v>0.986784140969163</v>
      </c>
      <c r="J395" s="8">
        <v>0.98491620111731848</v>
      </c>
      <c r="K395" s="8">
        <v>0.90248962655601661</v>
      </c>
      <c r="L395" s="8">
        <v>0.96506550218340614</v>
      </c>
      <c r="N395" s="7">
        <v>11</v>
      </c>
      <c r="O395" s="7">
        <v>29</v>
      </c>
      <c r="P395" s="7">
        <v>8</v>
      </c>
      <c r="Q395" s="7">
        <v>48</v>
      </c>
      <c r="R395" s="16">
        <v>46</v>
      </c>
    </row>
    <row r="396" spans="1:18" ht="13.5" customHeight="1" x14ac:dyDescent="0.2">
      <c r="A396" s="1">
        <v>35734</v>
      </c>
      <c r="C396" s="7">
        <v>749</v>
      </c>
      <c r="D396" s="7">
        <v>1691</v>
      </c>
      <c r="E396" s="7">
        <v>367</v>
      </c>
      <c r="F396" s="7">
        <v>2807</v>
      </c>
      <c r="G396">
        <v>2886</v>
      </c>
      <c r="H396" s="6">
        <f>G396-F396</f>
        <v>79</v>
      </c>
      <c r="I396" s="8">
        <v>0.82488986784140972</v>
      </c>
      <c r="J396" s="8">
        <v>0.94469273743016757</v>
      </c>
      <c r="K396" s="8">
        <v>0.7614107883817427</v>
      </c>
      <c r="L396" s="8">
        <v>0.87554585152838427</v>
      </c>
      <c r="N396" s="7">
        <v>-1</v>
      </c>
      <c r="O396" s="7">
        <v>-2</v>
      </c>
      <c r="P396" s="7">
        <v>-2</v>
      </c>
      <c r="Q396" s="7">
        <v>-5</v>
      </c>
      <c r="R396" s="16">
        <v>3.7</v>
      </c>
    </row>
    <row r="397" spans="1:18" ht="13.5" customHeight="1" x14ac:dyDescent="0.2">
      <c r="A397" s="1">
        <v>35370</v>
      </c>
      <c r="C397" s="7">
        <v>670</v>
      </c>
      <c r="D397" s="7">
        <v>1721</v>
      </c>
      <c r="E397" s="7">
        <v>334</v>
      </c>
      <c r="F397" s="7">
        <v>2725</v>
      </c>
      <c r="G397">
        <v>2810</v>
      </c>
      <c r="H397" s="6">
        <f>G397-F397</f>
        <v>85</v>
      </c>
      <c r="I397" s="8">
        <v>0.74860335195530725</v>
      </c>
      <c r="J397" s="8">
        <v>0.94353070175438591</v>
      </c>
      <c r="K397" s="8">
        <v>0.69874476987447698</v>
      </c>
      <c r="L397" s="8">
        <v>0.84996880848409229</v>
      </c>
      <c r="N397" s="7">
        <v>10</v>
      </c>
      <c r="O397" s="7">
        <v>22</v>
      </c>
      <c r="P397" s="7">
        <v>-5</v>
      </c>
      <c r="Q397" s="7">
        <v>27</v>
      </c>
      <c r="R397" s="16">
        <v>25.2</v>
      </c>
    </row>
    <row r="398" spans="1:18" ht="13.5" customHeight="1" x14ac:dyDescent="0.2">
      <c r="A398" s="1">
        <v>35006</v>
      </c>
      <c r="C398">
        <v>812</v>
      </c>
      <c r="D398">
        <v>1723</v>
      </c>
      <c r="E398">
        <v>423</v>
      </c>
      <c r="F398">
        <v>2958</v>
      </c>
      <c r="I398" s="8">
        <v>0.89427312775330392</v>
      </c>
      <c r="J398" s="8">
        <v>0.96256983240223459</v>
      </c>
      <c r="K398" s="8">
        <v>0.87759336099585061</v>
      </c>
      <c r="L398" s="8">
        <v>0.93018867924528303</v>
      </c>
      <c r="N398">
        <v>-1</v>
      </c>
      <c r="O398">
        <v>6</v>
      </c>
      <c r="P398">
        <v>-1</v>
      </c>
      <c r="Q398">
        <v>4</v>
      </c>
      <c r="R398" s="16">
        <v>19</v>
      </c>
    </row>
    <row r="399" spans="1:18" ht="13.5" customHeight="1" x14ac:dyDescent="0.2">
      <c r="A399" s="1">
        <v>34642</v>
      </c>
      <c r="C399">
        <v>870</v>
      </c>
      <c r="D399">
        <v>1791</v>
      </c>
      <c r="E399">
        <v>427</v>
      </c>
      <c r="F399">
        <v>3088</v>
      </c>
      <c r="I399" s="8">
        <v>0.95814977973568283</v>
      </c>
      <c r="J399" s="8">
        <v>1.000558659217877</v>
      </c>
      <c r="K399" s="8">
        <v>0.88589211618257258</v>
      </c>
      <c r="L399" s="8">
        <v>0.97106918238993711</v>
      </c>
      <c r="N399">
        <v>-3</v>
      </c>
      <c r="O399">
        <v>9</v>
      </c>
      <c r="P399">
        <v>-3</v>
      </c>
      <c r="Q399">
        <v>3</v>
      </c>
      <c r="R399" s="16">
        <v>-1</v>
      </c>
    </row>
    <row r="400" spans="1:18" ht="13.5" customHeight="1" x14ac:dyDescent="0.2">
      <c r="R400" s="16"/>
    </row>
    <row r="401" spans="1:18" ht="13.5" customHeight="1" x14ac:dyDescent="0.2">
      <c r="R401" s="16"/>
    </row>
    <row r="402" spans="1:18" ht="13.5" customHeight="1" x14ac:dyDescent="0.2">
      <c r="A402" s="1">
        <v>36469</v>
      </c>
      <c r="C402" s="7">
        <f>[46]STOR951!$D$13</f>
        <v>852</v>
      </c>
      <c r="D402" s="7">
        <f>[46]STOR951!$D$17</f>
        <v>1721</v>
      </c>
      <c r="E402" s="7">
        <f>[46]STOR951!$D$21</f>
        <v>434</v>
      </c>
      <c r="F402" s="7">
        <f>[46]STOR951!$D$25</f>
        <v>3007</v>
      </c>
      <c r="I402" s="8">
        <f>[46]STOR951!$G$13</f>
        <v>0.89778714436248686</v>
      </c>
      <c r="J402" s="8">
        <f>[46]STOR951!$G$17</f>
        <v>0.95135433941404091</v>
      </c>
      <c r="K402" s="8">
        <f>[46]STOR951!$G$21</f>
        <v>0.88571428571428568</v>
      </c>
      <c r="L402" s="8">
        <f>[46]STOR951!$G$25</f>
        <v>0.93792888334373048</v>
      </c>
      <c r="N402" s="7">
        <f>[46]STOR951!$E$13</f>
        <v>1</v>
      </c>
      <c r="O402" s="7">
        <f>[46]STOR951!$E$17</f>
        <v>10</v>
      </c>
      <c r="P402" s="7">
        <f>[46]STOR951!$E$21</f>
        <v>1</v>
      </c>
      <c r="Q402" s="7">
        <f>[46]STOR951!$E$25</f>
        <v>12</v>
      </c>
      <c r="R402" s="16">
        <v>2.8</v>
      </c>
    </row>
    <row r="403" spans="1:18" ht="13.5" customHeight="1" x14ac:dyDescent="0.2">
      <c r="A403" s="1">
        <v>36105</v>
      </c>
      <c r="C403" s="7">
        <v>923</v>
      </c>
      <c r="D403" s="7">
        <v>1755</v>
      </c>
      <c r="E403" s="7">
        <v>449</v>
      </c>
      <c r="F403" s="7">
        <v>3127</v>
      </c>
      <c r="I403" s="8">
        <v>0.98458149779735682</v>
      </c>
      <c r="J403" s="8">
        <v>0.96927374301675973</v>
      </c>
      <c r="K403" s="8">
        <v>0.91493775933609955</v>
      </c>
      <c r="L403" s="8">
        <v>0.95757953836556453</v>
      </c>
      <c r="N403" s="7">
        <v>-2</v>
      </c>
      <c r="O403" s="7">
        <v>-28</v>
      </c>
      <c r="P403" s="7">
        <v>6</v>
      </c>
      <c r="Q403" s="7">
        <v>-24</v>
      </c>
      <c r="R403" s="16">
        <v>0.3</v>
      </c>
    </row>
    <row r="404" spans="1:18" ht="13.5" customHeight="1" x14ac:dyDescent="0.2">
      <c r="A404" s="1">
        <v>35741</v>
      </c>
      <c r="C404" s="7">
        <v>748</v>
      </c>
      <c r="D404" s="7">
        <v>1695</v>
      </c>
      <c r="E404" s="7">
        <v>371</v>
      </c>
      <c r="F404" s="7">
        <v>2814</v>
      </c>
      <c r="I404" s="8">
        <v>0.82378854625550657</v>
      </c>
      <c r="J404" s="8">
        <v>0.94692737430167595</v>
      </c>
      <c r="K404" s="8">
        <v>0.76970954356846477</v>
      </c>
      <c r="L404" s="8">
        <v>0.87772925764192145</v>
      </c>
      <c r="N404" s="7">
        <v>-1</v>
      </c>
      <c r="O404" s="7">
        <v>4</v>
      </c>
      <c r="P404" s="7">
        <v>4</v>
      </c>
      <c r="Q404" s="7">
        <v>7</v>
      </c>
      <c r="R404" s="16">
        <v>-44.2</v>
      </c>
    </row>
    <row r="405" spans="1:18" ht="13.5" customHeight="1" x14ac:dyDescent="0.2">
      <c r="A405" s="1">
        <v>35377</v>
      </c>
      <c r="C405" s="7">
        <v>658</v>
      </c>
      <c r="D405" s="7">
        <v>1714</v>
      </c>
      <c r="E405" s="7">
        <v>331</v>
      </c>
      <c r="F405" s="7">
        <v>2703</v>
      </c>
      <c r="I405" s="8">
        <v>0.73519553072625698</v>
      </c>
      <c r="J405" s="8">
        <v>0.9396929824561403</v>
      </c>
      <c r="K405" s="8">
        <v>0.69246861924686187</v>
      </c>
      <c r="L405" s="8">
        <v>0.84310667498440428</v>
      </c>
      <c r="N405" s="7">
        <v>-12</v>
      </c>
      <c r="O405" s="7">
        <v>-7</v>
      </c>
      <c r="P405" s="7">
        <v>-3</v>
      </c>
      <c r="Q405" s="7">
        <v>-22</v>
      </c>
      <c r="R405" s="16">
        <v>-12.7</v>
      </c>
    </row>
    <row r="406" spans="1:18" ht="13.5" customHeight="1" x14ac:dyDescent="0.2">
      <c r="A406" s="1">
        <v>35013</v>
      </c>
      <c r="C406">
        <v>794</v>
      </c>
      <c r="D406">
        <v>1669</v>
      </c>
      <c r="E406">
        <v>410</v>
      </c>
      <c r="F406">
        <v>2873</v>
      </c>
      <c r="I406" s="8">
        <v>0.87444933920704848</v>
      </c>
      <c r="J406" s="8">
        <v>0.93240223463687155</v>
      </c>
      <c r="K406" s="8">
        <v>0.85062240663900412</v>
      </c>
      <c r="L406" s="8">
        <v>0.90345911949685531</v>
      </c>
      <c r="N406">
        <v>-18</v>
      </c>
      <c r="O406">
        <v>-54</v>
      </c>
      <c r="P406">
        <v>-13</v>
      </c>
      <c r="Q406">
        <v>-85</v>
      </c>
      <c r="R406" s="16">
        <v>-34</v>
      </c>
    </row>
    <row r="407" spans="1:18" ht="13.5" customHeight="1" x14ac:dyDescent="0.2">
      <c r="A407" s="1">
        <v>34649</v>
      </c>
      <c r="C407">
        <v>877</v>
      </c>
      <c r="D407">
        <v>1795</v>
      </c>
      <c r="E407">
        <v>427</v>
      </c>
      <c r="F407">
        <v>3099</v>
      </c>
      <c r="I407" s="8">
        <v>0.96585903083700442</v>
      </c>
      <c r="J407" s="8">
        <v>1.0027932960893855</v>
      </c>
      <c r="K407" s="8">
        <v>0.88589211618257258</v>
      </c>
      <c r="L407" s="8">
        <v>0.9745283018867924</v>
      </c>
      <c r="N407">
        <v>7</v>
      </c>
      <c r="O407">
        <v>4</v>
      </c>
      <c r="P407">
        <v>0</v>
      </c>
      <c r="Q407">
        <v>11</v>
      </c>
      <c r="R407" s="16">
        <v>-2</v>
      </c>
    </row>
    <row r="408" spans="1:18" ht="13.5" customHeight="1" x14ac:dyDescent="0.2">
      <c r="R408" s="16"/>
    </row>
    <row r="409" spans="1:18" ht="13.5" customHeight="1" x14ac:dyDescent="0.2">
      <c r="R409" s="16"/>
    </row>
    <row r="410" spans="1:18" ht="13.5" customHeight="1" x14ac:dyDescent="0.2">
      <c r="A410" s="1">
        <v>36476</v>
      </c>
      <c r="C410" s="7">
        <f>[47]STOR951!$D$13</f>
        <v>847</v>
      </c>
      <c r="D410" s="7">
        <f>[47]STOR951!$D$17</f>
        <v>1730</v>
      </c>
      <c r="E410" s="7">
        <f>[47]STOR951!$D$21</f>
        <v>439</v>
      </c>
      <c r="F410" s="7">
        <f>[47]STOR951!$D$25</f>
        <v>3016</v>
      </c>
      <c r="I410" s="8">
        <f>[47]STOR951!$G$13</f>
        <v>0.89251844046364592</v>
      </c>
      <c r="J410" s="8">
        <f>[47]STOR951!$G$17</f>
        <v>0.95632946379215034</v>
      </c>
      <c r="K410" s="8">
        <f>[47]STOR951!$G$21</f>
        <v>0.89591836734693875</v>
      </c>
      <c r="L410" s="8">
        <f>[47]STOR951!$G$25</f>
        <v>0.94073611977542104</v>
      </c>
      <c r="N410" s="7">
        <f>[47]STOR951!$E$13</f>
        <v>-5</v>
      </c>
      <c r="O410" s="7">
        <f>[47]STOR951!$E$17</f>
        <v>9</v>
      </c>
      <c r="P410" s="7">
        <f>[47]STOR951!$E$21</f>
        <v>5</v>
      </c>
      <c r="Q410" s="7">
        <f>[47]STOR951!$E$25</f>
        <v>9</v>
      </c>
      <c r="R410" s="16">
        <v>23.4</v>
      </c>
    </row>
    <row r="411" spans="1:18" ht="13.5" customHeight="1" x14ac:dyDescent="0.2">
      <c r="A411" s="1">
        <v>36112</v>
      </c>
      <c r="C411" s="7">
        <v>903</v>
      </c>
      <c r="D411" s="7">
        <v>1738</v>
      </c>
      <c r="E411" s="7">
        <v>441</v>
      </c>
      <c r="F411" s="7">
        <v>3082</v>
      </c>
      <c r="I411" s="8">
        <v>0.99449339207048459</v>
      </c>
      <c r="J411" s="8">
        <v>0.97094972067039109</v>
      </c>
      <c r="K411" s="8">
        <v>0.91493775933609955</v>
      </c>
      <c r="L411" s="8">
        <v>0.96132252027448539</v>
      </c>
      <c r="N411" s="7">
        <v>-20</v>
      </c>
      <c r="O411" s="7">
        <v>-17</v>
      </c>
      <c r="P411" s="7">
        <v>-8</v>
      </c>
      <c r="Q411" s="7">
        <v>-45</v>
      </c>
      <c r="R411" s="16">
        <v>-44.6</v>
      </c>
    </row>
    <row r="412" spans="1:18" ht="13.5" customHeight="1" x14ac:dyDescent="0.2">
      <c r="A412" s="1">
        <v>35748</v>
      </c>
      <c r="C412" s="7">
        <v>717</v>
      </c>
      <c r="D412" s="7">
        <v>1666</v>
      </c>
      <c r="E412" s="7">
        <v>367</v>
      </c>
      <c r="F412" s="7">
        <v>2750</v>
      </c>
      <c r="I412" s="8">
        <v>0.78964757709251099</v>
      </c>
      <c r="J412" s="8">
        <v>0.93072625698324019</v>
      </c>
      <c r="K412" s="8">
        <v>0.7614107883817427</v>
      </c>
      <c r="L412" s="8">
        <v>0.85776668746101059</v>
      </c>
      <c r="N412" s="7">
        <v>-31</v>
      </c>
      <c r="O412" s="7">
        <v>-29</v>
      </c>
      <c r="P412" s="7">
        <v>-4</v>
      </c>
      <c r="Q412" s="7">
        <v>-64</v>
      </c>
      <c r="R412" s="16">
        <v>-66.8</v>
      </c>
    </row>
    <row r="413" spans="1:18" ht="13.5" customHeight="1" x14ac:dyDescent="0.2">
      <c r="A413" s="1">
        <v>35384</v>
      </c>
      <c r="C413" s="7">
        <v>629</v>
      </c>
      <c r="D413" s="7">
        <v>1656</v>
      </c>
      <c r="E413" s="7">
        <v>332</v>
      </c>
      <c r="F413" s="7">
        <v>2617</v>
      </c>
      <c r="I413" s="8">
        <v>0.70279329608938546</v>
      </c>
      <c r="J413" s="8">
        <v>0.90789473684210531</v>
      </c>
      <c r="K413" s="8">
        <v>0.69456066945606698</v>
      </c>
      <c r="L413" s="8">
        <v>0.81628197130380542</v>
      </c>
      <c r="N413" s="7">
        <v>-29</v>
      </c>
      <c r="O413" s="7">
        <v>-58</v>
      </c>
      <c r="P413" s="7">
        <v>1</v>
      </c>
      <c r="Q413" s="7">
        <v>-86</v>
      </c>
      <c r="R413" s="16">
        <v>-77.2</v>
      </c>
    </row>
    <row r="414" spans="1:18" ht="13.5" customHeight="1" x14ac:dyDescent="0.2">
      <c r="A414" s="1">
        <v>35020</v>
      </c>
      <c r="C414">
        <v>769</v>
      </c>
      <c r="D414">
        <v>1607</v>
      </c>
      <c r="E414">
        <v>422</v>
      </c>
      <c r="F414">
        <v>2798</v>
      </c>
      <c r="I414" s="8">
        <v>0.84691629955947134</v>
      </c>
      <c r="J414" s="8">
        <v>0.89776536312849164</v>
      </c>
      <c r="K414" s="8">
        <v>0.87551867219917012</v>
      </c>
      <c r="L414" s="8">
        <v>0.87987421383647801</v>
      </c>
      <c r="N414">
        <v>-25</v>
      </c>
      <c r="O414">
        <v>-62</v>
      </c>
      <c r="P414">
        <v>12</v>
      </c>
      <c r="Q414">
        <v>-75</v>
      </c>
      <c r="R414" s="16">
        <v>-54</v>
      </c>
    </row>
    <row r="415" spans="1:18" ht="13.5" customHeight="1" x14ac:dyDescent="0.2">
      <c r="A415" s="1">
        <v>34656</v>
      </c>
      <c r="C415">
        <v>878</v>
      </c>
      <c r="D415">
        <v>1786</v>
      </c>
      <c r="E415">
        <v>420</v>
      </c>
      <c r="F415">
        <v>3084</v>
      </c>
      <c r="I415" s="8">
        <v>0.96696035242290745</v>
      </c>
      <c r="J415" s="8">
        <v>0.99776536312849162</v>
      </c>
      <c r="K415" s="8">
        <v>0.87136929460580914</v>
      </c>
      <c r="L415" s="8">
        <v>0.96981132075471699</v>
      </c>
      <c r="N415">
        <v>1</v>
      </c>
      <c r="O415">
        <v>-9</v>
      </c>
      <c r="P415">
        <v>-7</v>
      </c>
      <c r="Q415">
        <v>-15</v>
      </c>
      <c r="R415" s="16">
        <v>-10</v>
      </c>
    </row>
    <row r="416" spans="1:18" ht="13.5" customHeight="1" x14ac:dyDescent="0.2">
      <c r="R416" s="16"/>
    </row>
    <row r="417" spans="1:18" ht="13.5" customHeight="1" x14ac:dyDescent="0.2">
      <c r="R417" s="16"/>
    </row>
    <row r="418" spans="1:18" ht="13.5" customHeight="1" x14ac:dyDescent="0.2">
      <c r="A418" s="1">
        <v>36483</v>
      </c>
      <c r="C418" s="7">
        <f>[48]STOR951!$D$13</f>
        <v>843</v>
      </c>
      <c r="D418" s="7">
        <f>[48]STOR951!$D$17</f>
        <v>1711</v>
      </c>
      <c r="E418" s="7">
        <f>[48]STOR951!$D$21</f>
        <v>442</v>
      </c>
      <c r="F418" s="7">
        <f>[48]STOR951!$D$25</f>
        <v>2996</v>
      </c>
      <c r="I418" s="8">
        <f>[48]STOR951!$G$13</f>
        <v>0.88830347734457327</v>
      </c>
      <c r="J418" s="8">
        <f>[48]STOR951!$G$17</f>
        <v>0.94582642343836376</v>
      </c>
      <c r="K418" s="8">
        <f>[48]STOR951!$G$21</f>
        <v>0.90204081632653066</v>
      </c>
      <c r="L418" s="8">
        <f>[48]STOR951!$G$25</f>
        <v>0.93449781659388642</v>
      </c>
      <c r="N418" s="7">
        <f>[48]STOR951!$E$13</f>
        <v>-4</v>
      </c>
      <c r="O418" s="7">
        <f>[48]STOR951!$E$17</f>
        <v>-19</v>
      </c>
      <c r="P418" s="7">
        <f>[48]STOR951!$E$21</f>
        <v>3</v>
      </c>
      <c r="Q418" s="7">
        <f>[48]STOR951!$E$25</f>
        <v>-20</v>
      </c>
      <c r="R418" s="16">
        <v>-4.8</v>
      </c>
    </row>
    <row r="419" spans="1:18" ht="13.5" customHeight="1" x14ac:dyDescent="0.2">
      <c r="A419" s="1">
        <v>36119</v>
      </c>
      <c r="C419" s="7">
        <v>899</v>
      </c>
      <c r="D419" s="7">
        <v>1726</v>
      </c>
      <c r="E419" s="7">
        <v>444</v>
      </c>
      <c r="F419" s="7">
        <v>3069</v>
      </c>
      <c r="I419" s="8">
        <v>0.99008810572687223</v>
      </c>
      <c r="J419" s="8">
        <v>0.96424581005586596</v>
      </c>
      <c r="K419" s="8">
        <v>0.92116182572614103</v>
      </c>
      <c r="L419" s="8">
        <v>0.95726762320648784</v>
      </c>
      <c r="N419" s="7">
        <v>-4</v>
      </c>
      <c r="O419" s="7">
        <v>-12</v>
      </c>
      <c r="P419" s="7">
        <v>3</v>
      </c>
      <c r="Q419" s="7">
        <v>-13</v>
      </c>
      <c r="R419" s="16">
        <v>-67.5</v>
      </c>
    </row>
    <row r="420" spans="1:18" ht="13.5" customHeight="1" x14ac:dyDescent="0.2">
      <c r="A420" s="1">
        <v>35755</v>
      </c>
      <c r="C420" s="7">
        <v>677</v>
      </c>
      <c r="D420" s="7">
        <v>1606</v>
      </c>
      <c r="E420" s="7">
        <v>359</v>
      </c>
      <c r="F420" s="7">
        <v>2642</v>
      </c>
      <c r="I420" s="8">
        <v>0.74559471365638763</v>
      </c>
      <c r="J420" s="8">
        <v>0.89720670391061452</v>
      </c>
      <c r="K420" s="8">
        <v>0.74481327800829877</v>
      </c>
      <c r="L420" s="8">
        <v>0.82407985028072361</v>
      </c>
      <c r="N420" s="7">
        <v>-40</v>
      </c>
      <c r="O420" s="7">
        <v>-60</v>
      </c>
      <c r="P420" s="7">
        <v>-8</v>
      </c>
      <c r="Q420" s="7">
        <v>-108</v>
      </c>
      <c r="R420" s="16">
        <v>-84.6</v>
      </c>
    </row>
    <row r="421" spans="1:18" ht="13.5" customHeight="1" x14ac:dyDescent="0.2">
      <c r="A421" s="1">
        <v>35391</v>
      </c>
      <c r="C421" s="7">
        <v>615</v>
      </c>
      <c r="D421" s="7">
        <v>1610</v>
      </c>
      <c r="E421" s="7">
        <v>326</v>
      </c>
      <c r="F421" s="7">
        <v>2551</v>
      </c>
      <c r="I421" s="8">
        <v>0.68715083798882681</v>
      </c>
      <c r="J421" s="8">
        <v>0.88267543859649122</v>
      </c>
      <c r="K421" s="8">
        <v>0.68200836820083677</v>
      </c>
      <c r="L421" s="8">
        <v>0.79569557080474107</v>
      </c>
      <c r="N421" s="7">
        <v>-14</v>
      </c>
      <c r="O421" s="7">
        <v>-46</v>
      </c>
      <c r="P421" s="7">
        <v>-6</v>
      </c>
      <c r="Q421" s="7">
        <v>-66</v>
      </c>
      <c r="R421" s="16">
        <v>-86.7</v>
      </c>
    </row>
    <row r="422" spans="1:18" ht="13.5" customHeight="1" x14ac:dyDescent="0.2">
      <c r="A422" s="1">
        <v>35027</v>
      </c>
      <c r="C422">
        <v>754</v>
      </c>
      <c r="D422">
        <v>1563</v>
      </c>
      <c r="E422">
        <v>420</v>
      </c>
      <c r="F422">
        <v>2737</v>
      </c>
      <c r="I422" s="8">
        <v>0.83039647577092512</v>
      </c>
      <c r="J422" s="8">
        <v>0.87318435754189949</v>
      </c>
      <c r="K422" s="8">
        <v>0.87136929460580914</v>
      </c>
      <c r="L422" s="8">
        <v>0.86069182389937104</v>
      </c>
      <c r="N422">
        <v>-15</v>
      </c>
      <c r="O422">
        <v>-44</v>
      </c>
      <c r="P422">
        <v>-2</v>
      </c>
      <c r="Q422">
        <v>-61</v>
      </c>
      <c r="R422" s="16">
        <v>-60</v>
      </c>
    </row>
    <row r="423" spans="1:18" x14ac:dyDescent="0.2">
      <c r="A423" s="1">
        <v>34663</v>
      </c>
      <c r="C423">
        <v>864</v>
      </c>
      <c r="D423">
        <v>1751</v>
      </c>
      <c r="E423">
        <v>412</v>
      </c>
      <c r="F423">
        <v>3027</v>
      </c>
      <c r="I423" s="8">
        <v>0.95154185022026427</v>
      </c>
      <c r="J423" s="8">
        <v>0.97821229050279335</v>
      </c>
      <c r="K423" s="8">
        <v>0.85477178423236511</v>
      </c>
      <c r="L423" s="8">
        <v>0.95188679245283014</v>
      </c>
      <c r="N423">
        <v>-14</v>
      </c>
      <c r="O423">
        <v>-35</v>
      </c>
      <c r="P423">
        <v>-8</v>
      </c>
      <c r="Q423">
        <v>-57</v>
      </c>
      <c r="R423" s="16">
        <v>-22</v>
      </c>
    </row>
    <row r="424" spans="1:18" x14ac:dyDescent="0.2">
      <c r="R424" s="16"/>
    </row>
    <row r="425" spans="1:18" x14ac:dyDescent="0.2">
      <c r="A425"/>
      <c r="I425"/>
      <c r="J425"/>
      <c r="K425"/>
      <c r="L425"/>
      <c r="R425" s="16"/>
    </row>
    <row r="426" spans="1:18" x14ac:dyDescent="0.2">
      <c r="A426" s="1">
        <v>36490</v>
      </c>
      <c r="C426" s="7">
        <f>[49]STOR951!$D$13</f>
        <v>848</v>
      </c>
      <c r="D426" s="7">
        <f>[49]STOR951!$D$17</f>
        <v>1714</v>
      </c>
      <c r="E426" s="7">
        <f>[49]STOR951!$D$21</f>
        <v>439</v>
      </c>
      <c r="F426" s="7">
        <f>[49]STOR951!$D$25</f>
        <v>3001</v>
      </c>
      <c r="I426" s="8">
        <f>[49]STOR951!$G$13</f>
        <v>0.89357218124341409</v>
      </c>
      <c r="J426" s="8">
        <f>[49]STOR951!$G$17</f>
        <v>0.9474847982310669</v>
      </c>
      <c r="K426" s="8">
        <f>[49]STOR951!$G$21</f>
        <v>0.89591836734693875</v>
      </c>
      <c r="L426" s="8">
        <f>[49]STOR951!$G$25</f>
        <v>0.9360573923892701</v>
      </c>
      <c r="N426" s="7">
        <f>[49]STOR951!$E$13</f>
        <v>5</v>
      </c>
      <c r="O426" s="7">
        <f>[49]STOR951!$E$17</f>
        <v>3</v>
      </c>
      <c r="P426" s="7">
        <f>[49]STOR951!$E$21</f>
        <v>-3</v>
      </c>
      <c r="Q426" s="7">
        <f>[49]STOR951!$E$25</f>
        <v>5</v>
      </c>
      <c r="R426" s="16">
        <v>-3.5</v>
      </c>
    </row>
    <row r="427" spans="1:18" x14ac:dyDescent="0.2">
      <c r="A427" s="1">
        <v>36126</v>
      </c>
      <c r="C427" s="7">
        <v>906</v>
      </c>
      <c r="D427" s="7">
        <v>1719</v>
      </c>
      <c r="E427" s="7">
        <v>452</v>
      </c>
      <c r="F427" s="7">
        <v>3077</v>
      </c>
      <c r="G427">
        <v>3155</v>
      </c>
      <c r="H427" s="6">
        <f>G427-F427</f>
        <v>78</v>
      </c>
      <c r="I427" s="8">
        <v>0.99779735682819382</v>
      </c>
      <c r="J427" s="8">
        <v>0.96033519553072622</v>
      </c>
      <c r="K427" s="8">
        <v>0.93775933609958506</v>
      </c>
      <c r="L427" s="8">
        <v>0.95976294447910171</v>
      </c>
      <c r="N427" s="7">
        <v>7</v>
      </c>
      <c r="O427" s="7">
        <v>-7</v>
      </c>
      <c r="P427" s="7">
        <v>8</v>
      </c>
      <c r="Q427" s="7">
        <v>8</v>
      </c>
      <c r="R427" s="16">
        <v>-50.4</v>
      </c>
    </row>
    <row r="428" spans="1:18" x14ac:dyDescent="0.2">
      <c r="A428" s="1">
        <v>35762</v>
      </c>
      <c r="C428" s="7">
        <v>669</v>
      </c>
      <c r="D428" s="7">
        <v>1581</v>
      </c>
      <c r="E428" s="7">
        <v>356</v>
      </c>
      <c r="F428" s="7">
        <v>2606</v>
      </c>
      <c r="G428">
        <v>2699</v>
      </c>
      <c r="H428" s="6">
        <f>G428-F428</f>
        <v>93</v>
      </c>
      <c r="I428" s="8">
        <v>0.736784140969163</v>
      </c>
      <c r="J428" s="8">
        <v>0.88324022346368714</v>
      </c>
      <c r="K428" s="8">
        <v>0.7385892116182573</v>
      </c>
      <c r="L428" s="8">
        <v>0.81285090455396136</v>
      </c>
      <c r="N428" s="7">
        <v>-8</v>
      </c>
      <c r="O428" s="7">
        <v>-25</v>
      </c>
      <c r="P428" s="7">
        <v>-3</v>
      </c>
      <c r="Q428" s="7">
        <v>-36</v>
      </c>
      <c r="R428" s="16">
        <v>-50.5</v>
      </c>
    </row>
    <row r="429" spans="1:18" x14ac:dyDescent="0.2">
      <c r="A429" s="1">
        <v>35398</v>
      </c>
      <c r="C429" s="7">
        <v>579</v>
      </c>
      <c r="D429" s="7">
        <v>1548</v>
      </c>
      <c r="E429" s="7">
        <v>320</v>
      </c>
      <c r="F429" s="7">
        <v>2447</v>
      </c>
      <c r="G429">
        <v>2544</v>
      </c>
      <c r="H429" s="6">
        <f>G429-F429</f>
        <v>97</v>
      </c>
      <c r="I429" s="8">
        <v>0.64692737430167602</v>
      </c>
      <c r="J429" s="8">
        <v>0.84868421052631582</v>
      </c>
      <c r="K429" s="8">
        <v>0.66945606694560666</v>
      </c>
      <c r="L429" s="8">
        <v>0.76325639426076108</v>
      </c>
      <c r="N429" s="7">
        <v>-36</v>
      </c>
      <c r="O429" s="7">
        <v>-62</v>
      </c>
      <c r="P429" s="7">
        <v>-6</v>
      </c>
      <c r="Q429" s="7">
        <v>-104</v>
      </c>
      <c r="R429" s="16">
        <v>-54.8</v>
      </c>
    </row>
    <row r="430" spans="1:18" x14ac:dyDescent="0.2">
      <c r="A430" s="1">
        <v>35034</v>
      </c>
      <c r="C430">
        <v>730</v>
      </c>
      <c r="D430">
        <v>1514</v>
      </c>
      <c r="E430">
        <v>420</v>
      </c>
      <c r="F430">
        <v>2664</v>
      </c>
      <c r="G430">
        <v>2728</v>
      </c>
      <c r="H430" s="6">
        <f>G430-F430</f>
        <v>64</v>
      </c>
      <c r="I430" s="13">
        <v>0.80396475770925113</v>
      </c>
      <c r="J430" s="13">
        <v>0.84581005586592184</v>
      </c>
      <c r="K430" s="13">
        <v>0.87136929460580914</v>
      </c>
      <c r="L430" s="13">
        <v>0.83773584905660381</v>
      </c>
      <c r="N430">
        <v>-24</v>
      </c>
      <c r="O430">
        <v>-49</v>
      </c>
      <c r="P430">
        <v>0</v>
      </c>
      <c r="Q430">
        <v>-73</v>
      </c>
      <c r="R430" s="16">
        <v>-60</v>
      </c>
    </row>
    <row r="431" spans="1:18" x14ac:dyDescent="0.2">
      <c r="A431" s="1">
        <v>34670</v>
      </c>
      <c r="C431">
        <v>833</v>
      </c>
      <c r="D431">
        <v>1709</v>
      </c>
      <c r="E431">
        <v>400</v>
      </c>
      <c r="F431">
        <v>2942</v>
      </c>
      <c r="G431">
        <v>2978</v>
      </c>
      <c r="H431" s="6">
        <f>G431-F431</f>
        <v>36</v>
      </c>
      <c r="I431" s="13">
        <v>0.91740088105726869</v>
      </c>
      <c r="J431" s="13">
        <v>0.95474860335195533</v>
      </c>
      <c r="K431" s="13">
        <v>0.82987551867219922</v>
      </c>
      <c r="L431" s="13">
        <v>0.92515723270440253</v>
      </c>
      <c r="N431">
        <v>-31</v>
      </c>
      <c r="O431">
        <v>-42</v>
      </c>
      <c r="P431">
        <v>-12</v>
      </c>
      <c r="Q431">
        <v>-85</v>
      </c>
      <c r="R431" s="16">
        <v>-77</v>
      </c>
    </row>
    <row r="432" spans="1:18" x14ac:dyDescent="0.2">
      <c r="H432" s="6"/>
      <c r="I432" s="13"/>
      <c r="J432" s="13"/>
      <c r="K432" s="13"/>
      <c r="L432" s="13"/>
      <c r="R432" s="16"/>
    </row>
    <row r="433" spans="1:18" x14ac:dyDescent="0.2">
      <c r="H433" s="6"/>
      <c r="I433" s="13"/>
      <c r="J433" s="13"/>
      <c r="K433" s="13"/>
      <c r="L433" s="13"/>
      <c r="R433" s="16"/>
    </row>
    <row r="434" spans="1:18" x14ac:dyDescent="0.2">
      <c r="A434" s="1">
        <v>36497</v>
      </c>
      <c r="C434" s="7">
        <f>[50]STOR951!$D$13</f>
        <v>837</v>
      </c>
      <c r="D434" s="7">
        <f>[50]STOR951!$D$17</f>
        <v>1658</v>
      </c>
      <c r="E434" s="7">
        <f>[50]STOR951!$D$21</f>
        <v>437</v>
      </c>
      <c r="F434" s="7">
        <f>[50]STOR951!$D$25</f>
        <v>2932</v>
      </c>
      <c r="G434">
        <v>2991</v>
      </c>
      <c r="H434" s="6">
        <f>G434-F434</f>
        <v>59</v>
      </c>
      <c r="I434" s="8">
        <f>[50]STOR951!$G$13</f>
        <v>0.88198103266596417</v>
      </c>
      <c r="J434" s="8">
        <f>[50]STOR951!$G$17</f>
        <v>0.91652846876727478</v>
      </c>
      <c r="K434" s="8">
        <f>[50]STOR951!$G$21</f>
        <v>0.89183673469387759</v>
      </c>
      <c r="L434" s="8">
        <f>[50]STOR951!$G$25</f>
        <v>0.91453524641297568</v>
      </c>
      <c r="N434" s="7">
        <f>[50]STOR951!$E$13</f>
        <v>-11</v>
      </c>
      <c r="O434" s="7">
        <f>[50]STOR951!$E$17</f>
        <v>-56</v>
      </c>
      <c r="P434" s="7">
        <f>[50]STOR951!$E$21</f>
        <v>-2</v>
      </c>
      <c r="Q434" s="7">
        <f>[50]STOR951!$E$25</f>
        <v>-69</v>
      </c>
      <c r="R434" s="16">
        <v>-45.7</v>
      </c>
    </row>
    <row r="435" spans="1:18" x14ac:dyDescent="0.2">
      <c r="A435" s="1">
        <v>36133</v>
      </c>
      <c r="C435" s="7">
        <v>920</v>
      </c>
      <c r="D435" s="7">
        <v>1733</v>
      </c>
      <c r="E435" s="7">
        <v>451</v>
      </c>
      <c r="F435" s="7">
        <v>3104</v>
      </c>
      <c r="I435" s="8">
        <v>1.0132158590308371</v>
      </c>
      <c r="J435" s="8">
        <v>0.96815642458100559</v>
      </c>
      <c r="K435" s="8">
        <v>0.93568464730290457</v>
      </c>
      <c r="L435" s="8">
        <v>0.9681846537741734</v>
      </c>
      <c r="N435" s="7">
        <v>14</v>
      </c>
      <c r="O435" s="7">
        <v>14</v>
      </c>
      <c r="P435" s="7">
        <v>-1</v>
      </c>
      <c r="Q435" s="7">
        <v>27</v>
      </c>
      <c r="R435" s="16">
        <v>-16.600000000000001</v>
      </c>
    </row>
    <row r="436" spans="1:18" x14ac:dyDescent="0.2">
      <c r="A436" s="1">
        <v>35769</v>
      </c>
      <c r="C436" s="7">
        <v>644</v>
      </c>
      <c r="D436" s="7">
        <v>1549</v>
      </c>
      <c r="E436" s="7">
        <v>344</v>
      </c>
      <c r="F436" s="7">
        <v>2537</v>
      </c>
      <c r="I436" s="8">
        <v>0.70925110132158586</v>
      </c>
      <c r="J436" s="8">
        <v>0.86536312849162011</v>
      </c>
      <c r="K436" s="8">
        <v>0.7136929460580913</v>
      </c>
      <c r="L436" s="8">
        <v>0.79132875857766682</v>
      </c>
      <c r="N436" s="7">
        <v>-25</v>
      </c>
      <c r="O436" s="7">
        <v>-32</v>
      </c>
      <c r="P436" s="7">
        <v>-12</v>
      </c>
      <c r="Q436" s="7">
        <v>-69</v>
      </c>
      <c r="R436" s="16">
        <v>-95.7</v>
      </c>
    </row>
    <row r="437" spans="1:18" x14ac:dyDescent="0.2">
      <c r="A437" s="1">
        <v>35405</v>
      </c>
      <c r="C437" s="7">
        <v>555</v>
      </c>
      <c r="D437" s="7">
        <v>1508</v>
      </c>
      <c r="E437" s="7">
        <v>312</v>
      </c>
      <c r="F437" s="7">
        <v>2375</v>
      </c>
      <c r="I437" s="8">
        <v>0.62011173184357538</v>
      </c>
      <c r="J437" s="8">
        <v>0.82675438596491224</v>
      </c>
      <c r="K437" s="8">
        <v>0.65271966527196656</v>
      </c>
      <c r="L437" s="8">
        <v>0.74079850280723647</v>
      </c>
      <c r="N437" s="7">
        <v>-24</v>
      </c>
      <c r="O437" s="7">
        <v>-40</v>
      </c>
      <c r="P437" s="7">
        <v>-8</v>
      </c>
      <c r="Q437" s="7">
        <v>-72</v>
      </c>
      <c r="R437" s="16">
        <v>-106.2</v>
      </c>
    </row>
    <row r="438" spans="1:18" x14ac:dyDescent="0.2">
      <c r="A438" s="1">
        <v>35041</v>
      </c>
      <c r="C438">
        <v>714</v>
      </c>
      <c r="D438">
        <v>1464</v>
      </c>
      <c r="E438">
        <v>411</v>
      </c>
      <c r="F438">
        <v>2589</v>
      </c>
      <c r="I438" s="13">
        <v>0.78634361233480177</v>
      </c>
      <c r="J438" s="13">
        <v>0.81787709497206706</v>
      </c>
      <c r="K438" s="13">
        <v>0.85269709543568462</v>
      </c>
      <c r="L438" s="13">
        <v>0.8141509433962264</v>
      </c>
      <c r="N438">
        <v>-16</v>
      </c>
      <c r="O438">
        <v>-50</v>
      </c>
      <c r="P438">
        <v>-9</v>
      </c>
      <c r="Q438">
        <v>-75</v>
      </c>
      <c r="R438" s="16">
        <v>-70</v>
      </c>
    </row>
    <row r="439" spans="1:18" x14ac:dyDescent="0.2">
      <c r="A439" s="1">
        <v>34677</v>
      </c>
      <c r="C439">
        <v>822</v>
      </c>
      <c r="D439">
        <v>1679</v>
      </c>
      <c r="E439">
        <v>385</v>
      </c>
      <c r="F439">
        <v>2886</v>
      </c>
      <c r="I439" s="13">
        <v>0.90528634361233484</v>
      </c>
      <c r="J439" s="13">
        <v>0.93798882681564244</v>
      </c>
      <c r="K439" s="13">
        <v>0.79875518672199175</v>
      </c>
      <c r="L439" s="13">
        <v>0.90754716981132078</v>
      </c>
      <c r="N439">
        <v>-11</v>
      </c>
      <c r="O439">
        <v>-30</v>
      </c>
      <c r="P439">
        <v>-15</v>
      </c>
      <c r="Q439">
        <v>-56</v>
      </c>
      <c r="R439" s="16">
        <v>-52</v>
      </c>
    </row>
    <row r="440" spans="1:18" x14ac:dyDescent="0.2">
      <c r="I440" s="13"/>
      <c r="J440" s="13"/>
      <c r="K440" s="13"/>
      <c r="L440" s="13"/>
      <c r="R440" s="16"/>
    </row>
    <row r="441" spans="1:18" x14ac:dyDescent="0.2">
      <c r="I441" s="13"/>
      <c r="J441" s="13"/>
      <c r="K441" s="13"/>
      <c r="L441" s="13"/>
      <c r="R441" s="16"/>
    </row>
    <row r="442" spans="1:18" x14ac:dyDescent="0.2">
      <c r="A442" s="1">
        <v>36504</v>
      </c>
      <c r="C442" s="7">
        <f>[51]STOR951!$D$13</f>
        <v>815</v>
      </c>
      <c r="D442" s="7">
        <f>[51]STOR951!$D$17</f>
        <v>1621</v>
      </c>
      <c r="E442" s="7">
        <f>[51]STOR951!$D$21</f>
        <v>423</v>
      </c>
      <c r="F442" s="7">
        <f>[51]STOR951!$D$25</f>
        <v>2859</v>
      </c>
      <c r="I442" s="8">
        <f>[51]STOR951!$G$13</f>
        <v>0.85879873551106423</v>
      </c>
      <c r="J442" s="8">
        <f>[51]STOR951!$G$17</f>
        <v>0.89607517965726924</v>
      </c>
      <c r="K442" s="8">
        <f>[51]STOR951!$G$21</f>
        <v>0.86326530612244901</v>
      </c>
      <c r="L442" s="8">
        <f>[51]STOR951!$G$25</f>
        <v>0.89176543980037426</v>
      </c>
      <c r="N442" s="7">
        <f>[51]STOR951!$E$13</f>
        <v>-22</v>
      </c>
      <c r="O442" s="7">
        <f>[51]STOR951!$E$17</f>
        <v>-37</v>
      </c>
      <c r="P442" s="7">
        <f>[51]STOR951!$E$21</f>
        <v>-14</v>
      </c>
      <c r="Q442" s="7">
        <f>[51]STOR951!$E$25</f>
        <v>-73</v>
      </c>
      <c r="R442" s="16">
        <v>-54.5</v>
      </c>
    </row>
    <row r="443" spans="1:18" x14ac:dyDescent="0.2">
      <c r="A443" s="1">
        <v>36140</v>
      </c>
      <c r="C443" s="7">
        <v>904</v>
      </c>
      <c r="D443" s="7">
        <v>1714</v>
      </c>
      <c r="E443" s="7">
        <v>437</v>
      </c>
      <c r="F443" s="7">
        <v>3055</v>
      </c>
      <c r="I443" s="8">
        <v>0.99559471365638763</v>
      </c>
      <c r="J443" s="8">
        <v>0.95754189944134083</v>
      </c>
      <c r="K443" s="8">
        <v>0.90663900414937759</v>
      </c>
      <c r="L443" s="8">
        <v>0.95290081097941359</v>
      </c>
      <c r="N443" s="7">
        <v>-16</v>
      </c>
      <c r="O443" s="7">
        <v>-19</v>
      </c>
      <c r="P443" s="7">
        <v>-14</v>
      </c>
      <c r="Q443" s="7">
        <v>-49</v>
      </c>
      <c r="R443" s="16">
        <v>-17</v>
      </c>
    </row>
    <row r="444" spans="1:18" x14ac:dyDescent="0.2">
      <c r="A444" s="1">
        <v>35776</v>
      </c>
      <c r="C444" s="7">
        <v>603</v>
      </c>
      <c r="D444" s="7">
        <v>1473</v>
      </c>
      <c r="E444" s="7">
        <v>325</v>
      </c>
      <c r="F444" s="7">
        <v>2401</v>
      </c>
      <c r="I444" s="8">
        <v>0.66409691629955947</v>
      </c>
      <c r="J444" s="8">
        <v>0.82290502793296094</v>
      </c>
      <c r="K444" s="8">
        <v>0.67427385892116187</v>
      </c>
      <c r="L444" s="8">
        <v>0.74890829694323147</v>
      </c>
      <c r="N444" s="7">
        <v>-41</v>
      </c>
      <c r="O444" s="7">
        <v>-76</v>
      </c>
      <c r="P444" s="7">
        <v>-19</v>
      </c>
      <c r="Q444" s="7">
        <v>-136</v>
      </c>
      <c r="R444" s="16">
        <v>-103.5</v>
      </c>
    </row>
    <row r="445" spans="1:18" x14ac:dyDescent="0.2">
      <c r="A445" s="1">
        <v>35412</v>
      </c>
      <c r="C445" s="7">
        <v>550</v>
      </c>
      <c r="D445" s="7">
        <v>1464</v>
      </c>
      <c r="E445" s="7">
        <v>308</v>
      </c>
      <c r="F445" s="7">
        <v>2322</v>
      </c>
      <c r="I445" s="8">
        <v>0.61452513966480449</v>
      </c>
      <c r="J445" s="8">
        <v>0.80263157894736847</v>
      </c>
      <c r="K445" s="8">
        <v>0.64435146443514646</v>
      </c>
      <c r="L445" s="8">
        <v>0.72426699937616967</v>
      </c>
      <c r="N445" s="7">
        <v>-5</v>
      </c>
      <c r="O445" s="7">
        <v>-44</v>
      </c>
      <c r="P445" s="7">
        <v>-4</v>
      </c>
      <c r="Q445" s="7">
        <v>-53</v>
      </c>
      <c r="R445" s="16">
        <v>-86.3</v>
      </c>
    </row>
    <row r="446" spans="1:18" x14ac:dyDescent="0.2">
      <c r="A446" s="1">
        <v>35048</v>
      </c>
      <c r="C446">
        <v>673</v>
      </c>
      <c r="D446">
        <v>1336</v>
      </c>
      <c r="E446">
        <v>402</v>
      </c>
      <c r="F446">
        <v>2411</v>
      </c>
      <c r="I446" s="13">
        <v>0.74118942731277537</v>
      </c>
      <c r="J446" s="13">
        <v>0.74636871508379887</v>
      </c>
      <c r="K446" s="13">
        <v>0.8340248962655602</v>
      </c>
      <c r="L446" s="13">
        <v>0.75817610062893082</v>
      </c>
      <c r="N446">
        <v>-41</v>
      </c>
      <c r="O446">
        <v>-128</v>
      </c>
      <c r="P446">
        <v>-9</v>
      </c>
      <c r="Q446">
        <v>-178</v>
      </c>
      <c r="R446" s="16">
        <v>-101</v>
      </c>
    </row>
    <row r="447" spans="1:18" x14ac:dyDescent="0.2">
      <c r="A447" s="1">
        <v>34684</v>
      </c>
      <c r="C447">
        <v>774</v>
      </c>
      <c r="D447">
        <v>1590</v>
      </c>
      <c r="E447">
        <v>361</v>
      </c>
      <c r="F447">
        <v>2725</v>
      </c>
      <c r="I447" s="13">
        <v>0.85242290748898675</v>
      </c>
      <c r="J447" s="13">
        <v>0.88826815642458101</v>
      </c>
      <c r="K447" s="13">
        <v>0.74896265560165975</v>
      </c>
      <c r="L447" s="13">
        <v>0.85691823899371067</v>
      </c>
      <c r="N447">
        <v>-48</v>
      </c>
      <c r="O447">
        <v>-89</v>
      </c>
      <c r="P447">
        <v>-24</v>
      </c>
      <c r="Q447">
        <v>-161</v>
      </c>
      <c r="R447" s="16">
        <v>-108</v>
      </c>
    </row>
    <row r="448" spans="1:18" x14ac:dyDescent="0.2">
      <c r="I448" s="13"/>
      <c r="J448" s="13"/>
      <c r="K448" s="13"/>
      <c r="L448" s="13"/>
      <c r="R448" s="16"/>
    </row>
    <row r="449" spans="1:18" x14ac:dyDescent="0.2">
      <c r="I449" s="13"/>
      <c r="J449" s="13"/>
      <c r="K449" s="13"/>
      <c r="L449" s="13"/>
      <c r="R449" s="16"/>
    </row>
    <row r="450" spans="1:18" x14ac:dyDescent="0.2">
      <c r="A450" s="1">
        <v>36511</v>
      </c>
      <c r="C450" s="7">
        <f>[52]STOR951!$D$13</f>
        <v>789</v>
      </c>
      <c r="D450" s="7">
        <f>[52]STOR951!$D$17</f>
        <v>1546</v>
      </c>
      <c r="E450" s="7">
        <f>[52]STOR951!$D$21</f>
        <v>408</v>
      </c>
      <c r="F450" s="7">
        <f>[52]STOR951!$D$25</f>
        <v>2743</v>
      </c>
      <c r="I450" s="8">
        <f>[52]STOR951!$G$13</f>
        <v>0.83140147523709163</v>
      </c>
      <c r="J450" s="8">
        <f>[52]STOR951!$G$17</f>
        <v>0.85461580983969043</v>
      </c>
      <c r="K450" s="8">
        <f>[52]STOR951!$G$21</f>
        <v>0.83265306122448979</v>
      </c>
      <c r="L450" s="8">
        <f>[52]STOR951!$G$25</f>
        <v>0.85558328134747352</v>
      </c>
      <c r="N450" s="7">
        <f>[52]STOR951!$E$13</f>
        <v>-26</v>
      </c>
      <c r="O450" s="7">
        <f>[52]STOR951!$E$17</f>
        <v>-75</v>
      </c>
      <c r="P450" s="7">
        <f>[52]STOR951!$E$21</f>
        <v>-15</v>
      </c>
      <c r="Q450" s="7">
        <f>[52]STOR951!$E$25</f>
        <v>-116</v>
      </c>
      <c r="R450" s="16">
        <v>-42.8</v>
      </c>
    </row>
    <row r="451" spans="1:18" x14ac:dyDescent="0.2">
      <c r="A451" s="1">
        <v>36147</v>
      </c>
      <c r="C451" s="7">
        <v>883</v>
      </c>
      <c r="D451" s="7">
        <v>1657</v>
      </c>
      <c r="E451" s="7">
        <v>430</v>
      </c>
      <c r="F451" s="7">
        <v>2970</v>
      </c>
      <c r="I451" s="8">
        <v>0.97246696035242286</v>
      </c>
      <c r="J451" s="8">
        <v>0.92569832402234642</v>
      </c>
      <c r="K451" s="8">
        <v>0.89211618257261416</v>
      </c>
      <c r="L451" s="8">
        <v>0.92638802245789142</v>
      </c>
      <c r="N451" s="7">
        <v>-21</v>
      </c>
      <c r="O451" s="7">
        <v>-57</v>
      </c>
      <c r="P451" s="7">
        <v>-7</v>
      </c>
      <c r="Q451" s="7">
        <v>-85</v>
      </c>
      <c r="R451" s="16">
        <v>-81.099999999999994</v>
      </c>
    </row>
    <row r="452" spans="1:18" x14ac:dyDescent="0.2">
      <c r="A452" s="1">
        <v>35783</v>
      </c>
      <c r="C452" s="7">
        <v>563</v>
      </c>
      <c r="D452" s="7">
        <v>1407</v>
      </c>
      <c r="E452" s="7">
        <v>296</v>
      </c>
      <c r="F452" s="7">
        <v>2266</v>
      </c>
      <c r="I452" s="8">
        <v>0.62004405286343611</v>
      </c>
      <c r="J452" s="8">
        <v>0.78603351955307266</v>
      </c>
      <c r="K452" s="8">
        <v>0.61410788381742742</v>
      </c>
      <c r="L452" s="8">
        <v>0.70679975046787269</v>
      </c>
      <c r="N452" s="7">
        <v>-40</v>
      </c>
      <c r="O452" s="7">
        <v>-66</v>
      </c>
      <c r="P452" s="7">
        <v>-29</v>
      </c>
      <c r="Q452" s="7">
        <v>-135</v>
      </c>
      <c r="R452" s="16">
        <v>-101.1</v>
      </c>
    </row>
    <row r="453" spans="1:18" x14ac:dyDescent="0.2">
      <c r="A453" s="1">
        <v>35419</v>
      </c>
      <c r="C453" s="7">
        <v>498</v>
      </c>
      <c r="D453" s="7">
        <v>1402</v>
      </c>
      <c r="E453" s="7">
        <v>292</v>
      </c>
      <c r="F453" s="7">
        <v>2192</v>
      </c>
      <c r="I453" s="8">
        <v>0.55642458100558656</v>
      </c>
      <c r="J453" s="8">
        <v>0.76864035087719296</v>
      </c>
      <c r="K453" s="8">
        <v>0.61087866108786615</v>
      </c>
      <c r="L453" s="8">
        <v>0.68371802869619458</v>
      </c>
      <c r="N453" s="7">
        <v>-52</v>
      </c>
      <c r="O453" s="7">
        <v>-62</v>
      </c>
      <c r="P453" s="7">
        <v>-16</v>
      </c>
      <c r="Q453" s="7">
        <v>-130</v>
      </c>
      <c r="R453" s="16">
        <v>-91</v>
      </c>
    </row>
    <row r="454" spans="1:18" x14ac:dyDescent="0.2">
      <c r="A454" s="1">
        <v>35056</v>
      </c>
      <c r="C454">
        <v>616</v>
      </c>
      <c r="D454">
        <v>1251</v>
      </c>
      <c r="E454">
        <v>390</v>
      </c>
      <c r="F454">
        <v>2257</v>
      </c>
      <c r="I454" s="13">
        <v>0.68799999999999994</v>
      </c>
      <c r="J454" s="13">
        <v>0.68600000000000005</v>
      </c>
      <c r="K454" s="13">
        <v>0.81599999999999995</v>
      </c>
      <c r="L454" s="13">
        <v>0.70399999999999996</v>
      </c>
      <c r="N454">
        <v>-57</v>
      </c>
      <c r="O454">
        <v>-85</v>
      </c>
      <c r="P454">
        <v>-12</v>
      </c>
      <c r="Q454">
        <v>-154</v>
      </c>
      <c r="R454" s="16">
        <v>-110</v>
      </c>
    </row>
    <row r="455" spans="1:18" x14ac:dyDescent="0.2">
      <c r="A455" s="1">
        <v>34691</v>
      </c>
      <c r="C455">
        <v>749</v>
      </c>
      <c r="D455">
        <v>1534</v>
      </c>
      <c r="E455">
        <v>363</v>
      </c>
      <c r="F455">
        <v>2646</v>
      </c>
      <c r="I455" s="13">
        <v>0.82488986784140972</v>
      </c>
      <c r="J455" s="13">
        <v>0.85698324022346373</v>
      </c>
      <c r="K455" s="13">
        <v>0.75311203319502074</v>
      </c>
      <c r="L455" s="13">
        <v>0.83207547169811324</v>
      </c>
      <c r="N455">
        <v>-25</v>
      </c>
      <c r="O455">
        <v>-56</v>
      </c>
      <c r="P455">
        <v>2</v>
      </c>
      <c r="Q455">
        <v>-79</v>
      </c>
      <c r="R455" s="16">
        <v>-102</v>
      </c>
    </row>
    <row r="456" spans="1:18" x14ac:dyDescent="0.2">
      <c r="I456" s="13"/>
      <c r="J456" s="13"/>
      <c r="K456" s="13"/>
      <c r="L456" s="13"/>
      <c r="R456" s="16"/>
    </row>
    <row r="457" spans="1:18" x14ac:dyDescent="0.2">
      <c r="I457" s="13"/>
      <c r="J457" s="13"/>
      <c r="K457" s="13"/>
      <c r="L457" s="13"/>
      <c r="R457" s="16"/>
    </row>
    <row r="458" spans="1:18" x14ac:dyDescent="0.2">
      <c r="A458" s="1">
        <v>36518</v>
      </c>
      <c r="C458" s="7">
        <f>[53]STOR951!$D$13</f>
        <v>740</v>
      </c>
      <c r="D458" s="7">
        <f>[53]STOR951!$D$17</f>
        <v>1437</v>
      </c>
      <c r="E458" s="7">
        <f>[53]STOR951!$D$21</f>
        <v>393</v>
      </c>
      <c r="F458" s="7">
        <f>[53]STOR951!$D$25</f>
        <v>2570</v>
      </c>
      <c r="I458" s="8">
        <f>[53]STOR951!$G$13</f>
        <v>0.77976817702845103</v>
      </c>
      <c r="J458" s="8">
        <f>[53]STOR951!$G$17</f>
        <v>0.79436152570480933</v>
      </c>
      <c r="K458" s="8">
        <f>[53]STOR951!$G$21</f>
        <v>0.80204081632653057</v>
      </c>
      <c r="L458" s="8">
        <f>[53]STOR951!$G$25</f>
        <v>0.801621958827199</v>
      </c>
      <c r="N458" s="7">
        <f>[53]STOR951!$E$13</f>
        <v>-49</v>
      </c>
      <c r="O458" s="7">
        <f>[53]STOR951!$E$17</f>
        <v>-109</v>
      </c>
      <c r="P458" s="7">
        <f>[53]STOR951!$E$21</f>
        <v>-15</v>
      </c>
      <c r="Q458" s="7">
        <f>[53]STOR951!$E$25</f>
        <v>-173</v>
      </c>
      <c r="R458" s="16">
        <v>-85.6</v>
      </c>
    </row>
    <row r="459" spans="1:18" x14ac:dyDescent="0.2">
      <c r="A459" s="1">
        <v>36154</v>
      </c>
      <c r="C459" s="7">
        <v>847</v>
      </c>
      <c r="D459" s="7">
        <v>1564</v>
      </c>
      <c r="E459" s="7">
        <v>392</v>
      </c>
      <c r="F459" s="7">
        <v>2803</v>
      </c>
      <c r="I459" s="8">
        <v>0.93281938325991187</v>
      </c>
      <c r="J459" s="8">
        <v>0.8737430167597765</v>
      </c>
      <c r="K459" s="8">
        <v>0.81327800829875518</v>
      </c>
      <c r="L459" s="8">
        <v>0.87429819089207739</v>
      </c>
      <c r="N459" s="7">
        <v>-36</v>
      </c>
      <c r="O459" s="7">
        <v>-93</v>
      </c>
      <c r="P459" s="7">
        <v>-38</v>
      </c>
      <c r="Q459" s="7">
        <v>-167</v>
      </c>
      <c r="R459" s="16">
        <v>-104.5</v>
      </c>
    </row>
    <row r="460" spans="1:18" x14ac:dyDescent="0.2">
      <c r="A460" s="1">
        <v>35790</v>
      </c>
      <c r="C460" s="7">
        <v>544</v>
      </c>
      <c r="D460" s="7">
        <v>1352</v>
      </c>
      <c r="E460" s="7">
        <v>274</v>
      </c>
      <c r="F460" s="7">
        <v>2170</v>
      </c>
      <c r="G460">
        <v>2175</v>
      </c>
      <c r="H460" s="6">
        <f>G460-F460</f>
        <v>5</v>
      </c>
      <c r="I460" s="8">
        <v>0.59911894273127753</v>
      </c>
      <c r="J460" s="8">
        <v>0.75530726256983238</v>
      </c>
      <c r="K460" s="8">
        <v>0.56846473029045641</v>
      </c>
      <c r="L460" s="8">
        <v>0.67685589519650657</v>
      </c>
      <c r="N460" s="7">
        <v>-19</v>
      </c>
      <c r="O460" s="7">
        <v>-55</v>
      </c>
      <c r="P460" s="7">
        <v>-22</v>
      </c>
      <c r="Q460" s="7">
        <v>-96</v>
      </c>
      <c r="R460" s="16">
        <v>-86.4</v>
      </c>
    </row>
    <row r="461" spans="1:18" x14ac:dyDescent="0.2">
      <c r="A461" s="1">
        <v>35426</v>
      </c>
      <c r="C461" s="7">
        <v>468</v>
      </c>
      <c r="D461" s="7">
        <v>1318</v>
      </c>
      <c r="E461" s="7">
        <v>278</v>
      </c>
      <c r="F461" s="7">
        <v>2064</v>
      </c>
      <c r="G461">
        <v>2173</v>
      </c>
      <c r="H461" s="6">
        <f>G461-F461</f>
        <v>109</v>
      </c>
      <c r="I461" s="8">
        <v>0.5229050279329609</v>
      </c>
      <c r="J461" s="8">
        <v>0.72258771929824561</v>
      </c>
      <c r="K461" s="8">
        <v>0.58158995815899583</v>
      </c>
      <c r="L461" s="8">
        <v>0.64379288833437309</v>
      </c>
      <c r="N461" s="7">
        <v>-30</v>
      </c>
      <c r="O461" s="7">
        <v>-84</v>
      </c>
      <c r="P461" s="7">
        <v>-14</v>
      </c>
      <c r="Q461" s="7">
        <v>-128</v>
      </c>
      <c r="R461" s="16">
        <v>-100.6</v>
      </c>
    </row>
    <row r="462" spans="1:18" x14ac:dyDescent="0.2">
      <c r="A462" s="1">
        <v>35063</v>
      </c>
      <c r="C462">
        <v>585</v>
      </c>
      <c r="D462">
        <v>1167</v>
      </c>
      <c r="E462">
        <v>366</v>
      </c>
      <c r="F462">
        <v>2118</v>
      </c>
      <c r="G462">
        <v>2153</v>
      </c>
      <c r="H462" s="6">
        <f>G462-F462</f>
        <v>35</v>
      </c>
      <c r="I462" s="13">
        <v>0.64427312775330392</v>
      </c>
      <c r="J462" s="13">
        <v>0.65195530726256978</v>
      </c>
      <c r="K462" s="13">
        <v>0.75933609958506221</v>
      </c>
      <c r="L462" s="13">
        <v>0.66603773584905657</v>
      </c>
      <c r="N462">
        <v>-44</v>
      </c>
      <c r="O462">
        <v>-92</v>
      </c>
      <c r="P462">
        <v>-24</v>
      </c>
      <c r="Q462">
        <v>-160</v>
      </c>
      <c r="R462" s="16">
        <v>-136</v>
      </c>
    </row>
    <row r="463" spans="1:18" x14ac:dyDescent="0.2">
      <c r="A463" s="1">
        <v>34698</v>
      </c>
      <c r="C463">
        <v>725</v>
      </c>
      <c r="D463">
        <v>1488</v>
      </c>
      <c r="E463">
        <v>360</v>
      </c>
      <c r="F463">
        <v>2573</v>
      </c>
      <c r="G463">
        <v>2606</v>
      </c>
      <c r="H463" s="6">
        <f>G463-F463</f>
        <v>33</v>
      </c>
      <c r="I463" s="13">
        <v>0.79845814977973573</v>
      </c>
      <c r="J463" s="13">
        <v>0.83128491620111733</v>
      </c>
      <c r="K463" s="13">
        <v>0.74688796680497926</v>
      </c>
      <c r="L463" s="13">
        <v>0.8091194968553459</v>
      </c>
      <c r="N463">
        <v>-24</v>
      </c>
      <c r="O463">
        <v>-46</v>
      </c>
      <c r="P463">
        <v>-3</v>
      </c>
      <c r="Q463">
        <v>-73</v>
      </c>
      <c r="R463" s="16">
        <v>-71</v>
      </c>
    </row>
    <row r="464" spans="1:18" x14ac:dyDescent="0.2">
      <c r="H464" s="6"/>
      <c r="I464" s="13"/>
      <c r="J464" s="13"/>
      <c r="K464" s="13"/>
      <c r="L464" s="13"/>
      <c r="R464" s="6"/>
    </row>
    <row r="465" spans="1:22" x14ac:dyDescent="0.2">
      <c r="H465" s="6"/>
      <c r="I465" s="13"/>
      <c r="J465" s="13"/>
      <c r="K465" s="13"/>
      <c r="L465" s="13"/>
      <c r="R465" s="6"/>
    </row>
    <row r="466" spans="1:22" x14ac:dyDescent="0.2">
      <c r="H466" s="6"/>
      <c r="I466" s="13"/>
      <c r="J466" s="13"/>
      <c r="K466" s="13"/>
      <c r="L466" s="13"/>
      <c r="R466" s="6"/>
    </row>
    <row r="467" spans="1:22" x14ac:dyDescent="0.2">
      <c r="A467"/>
      <c r="I467"/>
      <c r="J467"/>
      <c r="K467"/>
      <c r="L467"/>
    </row>
    <row r="468" spans="1:22" x14ac:dyDescent="0.2">
      <c r="A468"/>
      <c r="I468"/>
      <c r="J468"/>
      <c r="K468"/>
      <c r="L468"/>
    </row>
    <row r="469" spans="1:22" x14ac:dyDescent="0.2">
      <c r="A469"/>
      <c r="I469"/>
      <c r="J469"/>
      <c r="K469"/>
      <c r="L469"/>
    </row>
    <row r="470" spans="1:22" x14ac:dyDescent="0.2">
      <c r="A470"/>
      <c r="I470"/>
      <c r="J470"/>
      <c r="K470"/>
      <c r="L470"/>
    </row>
    <row r="471" spans="1:22" x14ac:dyDescent="0.2">
      <c r="A471"/>
      <c r="I471"/>
      <c r="J471"/>
      <c r="K471"/>
      <c r="L471"/>
      <c r="S471">
        <v>69</v>
      </c>
      <c r="T471">
        <v>49</v>
      </c>
      <c r="U471">
        <v>37</v>
      </c>
      <c r="V471">
        <v>33</v>
      </c>
    </row>
    <row r="472" spans="1:22" x14ac:dyDescent="0.2">
      <c r="A472"/>
      <c r="I472"/>
      <c r="J472"/>
      <c r="K472"/>
      <c r="L472"/>
      <c r="S472">
        <v>62</v>
      </c>
      <c r="T472">
        <v>45</v>
      </c>
      <c r="U472">
        <v>40</v>
      </c>
      <c r="V472">
        <v>35</v>
      </c>
    </row>
    <row r="473" spans="1:22" x14ac:dyDescent="0.2">
      <c r="I473" s="13"/>
      <c r="J473" s="13"/>
      <c r="K473" s="13"/>
      <c r="L473" s="13"/>
    </row>
    <row r="474" spans="1:22" x14ac:dyDescent="0.2">
      <c r="A474"/>
      <c r="I474"/>
      <c r="J474"/>
      <c r="K474"/>
      <c r="L474"/>
    </row>
    <row r="475" spans="1:22" x14ac:dyDescent="0.2">
      <c r="A475"/>
      <c r="I475"/>
      <c r="J475"/>
      <c r="K475"/>
      <c r="L475"/>
    </row>
    <row r="476" spans="1:22" x14ac:dyDescent="0.2">
      <c r="I476" s="13"/>
      <c r="J476" s="13"/>
      <c r="K476" s="13"/>
      <c r="L476" s="13"/>
    </row>
    <row r="477" spans="1:22" x14ac:dyDescent="0.2">
      <c r="I477" s="13"/>
      <c r="J477" s="13"/>
      <c r="K477" s="13"/>
      <c r="L477" s="13"/>
    </row>
    <row r="478" spans="1:22" x14ac:dyDescent="0.2">
      <c r="A478"/>
      <c r="I478"/>
      <c r="J478"/>
      <c r="K478"/>
      <c r="L478"/>
    </row>
    <row r="479" spans="1:22" x14ac:dyDescent="0.2">
      <c r="A479"/>
      <c r="I479"/>
      <c r="J479"/>
      <c r="K479"/>
      <c r="L479"/>
    </row>
    <row r="480" spans="1:22" x14ac:dyDescent="0.2">
      <c r="I480" s="13"/>
      <c r="J480" s="13"/>
      <c r="K480" s="13"/>
      <c r="L480" s="13"/>
    </row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I499" s="13"/>
      <c r="J499" s="13"/>
      <c r="K499" s="13"/>
      <c r="L499" s="13"/>
    </row>
    <row r="500" spans="1:18" x14ac:dyDescent="0.2">
      <c r="I500" s="13"/>
      <c r="J500" s="13"/>
      <c r="K500" s="13"/>
      <c r="L500" s="13"/>
    </row>
    <row r="501" spans="1:18" x14ac:dyDescent="0.2">
      <c r="H501" s="6"/>
      <c r="I501" s="13"/>
      <c r="J501" s="13"/>
      <c r="K501" s="13"/>
      <c r="L501" s="13"/>
      <c r="R501" s="6"/>
    </row>
    <row r="502" spans="1:18" x14ac:dyDescent="0.2">
      <c r="I502" s="13"/>
      <c r="J502" s="13"/>
      <c r="K502" s="13"/>
      <c r="L502" s="13"/>
    </row>
    <row r="503" spans="1:18" x14ac:dyDescent="0.2">
      <c r="A503"/>
      <c r="I503"/>
      <c r="J503"/>
      <c r="K503"/>
      <c r="L503"/>
    </row>
    <row r="504" spans="1:18" x14ac:dyDescent="0.2">
      <c r="A504"/>
      <c r="I504"/>
      <c r="J504"/>
      <c r="K504"/>
      <c r="L504"/>
    </row>
    <row r="505" spans="1:18" x14ac:dyDescent="0.2">
      <c r="A505"/>
      <c r="I505"/>
      <c r="J505"/>
      <c r="K505"/>
      <c r="L505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A509"/>
      <c r="I509"/>
      <c r="J509"/>
      <c r="K509"/>
      <c r="L509"/>
    </row>
    <row r="510" spans="1:18" x14ac:dyDescent="0.2">
      <c r="A510"/>
      <c r="I510"/>
      <c r="J510"/>
      <c r="K510"/>
      <c r="L510"/>
    </row>
    <row r="511" spans="1:18" x14ac:dyDescent="0.2">
      <c r="A511"/>
      <c r="I511"/>
      <c r="J511"/>
      <c r="K511"/>
      <c r="L511"/>
    </row>
    <row r="512" spans="1:18" x14ac:dyDescent="0.2">
      <c r="A512"/>
      <c r="I512"/>
      <c r="J512"/>
      <c r="K512"/>
      <c r="L512"/>
    </row>
    <row r="513" spans="1:18" x14ac:dyDescent="0.2">
      <c r="I513" s="13"/>
      <c r="J513" s="13"/>
      <c r="K513" s="13"/>
      <c r="L513" s="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H520" s="6"/>
      <c r="I520" s="13"/>
      <c r="J520" s="13"/>
      <c r="K520" s="13"/>
      <c r="L520" s="13"/>
      <c r="R520" s="6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2000-09-20T18:04:08Z</cp:lastPrinted>
  <dcterms:created xsi:type="dcterms:W3CDTF">1998-08-18T19:12:21Z</dcterms:created>
  <dcterms:modified xsi:type="dcterms:W3CDTF">2023-09-11T18:31:02Z</dcterms:modified>
</cp:coreProperties>
</file>