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2D9CFC-AD6E-49CA-8724-5027A21C8F07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xlnm.Print_Area" localSheetId="0">'AGA Storage'!$A$1:$R$460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35" i="1"/>
  <c r="D335" i="1"/>
  <c r="E335" i="1"/>
  <c r="F335" i="1"/>
  <c r="I335" i="1"/>
  <c r="J335" i="1"/>
  <c r="K335" i="1"/>
  <c r="L335" i="1"/>
  <c r="N335" i="1"/>
  <c r="O335" i="1"/>
  <c r="P335" i="1"/>
  <c r="Q335" i="1"/>
  <c r="C343" i="1"/>
  <c r="D343" i="1"/>
  <c r="E343" i="1"/>
  <c r="F343" i="1"/>
  <c r="I343" i="1"/>
  <c r="J343" i="1"/>
  <c r="K343" i="1"/>
  <c r="L343" i="1"/>
  <c r="N343" i="1"/>
  <c r="O343" i="1"/>
  <c r="P343" i="1"/>
  <c r="Q343" i="1"/>
  <c r="C351" i="1"/>
  <c r="D351" i="1"/>
  <c r="E351" i="1"/>
  <c r="F351" i="1"/>
  <c r="I351" i="1"/>
  <c r="J351" i="1"/>
  <c r="K351" i="1"/>
  <c r="L351" i="1"/>
  <c r="N351" i="1"/>
  <c r="O351" i="1"/>
  <c r="P351" i="1"/>
  <c r="Q351" i="1"/>
  <c r="H353" i="1"/>
  <c r="H354" i="1"/>
  <c r="H355" i="1"/>
  <c r="H356" i="1"/>
  <c r="C359" i="1"/>
  <c r="D359" i="1"/>
  <c r="E359" i="1"/>
  <c r="F359" i="1"/>
  <c r="H359" i="1"/>
  <c r="I359" i="1"/>
  <c r="J359" i="1"/>
  <c r="K359" i="1"/>
  <c r="L359" i="1"/>
  <c r="N359" i="1"/>
  <c r="O359" i="1"/>
  <c r="P359" i="1"/>
  <c r="Q359" i="1"/>
  <c r="H360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H387" i="1"/>
  <c r="H388" i="1"/>
  <c r="C391" i="1"/>
  <c r="D391" i="1"/>
  <c r="E391" i="1"/>
  <c r="F391" i="1"/>
  <c r="H391" i="1"/>
  <c r="I391" i="1"/>
  <c r="J391" i="1"/>
  <c r="K391" i="1"/>
  <c r="L391" i="1"/>
  <c r="N391" i="1"/>
  <c r="O391" i="1"/>
  <c r="P391" i="1"/>
  <c r="Q391" i="1"/>
  <c r="H392" i="1"/>
  <c r="H393" i="1"/>
  <c r="H394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H424" i="1"/>
  <c r="H425" i="1"/>
  <c r="H426" i="1"/>
  <c r="H427" i="1"/>
  <c r="H428" i="1"/>
  <c r="C431" i="1"/>
  <c r="D431" i="1"/>
  <c r="E431" i="1"/>
  <c r="F431" i="1"/>
  <c r="H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H457" i="1"/>
  <c r="H458" i="1"/>
  <c r="H459" i="1"/>
  <c r="H460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<sst xmlns="http://schemas.openxmlformats.org/spreadsheetml/2006/main" count="29" uniqueCount="21">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</sst>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theme" Target="theme/theme1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styles" Target="styles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0"/>
  <sheetViews>
    <sheetView tabSelected="1" topLeftCell="A305" workbookViewId="0">
      <selection activeCell="A317" sqref="A317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[28]STOR951!$D$13</f>
        <v>529</v>
      </c>
      <c r="D318" s="7">
        <f>[28]STOR951!$D$17</f>
        <v>1254</v>
      </c>
      <c r="E318" s="7">
        <f>[28]STOR951!$D$21</f>
        <v>361</v>
      </c>
      <c r="F318" s="7">
        <f>[28]STOR951!$D$25</f>
        <v>2144</v>
      </c>
      <c r="I318" s="8">
        <f>[28]STOR951!$G$13</f>
        <v>0.55508919202518359</v>
      </c>
      <c r="J318" s="8">
        <f>[28]STOR951!$G$17</f>
        <v>0.68337874659400544</v>
      </c>
      <c r="K318" s="8">
        <f>[28]STOR951!$G$21</f>
        <v>0.7134387351778656</v>
      </c>
      <c r="L318" s="8">
        <f>[28]STOR951!$G$25</f>
        <v>0.65088038858530661</v>
      </c>
      <c r="N318" s="7">
        <f>[28]STOR951!$E$13</f>
        <v>12</v>
      </c>
      <c r="O318" s="7">
        <f>[28]STOR951!$E$17</f>
        <v>45</v>
      </c>
      <c r="P318" s="7">
        <f>[28]STOR951!$E$21</f>
        <v>-5</v>
      </c>
      <c r="Q318" s="7">
        <f>[28]STOR951!$E$25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36406</v>
      </c>
      <c r="C327" s="7">
        <f>[37]STOR951!$D$13</f>
        <v>764</v>
      </c>
      <c r="D327" s="7">
        <f>[37]STOR951!$D$17</f>
        <v>1427</v>
      </c>
      <c r="E327" s="7">
        <f>[37]STOR951!$D$21</f>
        <v>396</v>
      </c>
      <c r="F327" s="7">
        <f>[37]STOR951!$D$25</f>
        <v>2587</v>
      </c>
      <c r="G327">
        <v>2632</v>
      </c>
      <c r="H327" s="6">
        <f>G327-F327</f>
        <v>45</v>
      </c>
      <c r="I327" s="8">
        <f>[37]STOR951!$G$13</f>
        <v>0.8050579557428873</v>
      </c>
      <c r="J327" s="8">
        <f>[37]STOR951!$G$17</f>
        <v>0.78883360972913208</v>
      </c>
      <c r="K327" s="8">
        <f>[37]STOR951!$G$21</f>
        <v>0.80816326530612248</v>
      </c>
      <c r="L327" s="8">
        <f>[37]STOR951!$G$25</f>
        <v>0.80692451653150343</v>
      </c>
      <c r="N327" s="7">
        <f>[37]STOR951!$E$13</f>
        <v>15</v>
      </c>
      <c r="O327" s="7">
        <f>[37]STOR951!$E$17</f>
        <v>45</v>
      </c>
      <c r="P327" s="7">
        <f>[37]STOR951!$E$21</f>
        <v>6</v>
      </c>
      <c r="Q327" s="7">
        <f>[37]STOR951!$E$25</f>
        <v>66</v>
      </c>
      <c r="R327" s="16">
        <v>36.700000000000003</v>
      </c>
    </row>
    <row r="328" spans="1:18" ht="13.5" customHeight="1" x14ac:dyDescent="0.2">
      <c r="A328" s="1">
        <v>36042</v>
      </c>
      <c r="C328" s="7">
        <v>802</v>
      </c>
      <c r="D328" s="7">
        <v>1536</v>
      </c>
      <c r="E328" s="7">
        <v>369</v>
      </c>
      <c r="F328" s="7">
        <v>2707</v>
      </c>
      <c r="I328" s="8">
        <v>0.88325991189427311</v>
      </c>
      <c r="J328" s="8">
        <v>0.85810055865921786</v>
      </c>
      <c r="K328" s="8">
        <v>0.76556016597510368</v>
      </c>
      <c r="L328" s="8">
        <v>0.84435433562071116</v>
      </c>
      <c r="N328" s="7">
        <v>-2</v>
      </c>
      <c r="O328" s="7">
        <v>36</v>
      </c>
      <c r="P328" s="7">
        <v>1</v>
      </c>
      <c r="Q328" s="7">
        <v>35</v>
      </c>
      <c r="R328" s="16">
        <v>76.7</v>
      </c>
    </row>
    <row r="329" spans="1:18" ht="13.5" customHeight="1" x14ac:dyDescent="0.2">
      <c r="A329" s="1">
        <v>35678</v>
      </c>
      <c r="C329" s="7">
        <v>585</v>
      </c>
      <c r="D329" s="7">
        <v>1386</v>
      </c>
      <c r="E329" s="7">
        <v>337</v>
      </c>
      <c r="F329" s="7">
        <v>2308</v>
      </c>
      <c r="I329" s="8">
        <v>0.65363128491620115</v>
      </c>
      <c r="J329" s="8">
        <v>0.75986842105263153</v>
      </c>
      <c r="K329" s="8">
        <v>0.70502092050209209</v>
      </c>
      <c r="L329" s="8">
        <v>0.71990018714909543</v>
      </c>
      <c r="N329" s="7">
        <v>31</v>
      </c>
      <c r="O329" s="7">
        <v>59</v>
      </c>
      <c r="P329" s="7">
        <v>6</v>
      </c>
      <c r="Q329" s="7">
        <v>96</v>
      </c>
      <c r="R329" s="16">
        <v>60.2</v>
      </c>
    </row>
    <row r="330" spans="1:18" ht="13.5" customHeight="1" x14ac:dyDescent="0.2">
      <c r="A330" s="1">
        <v>35314</v>
      </c>
      <c r="C330" s="7">
        <v>515</v>
      </c>
      <c r="D330" s="7">
        <v>1382</v>
      </c>
      <c r="E330" s="7">
        <v>321</v>
      </c>
      <c r="F330" s="7">
        <v>2218</v>
      </c>
      <c r="I330" s="8">
        <v>0.57541899441340782</v>
      </c>
      <c r="J330" s="8">
        <v>0.75767543859649122</v>
      </c>
      <c r="K330" s="8">
        <v>0.67154811715481166</v>
      </c>
      <c r="L330" s="8">
        <v>0.69182782283218969</v>
      </c>
      <c r="N330" s="7">
        <v>24</v>
      </c>
      <c r="O330" s="7">
        <v>67</v>
      </c>
      <c r="P330" s="7">
        <v>7</v>
      </c>
      <c r="Q330" s="7">
        <v>98</v>
      </c>
      <c r="R330" s="16">
        <v>83</v>
      </c>
    </row>
    <row r="331" spans="1:18" ht="13.5" customHeight="1" x14ac:dyDescent="0.2">
      <c r="A331" s="1">
        <v>34950</v>
      </c>
      <c r="C331">
        <v>700</v>
      </c>
      <c r="D331">
        <v>1453</v>
      </c>
      <c r="E331">
        <v>390</v>
      </c>
      <c r="F331">
        <v>2543</v>
      </c>
      <c r="I331" s="8">
        <v>0.77092511013215859</v>
      </c>
      <c r="J331" s="8">
        <v>0.81173184357541894</v>
      </c>
      <c r="K331" s="8">
        <v>0.8091286307053942</v>
      </c>
      <c r="L331" s="8">
        <v>0.79968553459119496</v>
      </c>
      <c r="N331">
        <v>20</v>
      </c>
      <c r="O331">
        <v>53</v>
      </c>
      <c r="P331">
        <v>3</v>
      </c>
      <c r="Q331">
        <v>76</v>
      </c>
      <c r="R331" s="16">
        <v>78</v>
      </c>
    </row>
    <row r="332" spans="1:18" ht="13.5" customHeight="1" x14ac:dyDescent="0.2">
      <c r="A332" s="1">
        <v>34586</v>
      </c>
      <c r="C332">
        <v>819</v>
      </c>
      <c r="D332">
        <v>1557</v>
      </c>
      <c r="E332">
        <v>407</v>
      </c>
      <c r="F332">
        <v>2783</v>
      </c>
      <c r="I332" s="8">
        <v>0.90198237885462551</v>
      </c>
      <c r="J332" s="8">
        <v>0.86983240223463687</v>
      </c>
      <c r="K332" s="8">
        <v>0.84439834024896265</v>
      </c>
      <c r="L332" s="8">
        <v>0.87515723270440249</v>
      </c>
      <c r="N332">
        <v>12</v>
      </c>
      <c r="O332">
        <v>49</v>
      </c>
      <c r="P332">
        <v>15</v>
      </c>
      <c r="Q332">
        <v>76</v>
      </c>
      <c r="R332" s="16">
        <v>71</v>
      </c>
    </row>
    <row r="333" spans="1:18" ht="13.5" customHeight="1" x14ac:dyDescent="0.2">
      <c r="R333" s="16"/>
    </row>
    <row r="334" spans="1:18" ht="13.5" customHeight="1" x14ac:dyDescent="0.2">
      <c r="R334" s="16"/>
    </row>
    <row r="335" spans="1:18" ht="13.5" customHeight="1" x14ac:dyDescent="0.2">
      <c r="A335" s="1">
        <v>36413</v>
      </c>
      <c r="C335" s="7">
        <f>[38]STOR951!$D$13</f>
        <v>782</v>
      </c>
      <c r="D335" s="7">
        <f>[38]STOR951!$D$17</f>
        <v>1482</v>
      </c>
      <c r="E335" s="7">
        <f>[38]STOR951!$D$21</f>
        <v>404</v>
      </c>
      <c r="F335" s="7">
        <f>[38]STOR951!$D$25</f>
        <v>2668</v>
      </c>
      <c r="I335" s="8">
        <f>[38]STOR951!$G$13</f>
        <v>0.82402528977871448</v>
      </c>
      <c r="J335" s="8">
        <f>[38]STOR951!$G$17</f>
        <v>0.8192371475953566</v>
      </c>
      <c r="K335" s="8">
        <f>[38]STOR951!$G$21</f>
        <v>0.82448979591836735</v>
      </c>
      <c r="L335" s="8">
        <f>[38]STOR951!$G$25</f>
        <v>0.83218964441671861</v>
      </c>
      <c r="N335" s="7">
        <f>[38]STOR951!$E$13</f>
        <v>18</v>
      </c>
      <c r="O335" s="7">
        <f>[38]STOR951!$E$17</f>
        <v>55</v>
      </c>
      <c r="P335" s="7">
        <f>[38]STOR951!$E$21</f>
        <v>8</v>
      </c>
      <c r="Q335" s="7">
        <f>[38]STOR951!$E$25</f>
        <v>81</v>
      </c>
      <c r="R335" s="16">
        <v>56.4</v>
      </c>
    </row>
    <row r="336" spans="1:18" ht="13.5" customHeight="1" x14ac:dyDescent="0.2">
      <c r="A336" s="1">
        <v>36049</v>
      </c>
      <c r="C336" s="7">
        <v>820</v>
      </c>
      <c r="D336" s="7">
        <v>1578</v>
      </c>
      <c r="E336" s="7">
        <v>379</v>
      </c>
      <c r="F336" s="7">
        <v>2777</v>
      </c>
      <c r="I336" s="8">
        <v>0.90308370044052866</v>
      </c>
      <c r="J336" s="8">
        <v>0.88156424581005588</v>
      </c>
      <c r="K336" s="8">
        <v>0.7863070539419087</v>
      </c>
      <c r="L336" s="8">
        <v>0.86618839675608239</v>
      </c>
      <c r="N336" s="7">
        <v>18</v>
      </c>
      <c r="O336" s="7">
        <v>42</v>
      </c>
      <c r="P336" s="7">
        <v>10</v>
      </c>
      <c r="Q336" s="7">
        <v>70</v>
      </c>
      <c r="R336" s="16">
        <v>57.7</v>
      </c>
    </row>
    <row r="337" spans="1:22" ht="13.5" customHeight="1" x14ac:dyDescent="0.2">
      <c r="A337" s="1">
        <v>35685</v>
      </c>
      <c r="C337" s="7">
        <v>614</v>
      </c>
      <c r="D337" s="7">
        <v>1443</v>
      </c>
      <c r="E337" s="7">
        <v>339</v>
      </c>
      <c r="F337" s="7">
        <v>2396</v>
      </c>
      <c r="I337" s="8">
        <v>0.68603351955307268</v>
      </c>
      <c r="J337" s="8">
        <v>0.79111842105263153</v>
      </c>
      <c r="K337" s="8">
        <v>0.70920502092050208</v>
      </c>
      <c r="L337" s="8">
        <v>0.74734872114784778</v>
      </c>
      <c r="N337" s="7">
        <v>29</v>
      </c>
      <c r="O337" s="7">
        <v>57</v>
      </c>
      <c r="P337" s="7">
        <v>2</v>
      </c>
      <c r="Q337" s="7">
        <v>88</v>
      </c>
      <c r="R337" s="16">
        <v>57.7</v>
      </c>
    </row>
    <row r="338" spans="1:22" ht="13.5" customHeight="1" x14ac:dyDescent="0.2">
      <c r="A338" s="1">
        <v>35321</v>
      </c>
      <c r="C338" s="7">
        <v>544</v>
      </c>
      <c r="D338" s="7">
        <v>1434</v>
      </c>
      <c r="E338" s="7">
        <v>324</v>
      </c>
      <c r="F338" s="7">
        <v>2302</v>
      </c>
      <c r="I338" s="8">
        <v>0.60782122905027935</v>
      </c>
      <c r="J338" s="8">
        <v>0.78618421052631582</v>
      </c>
      <c r="K338" s="8">
        <v>0.67782426778242677</v>
      </c>
      <c r="L338" s="8">
        <v>0.71802869619463505</v>
      </c>
      <c r="N338" s="7">
        <v>29</v>
      </c>
      <c r="O338" s="7">
        <v>52</v>
      </c>
      <c r="P338" s="7">
        <v>3</v>
      </c>
      <c r="Q338" s="7">
        <v>84</v>
      </c>
      <c r="R338" s="16">
        <v>70.099999999999994</v>
      </c>
    </row>
    <row r="339" spans="1:22" ht="13.5" customHeight="1" x14ac:dyDescent="0.2">
      <c r="A339" s="1">
        <v>34957</v>
      </c>
      <c r="C339">
        <v>718</v>
      </c>
      <c r="D339">
        <v>1499</v>
      </c>
      <c r="E339">
        <v>397</v>
      </c>
      <c r="F339">
        <v>2614</v>
      </c>
      <c r="I339" s="8">
        <v>0.79074889867841414</v>
      </c>
      <c r="J339" s="8">
        <v>0.83743016759776534</v>
      </c>
      <c r="K339" s="8">
        <v>0.82365145228215764</v>
      </c>
      <c r="L339" s="8">
        <v>0.82201257861635224</v>
      </c>
      <c r="N339">
        <v>18</v>
      </c>
      <c r="O339">
        <v>46</v>
      </c>
      <c r="P339">
        <v>7</v>
      </c>
      <c r="Q339">
        <v>71</v>
      </c>
      <c r="R339" s="16">
        <v>74</v>
      </c>
      <c r="S339">
        <v>69</v>
      </c>
      <c r="T339">
        <v>49</v>
      </c>
      <c r="U339">
        <v>37</v>
      </c>
      <c r="V339">
        <v>33</v>
      </c>
    </row>
    <row r="340" spans="1:22" ht="13.5" customHeight="1" x14ac:dyDescent="0.2">
      <c r="A340" s="1">
        <v>34593</v>
      </c>
      <c r="C340">
        <v>834</v>
      </c>
      <c r="D340">
        <v>1598</v>
      </c>
      <c r="E340">
        <v>418</v>
      </c>
      <c r="F340">
        <v>2850</v>
      </c>
      <c r="I340" s="8">
        <v>0.91850220264317184</v>
      </c>
      <c r="J340" s="8">
        <v>0.89273743016759777</v>
      </c>
      <c r="K340" s="8">
        <v>0.86721991701244816</v>
      </c>
      <c r="L340" s="8">
        <v>0.89622641509433965</v>
      </c>
      <c r="N340">
        <v>15</v>
      </c>
      <c r="O340">
        <v>41</v>
      </c>
      <c r="P340">
        <v>11</v>
      </c>
      <c r="Q340">
        <v>67</v>
      </c>
      <c r="R340" s="16">
        <v>69</v>
      </c>
    </row>
    <row r="341" spans="1:22" ht="13.5" customHeight="1" x14ac:dyDescent="0.2">
      <c r="R341" s="16"/>
    </row>
    <row r="342" spans="1:22" ht="13.5" customHeight="1" x14ac:dyDescent="0.2">
      <c r="R342" s="16"/>
    </row>
    <row r="343" spans="1:22" ht="13.5" customHeight="1" x14ac:dyDescent="0.2">
      <c r="A343" s="1">
        <v>36420</v>
      </c>
      <c r="C343" s="7">
        <f>[39]STOR951!$D$13</f>
        <v>806</v>
      </c>
      <c r="D343" s="7">
        <f>[39]STOR951!$D$17</f>
        <v>1528</v>
      </c>
      <c r="E343" s="7">
        <f>[39]STOR951!$D$21</f>
        <v>412</v>
      </c>
      <c r="F343" s="7">
        <f>[39]STOR951!$D$25</f>
        <v>2746</v>
      </c>
      <c r="I343" s="8">
        <f>[39]STOR951!$G$13</f>
        <v>0.84931506849315064</v>
      </c>
      <c r="J343" s="8">
        <f>[39]STOR951!$G$17</f>
        <v>0.84466556108347157</v>
      </c>
      <c r="K343" s="8">
        <f>[39]STOR951!$G$21</f>
        <v>0.84081632653061222</v>
      </c>
      <c r="L343" s="8">
        <f>[39]STOR951!$G$25</f>
        <v>0.85651902682470371</v>
      </c>
      <c r="N343" s="7">
        <f>[39]STOR951!$E$13</f>
        <v>24</v>
      </c>
      <c r="O343" s="7">
        <f>[39]STOR951!$E$17</f>
        <v>46</v>
      </c>
      <c r="P343" s="7">
        <f>[39]STOR951!$E$21</f>
        <v>8</v>
      </c>
      <c r="Q343" s="7">
        <f>[39]STOR951!$E$25</f>
        <v>78</v>
      </c>
      <c r="R343" s="16">
        <v>72.599999999999994</v>
      </c>
    </row>
    <row r="344" spans="1:22" ht="13.5" customHeight="1" x14ac:dyDescent="0.2">
      <c r="A344" s="1">
        <v>36056</v>
      </c>
      <c r="C344" s="7">
        <v>830</v>
      </c>
      <c r="D344" s="7">
        <v>1609</v>
      </c>
      <c r="E344" s="7">
        <v>390</v>
      </c>
      <c r="F344" s="7">
        <v>2829</v>
      </c>
      <c r="I344" s="8">
        <v>0.91409691629955947</v>
      </c>
      <c r="J344" s="8">
        <v>0.89888268156424578</v>
      </c>
      <c r="K344" s="8">
        <v>0.8091286307053942</v>
      </c>
      <c r="L344" s="8">
        <v>0.88240798502807238</v>
      </c>
      <c r="N344" s="7">
        <v>10</v>
      </c>
      <c r="O344" s="7">
        <v>31</v>
      </c>
      <c r="P344" s="7">
        <v>11</v>
      </c>
      <c r="Q344" s="7">
        <v>52</v>
      </c>
      <c r="R344" s="16">
        <v>62</v>
      </c>
    </row>
    <row r="345" spans="1:22" ht="13.5" customHeight="1" x14ac:dyDescent="0.2">
      <c r="A345" s="1">
        <v>35692</v>
      </c>
      <c r="C345" s="7">
        <v>629</v>
      </c>
      <c r="D345" s="7">
        <v>1494</v>
      </c>
      <c r="E345" s="7">
        <v>346</v>
      </c>
      <c r="F345" s="7">
        <v>2469</v>
      </c>
      <c r="I345" s="8">
        <v>0.70279329608938546</v>
      </c>
      <c r="J345" s="8">
        <v>0.81907894736842102</v>
      </c>
      <c r="K345" s="8">
        <v>0.72384937238493718</v>
      </c>
      <c r="L345" s="8">
        <v>0.7701185277604492</v>
      </c>
      <c r="N345" s="7">
        <v>15</v>
      </c>
      <c r="O345" s="7">
        <v>51</v>
      </c>
      <c r="P345" s="7">
        <v>7</v>
      </c>
      <c r="Q345" s="7">
        <v>73</v>
      </c>
      <c r="R345" s="16">
        <v>49.7</v>
      </c>
    </row>
    <row r="346" spans="1:22" ht="13.5" customHeight="1" x14ac:dyDescent="0.2">
      <c r="A346" s="1">
        <v>35328</v>
      </c>
      <c r="C346" s="7">
        <v>570</v>
      </c>
      <c r="D346" s="7">
        <v>1491</v>
      </c>
      <c r="E346" s="7">
        <v>330</v>
      </c>
      <c r="F346" s="7">
        <v>2391</v>
      </c>
      <c r="I346" s="8">
        <v>0.63687150837988826</v>
      </c>
      <c r="J346" s="8">
        <v>0.81743421052631582</v>
      </c>
      <c r="K346" s="8">
        <v>0.69037656903765687</v>
      </c>
      <c r="L346" s="8">
        <v>0.7457891453524641</v>
      </c>
      <c r="N346" s="7">
        <v>26</v>
      </c>
      <c r="O346" s="7">
        <v>57</v>
      </c>
      <c r="P346" s="7">
        <v>6</v>
      </c>
      <c r="Q346" s="7">
        <v>89</v>
      </c>
      <c r="R346" s="16">
        <v>66.900000000000006</v>
      </c>
    </row>
    <row r="347" spans="1:22" ht="13.5" customHeight="1" x14ac:dyDescent="0.2">
      <c r="A347" s="1">
        <v>34964</v>
      </c>
      <c r="C347">
        <v>737</v>
      </c>
      <c r="D347">
        <v>1545</v>
      </c>
      <c r="E347">
        <v>401</v>
      </c>
      <c r="F347">
        <v>2683</v>
      </c>
      <c r="I347" s="8">
        <v>0.81167400881057272</v>
      </c>
      <c r="J347" s="8">
        <v>0.86312849162011174</v>
      </c>
      <c r="K347" s="8">
        <v>0.83195020746887971</v>
      </c>
      <c r="L347" s="8">
        <v>0.84371069182389935</v>
      </c>
      <c r="N347">
        <v>19</v>
      </c>
      <c r="O347">
        <v>46</v>
      </c>
      <c r="P347">
        <v>4</v>
      </c>
      <c r="Q347">
        <v>69</v>
      </c>
      <c r="R347" s="16">
        <v>71</v>
      </c>
      <c r="S347">
        <v>62</v>
      </c>
      <c r="T347">
        <v>45</v>
      </c>
      <c r="U347">
        <v>40</v>
      </c>
      <c r="V347">
        <v>35</v>
      </c>
    </row>
    <row r="348" spans="1:22" ht="13.5" customHeight="1" x14ac:dyDescent="0.2">
      <c r="A348" s="1">
        <v>34600</v>
      </c>
      <c r="C348">
        <v>847</v>
      </c>
      <c r="D348">
        <v>1641</v>
      </c>
      <c r="E348">
        <v>416</v>
      </c>
      <c r="F348">
        <v>2904</v>
      </c>
      <c r="I348" s="8">
        <v>0.93281938325991187</v>
      </c>
      <c r="J348" s="8">
        <v>0.9167597765363128</v>
      </c>
      <c r="K348" s="8">
        <v>0.86307053941908718</v>
      </c>
      <c r="L348" s="8">
        <v>0.91320754716981134</v>
      </c>
      <c r="N348">
        <v>13</v>
      </c>
      <c r="O348">
        <v>43</v>
      </c>
      <c r="P348">
        <v>-2</v>
      </c>
      <c r="Q348">
        <v>54</v>
      </c>
      <c r="R348" s="16">
        <v>64</v>
      </c>
    </row>
    <row r="349" spans="1:22" ht="13.5" customHeight="1" x14ac:dyDescent="0.2">
      <c r="R349" s="16"/>
    </row>
    <row r="350" spans="1:22" ht="13.5" customHeight="1" x14ac:dyDescent="0.2">
      <c r="R350" s="16"/>
    </row>
    <row r="351" spans="1:22" ht="13.5" customHeight="1" x14ac:dyDescent="0.2">
      <c r="A351" s="1">
        <v>36427</v>
      </c>
      <c r="C351" s="7">
        <f>[40]STOR951!$D$13</f>
        <v>825</v>
      </c>
      <c r="D351" s="7">
        <f>[40]STOR951!$D$17</f>
        <v>1581</v>
      </c>
      <c r="E351" s="7">
        <f>[40]STOR951!$D$21</f>
        <v>419</v>
      </c>
      <c r="F351" s="7">
        <f>[40]STOR951!$D$25</f>
        <v>2825</v>
      </c>
      <c r="I351" s="8">
        <f>[40]STOR951!$G$13</f>
        <v>0.86933614330874609</v>
      </c>
      <c r="J351" s="8">
        <f>[40]STOR951!$G$17</f>
        <v>0.87396351575456055</v>
      </c>
      <c r="K351" s="8">
        <f>[40]STOR951!$G$21</f>
        <v>0.85510204081632657</v>
      </c>
      <c r="L351" s="8">
        <f>[40]STOR951!$G$25</f>
        <v>0.88116032439176539</v>
      </c>
      <c r="N351" s="7">
        <f>[40]STOR951!$E$13</f>
        <v>19</v>
      </c>
      <c r="O351" s="7">
        <f>[40]STOR951!$E$17</f>
        <v>53</v>
      </c>
      <c r="P351" s="7">
        <f>[40]STOR951!$E$21</f>
        <v>7</v>
      </c>
      <c r="Q351" s="7">
        <f>[40]STOR951!$E$25</f>
        <v>79</v>
      </c>
      <c r="R351" s="16">
        <v>76.7</v>
      </c>
    </row>
    <row r="352" spans="1:22" ht="13.5" customHeight="1" x14ac:dyDescent="0.2">
      <c r="A352" s="1">
        <v>36063</v>
      </c>
      <c r="C352" s="7">
        <v>837</v>
      </c>
      <c r="D352" s="7">
        <v>1639</v>
      </c>
      <c r="E352" s="7">
        <v>394</v>
      </c>
      <c r="F352" s="7">
        <v>2870</v>
      </c>
      <c r="I352" s="8">
        <v>0.92180616740088106</v>
      </c>
      <c r="J352" s="8">
        <v>0.91564245810055866</v>
      </c>
      <c r="K352" s="8">
        <v>0.81742738589211617</v>
      </c>
      <c r="L352" s="8">
        <v>0.89519650655021832</v>
      </c>
      <c r="N352" s="7">
        <v>7</v>
      </c>
      <c r="O352" s="7">
        <v>30</v>
      </c>
      <c r="P352" s="7">
        <v>4</v>
      </c>
      <c r="Q352" s="7">
        <v>41</v>
      </c>
      <c r="R352" s="16">
        <v>58.4</v>
      </c>
    </row>
    <row r="353" spans="1:22" ht="13.5" customHeight="1" x14ac:dyDescent="0.2">
      <c r="A353" s="1">
        <v>35699</v>
      </c>
      <c r="C353" s="7">
        <v>658</v>
      </c>
      <c r="D353" s="7">
        <v>1546</v>
      </c>
      <c r="E353" s="7">
        <v>352</v>
      </c>
      <c r="F353" s="7">
        <v>2556</v>
      </c>
      <c r="G353">
        <v>2672</v>
      </c>
      <c r="H353" s="6">
        <f>G353-F353</f>
        <v>116</v>
      </c>
      <c r="I353" s="8">
        <v>0.73519553072625698</v>
      </c>
      <c r="J353" s="8">
        <v>0.84758771929824561</v>
      </c>
      <c r="K353" s="8">
        <v>0.7364016736401674</v>
      </c>
      <c r="L353" s="8">
        <v>0.79725514660012475</v>
      </c>
      <c r="N353" s="7">
        <v>29</v>
      </c>
      <c r="O353" s="7">
        <v>52</v>
      </c>
      <c r="P353" s="7">
        <v>6</v>
      </c>
      <c r="Q353" s="7">
        <v>87</v>
      </c>
      <c r="R353" s="16">
        <v>59.4</v>
      </c>
    </row>
    <row r="354" spans="1:22" ht="13.5" customHeight="1" x14ac:dyDescent="0.2">
      <c r="A354" s="1">
        <v>35335</v>
      </c>
      <c r="C354" s="7">
        <v>600</v>
      </c>
      <c r="D354" s="7">
        <v>1545</v>
      </c>
      <c r="E354" s="7">
        <v>330</v>
      </c>
      <c r="F354" s="7">
        <v>2475</v>
      </c>
      <c r="G354">
        <v>2597</v>
      </c>
      <c r="H354" s="6">
        <f>G354-F354</f>
        <v>122</v>
      </c>
      <c r="I354" s="8">
        <v>0.67039106145251393</v>
      </c>
      <c r="J354" s="8">
        <v>0.84703947368421051</v>
      </c>
      <c r="K354" s="8">
        <v>0.69037656903765687</v>
      </c>
      <c r="L354" s="8">
        <v>0.77199001871490958</v>
      </c>
      <c r="N354" s="7">
        <v>30</v>
      </c>
      <c r="O354" s="7">
        <v>54</v>
      </c>
      <c r="P354" s="7">
        <v>0</v>
      </c>
      <c r="Q354" s="7">
        <v>84</v>
      </c>
      <c r="R354" s="16">
        <v>63</v>
      </c>
    </row>
    <row r="355" spans="1:22" ht="13.5" customHeight="1" x14ac:dyDescent="0.2">
      <c r="A355" s="1">
        <v>34971</v>
      </c>
      <c r="C355">
        <v>763</v>
      </c>
      <c r="D355">
        <v>1581</v>
      </c>
      <c r="E355">
        <v>406</v>
      </c>
      <c r="F355">
        <v>2750</v>
      </c>
      <c r="G355">
        <v>2802</v>
      </c>
      <c r="H355" s="6">
        <f>G355-F355</f>
        <v>52</v>
      </c>
      <c r="I355" s="8">
        <v>0.8403083700440529</v>
      </c>
      <c r="J355" s="8">
        <v>0.88324022346368714</v>
      </c>
      <c r="K355" s="8">
        <v>0.84232365145228216</v>
      </c>
      <c r="L355" s="8">
        <v>0.86477987421383651</v>
      </c>
      <c r="N355">
        <v>26</v>
      </c>
      <c r="O355">
        <v>36</v>
      </c>
      <c r="P355">
        <v>5</v>
      </c>
      <c r="Q355">
        <v>67</v>
      </c>
      <c r="R355" s="16">
        <v>67</v>
      </c>
      <c r="S355">
        <v>63</v>
      </c>
      <c r="T355">
        <v>48</v>
      </c>
      <c r="U355">
        <v>38</v>
      </c>
      <c r="V355">
        <v>33</v>
      </c>
    </row>
    <row r="356" spans="1:22" ht="13.5" customHeight="1" x14ac:dyDescent="0.2">
      <c r="A356" s="1">
        <v>34607</v>
      </c>
      <c r="C356">
        <v>856</v>
      </c>
      <c r="D356">
        <v>1683</v>
      </c>
      <c r="E356">
        <v>413</v>
      </c>
      <c r="F356">
        <v>2952</v>
      </c>
      <c r="G356">
        <v>2912</v>
      </c>
      <c r="H356" s="6">
        <f>G356-F356</f>
        <v>-40</v>
      </c>
      <c r="I356" s="8">
        <v>0.94273127753303965</v>
      </c>
      <c r="J356" s="8">
        <v>0.94022346368715082</v>
      </c>
      <c r="K356" s="8">
        <v>0.8568464730290456</v>
      </c>
      <c r="L356" s="8">
        <v>0.92830188679245285</v>
      </c>
      <c r="N356">
        <v>9</v>
      </c>
      <c r="O356">
        <v>42</v>
      </c>
      <c r="P356">
        <v>-3</v>
      </c>
      <c r="Q356">
        <v>48</v>
      </c>
      <c r="R356" s="16">
        <v>39</v>
      </c>
    </row>
    <row r="357" spans="1:22" ht="13.5" customHeight="1" x14ac:dyDescent="0.2">
      <c r="R357" s="16"/>
    </row>
    <row r="358" spans="1:22" ht="13.5" customHeight="1" x14ac:dyDescent="0.2">
      <c r="R358" s="16"/>
    </row>
    <row r="359" spans="1:22" ht="13.5" customHeight="1" x14ac:dyDescent="0.2">
      <c r="A359" s="1">
        <v>36434</v>
      </c>
      <c r="C359" s="7">
        <f>[41]STOR951!$D$13</f>
        <v>841</v>
      </c>
      <c r="D359" s="7">
        <f>[41]STOR951!$D$17</f>
        <v>1625</v>
      </c>
      <c r="E359" s="7">
        <f>[41]STOR951!$D$21</f>
        <v>421</v>
      </c>
      <c r="F359" s="7">
        <f>[41]STOR951!$D$25</f>
        <v>2887</v>
      </c>
      <c r="G359">
        <v>2884</v>
      </c>
      <c r="H359" s="6">
        <f>G359-F359</f>
        <v>-3</v>
      </c>
      <c r="I359" s="8">
        <f>[41]STOR951!$G$13</f>
        <v>0.88619599578503683</v>
      </c>
      <c r="J359" s="8">
        <f>[41]STOR951!$G$17</f>
        <v>0.8982863460475401</v>
      </c>
      <c r="K359" s="8">
        <f>[41]STOR951!$G$21</f>
        <v>0.85918367346938773</v>
      </c>
      <c r="L359" s="8">
        <f>[41]STOR951!$G$25</f>
        <v>0.90049906425452275</v>
      </c>
      <c r="N359" s="7">
        <f>[41]STOR951!$E$13</f>
        <v>16</v>
      </c>
      <c r="O359" s="7">
        <f>[41]STOR951!$E$17</f>
        <v>44</v>
      </c>
      <c r="P359" s="7">
        <f>[41]STOR951!$E$21</f>
        <v>2</v>
      </c>
      <c r="Q359" s="7">
        <f>[41]STOR951!$E$25</f>
        <v>62</v>
      </c>
      <c r="R359" s="16">
        <v>77.7</v>
      </c>
    </row>
    <row r="360" spans="1:22" ht="13.5" customHeight="1" x14ac:dyDescent="0.2">
      <c r="A360" s="1">
        <v>36070</v>
      </c>
      <c r="C360" s="7">
        <v>839</v>
      </c>
      <c r="D360" s="7">
        <v>1666</v>
      </c>
      <c r="E360" s="7">
        <v>406</v>
      </c>
      <c r="F360" s="7">
        <v>2911</v>
      </c>
      <c r="G360">
        <v>2928</v>
      </c>
      <c r="H360" s="6">
        <f>G360-F360</f>
        <v>17</v>
      </c>
      <c r="I360" s="8">
        <v>0.92400881057268724</v>
      </c>
      <c r="J360" s="8">
        <v>0.93072625698324019</v>
      </c>
      <c r="K360" s="8">
        <v>0.84232365145228216</v>
      </c>
      <c r="L360" s="8">
        <v>0.90798502807236436</v>
      </c>
      <c r="N360" s="7">
        <v>2</v>
      </c>
      <c r="O360" s="7">
        <v>27</v>
      </c>
      <c r="P360" s="7">
        <v>12</v>
      </c>
      <c r="Q360" s="7">
        <v>41</v>
      </c>
      <c r="R360" s="16">
        <v>72.900000000000006</v>
      </c>
    </row>
    <row r="361" spans="1:22" ht="13.5" customHeight="1" x14ac:dyDescent="0.2">
      <c r="A361" s="1">
        <v>35706</v>
      </c>
      <c r="C361" s="7">
        <v>685</v>
      </c>
      <c r="D361" s="7">
        <v>1601</v>
      </c>
      <c r="E361" s="7">
        <v>357</v>
      </c>
      <c r="F361" s="7">
        <v>2643</v>
      </c>
      <c r="I361" s="8">
        <v>0.76536312849162014</v>
      </c>
      <c r="J361" s="8">
        <v>0.87774122807017541</v>
      </c>
      <c r="K361" s="8">
        <v>0.7468619246861925</v>
      </c>
      <c r="L361" s="8">
        <v>0.82439176543980042</v>
      </c>
      <c r="N361" s="7">
        <v>27</v>
      </c>
      <c r="O361" s="7">
        <v>55</v>
      </c>
      <c r="P361" s="7">
        <v>5</v>
      </c>
      <c r="Q361" s="7">
        <v>87</v>
      </c>
      <c r="R361" s="16">
        <v>87.7</v>
      </c>
    </row>
    <row r="362" spans="1:22" ht="13.5" customHeight="1" x14ac:dyDescent="0.2">
      <c r="A362" s="1">
        <v>35342</v>
      </c>
      <c r="C362" s="7">
        <v>635</v>
      </c>
      <c r="D362" s="7">
        <v>1601</v>
      </c>
      <c r="E362" s="7">
        <v>333</v>
      </c>
      <c r="F362" s="7">
        <v>2569</v>
      </c>
      <c r="I362" s="8">
        <v>0.70949720670391059</v>
      </c>
      <c r="J362" s="8">
        <v>0.87774122807017541</v>
      </c>
      <c r="K362" s="8">
        <v>0.69665271966527198</v>
      </c>
      <c r="L362" s="8">
        <v>0.80131004366812231</v>
      </c>
      <c r="N362" s="7">
        <v>35</v>
      </c>
      <c r="O362" s="7">
        <v>56</v>
      </c>
      <c r="P362" s="7">
        <v>3</v>
      </c>
      <c r="Q362" s="7">
        <v>94</v>
      </c>
      <c r="R362" s="16">
        <v>57</v>
      </c>
    </row>
    <row r="363" spans="1:22" ht="13.5" customHeight="1" x14ac:dyDescent="0.2">
      <c r="A363" s="1">
        <v>34978</v>
      </c>
      <c r="C363">
        <v>765</v>
      </c>
      <c r="D363">
        <v>1622</v>
      </c>
      <c r="E363">
        <v>411</v>
      </c>
      <c r="F363">
        <v>2798</v>
      </c>
      <c r="I363" s="8">
        <v>0.84251101321585908</v>
      </c>
      <c r="J363" s="8">
        <v>0.90614525139664803</v>
      </c>
      <c r="K363" s="8">
        <v>0.85269709543568462</v>
      </c>
      <c r="L363" s="8">
        <v>0.87987421383647801</v>
      </c>
      <c r="N363">
        <v>2</v>
      </c>
      <c r="O363">
        <v>41</v>
      </c>
      <c r="P363">
        <v>5</v>
      </c>
      <c r="Q363">
        <v>48</v>
      </c>
      <c r="R363" s="16">
        <v>50</v>
      </c>
      <c r="S363">
        <v>67</v>
      </c>
      <c r="T363">
        <v>53</v>
      </c>
      <c r="U363">
        <v>48</v>
      </c>
      <c r="V363">
        <v>34</v>
      </c>
    </row>
    <row r="364" spans="1:22" ht="13.5" customHeight="1" x14ac:dyDescent="0.2">
      <c r="A364" s="1">
        <v>34614</v>
      </c>
      <c r="C364">
        <v>870</v>
      </c>
      <c r="D364">
        <v>1707</v>
      </c>
      <c r="E364">
        <v>420</v>
      </c>
      <c r="F364">
        <v>2997</v>
      </c>
      <c r="I364" s="8">
        <v>0.95814977973568283</v>
      </c>
      <c r="J364" s="8">
        <v>0.95363128491620108</v>
      </c>
      <c r="K364" s="8">
        <v>0.87136929460580914</v>
      </c>
      <c r="L364" s="8">
        <v>0.9424528301886792</v>
      </c>
      <c r="N364">
        <v>14</v>
      </c>
      <c r="O364">
        <v>24</v>
      </c>
      <c r="P364">
        <v>7</v>
      </c>
      <c r="Q364">
        <v>45</v>
      </c>
      <c r="R364" s="16">
        <v>52</v>
      </c>
    </row>
    <row r="365" spans="1:22" ht="13.5" customHeight="1" x14ac:dyDescent="0.2">
      <c r="R365" s="16"/>
    </row>
    <row r="366" spans="1:22" ht="13.5" customHeight="1" x14ac:dyDescent="0.2">
      <c r="R366" s="16"/>
    </row>
    <row r="367" spans="1:22" ht="13.5" customHeight="1" x14ac:dyDescent="0.2">
      <c r="A367" s="1">
        <v>36441</v>
      </c>
      <c r="C367" s="7">
        <f>[42]STOR951!$D$13</f>
        <v>852</v>
      </c>
      <c r="D367" s="7">
        <f>[42]STOR951!$D$17</f>
        <v>1656</v>
      </c>
      <c r="E367" s="7">
        <f>[42]STOR951!$D$21</f>
        <v>428</v>
      </c>
      <c r="F367" s="7">
        <f>[42]STOR951!$D$25</f>
        <v>2936</v>
      </c>
      <c r="I367" s="8">
        <f>[42]STOR951!$G$13</f>
        <v>0.89778714436248686</v>
      </c>
      <c r="J367" s="8">
        <f>[42]STOR951!$G$17</f>
        <v>0.91542288557213936</v>
      </c>
      <c r="K367" s="8">
        <f>[42]STOR951!$G$21</f>
        <v>0.87346938775510208</v>
      </c>
      <c r="L367" s="8">
        <f>[42]STOR951!$G$25</f>
        <v>0.91578290704928256</v>
      </c>
      <c r="N367" s="7">
        <f>[42]STOR951!$E$13</f>
        <v>11</v>
      </c>
      <c r="O367" s="7">
        <f>[42]STOR951!$E$17</f>
        <v>31</v>
      </c>
      <c r="P367" s="7">
        <f>[42]STOR951!$E$21</f>
        <v>7</v>
      </c>
      <c r="Q367" s="7">
        <f>[42]STOR951!$E$25</f>
        <v>49</v>
      </c>
      <c r="R367" s="16">
        <v>81.7</v>
      </c>
    </row>
    <row r="368" spans="1:22" ht="13.5" customHeight="1" x14ac:dyDescent="0.2">
      <c r="A368" s="1">
        <v>36077</v>
      </c>
      <c r="C368" s="7">
        <v>845</v>
      </c>
      <c r="D368" s="7">
        <v>1695</v>
      </c>
      <c r="E368" s="7">
        <v>412</v>
      </c>
      <c r="F368" s="7">
        <v>2952</v>
      </c>
      <c r="I368" s="8">
        <v>0.93061674008810569</v>
      </c>
      <c r="J368" s="8">
        <v>0.94692737430167595</v>
      </c>
      <c r="K368" s="8">
        <v>0.85477178423236511</v>
      </c>
      <c r="L368" s="8">
        <v>0.9207735495945103</v>
      </c>
      <c r="N368" s="7">
        <v>6</v>
      </c>
      <c r="O368" s="7">
        <v>29</v>
      </c>
      <c r="P368" s="7">
        <v>6</v>
      </c>
      <c r="Q368" s="7">
        <v>41</v>
      </c>
      <c r="R368" s="16">
        <v>61.7</v>
      </c>
    </row>
    <row r="369" spans="1:18" ht="13.5" customHeight="1" x14ac:dyDescent="0.2">
      <c r="A369" s="1">
        <v>35713</v>
      </c>
      <c r="C369" s="7">
        <v>706</v>
      </c>
      <c r="D369" s="7">
        <v>1651</v>
      </c>
      <c r="E369" s="7">
        <v>363</v>
      </c>
      <c r="F369" s="7">
        <v>2720</v>
      </c>
      <c r="I369" s="8">
        <v>0.78882681564245805</v>
      </c>
      <c r="J369" s="8">
        <v>0.90515350877192979</v>
      </c>
      <c r="K369" s="8">
        <v>0.7594142259414226</v>
      </c>
      <c r="L369" s="8">
        <v>0.84840923268870871</v>
      </c>
      <c r="N369" s="7">
        <v>21</v>
      </c>
      <c r="O369" s="7">
        <v>50</v>
      </c>
      <c r="P369" s="7">
        <v>6</v>
      </c>
      <c r="Q369" s="7">
        <v>77</v>
      </c>
      <c r="R369" s="16">
        <v>48.7</v>
      </c>
    </row>
    <row r="370" spans="1:18" ht="13.5" customHeight="1" x14ac:dyDescent="0.2">
      <c r="A370" s="1">
        <v>35349</v>
      </c>
      <c r="C370" s="7">
        <v>642</v>
      </c>
      <c r="D370" s="7">
        <v>1629</v>
      </c>
      <c r="E370" s="7">
        <v>336</v>
      </c>
      <c r="F370" s="7">
        <v>2607</v>
      </c>
      <c r="I370" s="8">
        <v>0.71731843575418996</v>
      </c>
      <c r="J370" s="8">
        <v>0.89309210526315785</v>
      </c>
      <c r="K370" s="8">
        <v>0.70292887029288698</v>
      </c>
      <c r="L370" s="8">
        <v>0.81316281971303805</v>
      </c>
      <c r="N370" s="7">
        <v>7</v>
      </c>
      <c r="O370" s="7">
        <v>28</v>
      </c>
      <c r="P370" s="7">
        <v>3</v>
      </c>
      <c r="Q370" s="7">
        <v>38</v>
      </c>
      <c r="R370" s="16">
        <v>43.7</v>
      </c>
    </row>
    <row r="371" spans="1:18" ht="13.5" customHeight="1" x14ac:dyDescent="0.2">
      <c r="A371" s="1">
        <v>34985</v>
      </c>
      <c r="C371">
        <v>783</v>
      </c>
      <c r="D371">
        <v>1667</v>
      </c>
      <c r="E371">
        <v>418</v>
      </c>
      <c r="F371">
        <v>2868</v>
      </c>
      <c r="I371" s="8">
        <v>0.86233480176211452</v>
      </c>
      <c r="J371" s="8">
        <v>0.93128491620111731</v>
      </c>
      <c r="K371" s="8">
        <v>0.86721991701244816</v>
      </c>
      <c r="L371" s="8">
        <v>0.90188679245283021</v>
      </c>
      <c r="N371">
        <v>18</v>
      </c>
      <c r="O371">
        <v>45</v>
      </c>
      <c r="P371">
        <v>7</v>
      </c>
      <c r="Q371">
        <v>70</v>
      </c>
      <c r="R371" s="16">
        <v>56</v>
      </c>
    </row>
    <row r="372" spans="1:18" ht="13.5" customHeight="1" x14ac:dyDescent="0.2">
      <c r="A372" s="1">
        <v>34621</v>
      </c>
      <c r="C372">
        <v>873</v>
      </c>
      <c r="D372">
        <v>1726</v>
      </c>
      <c r="E372">
        <v>422</v>
      </c>
      <c r="F372">
        <v>3021</v>
      </c>
      <c r="I372" s="8">
        <v>0.96145374449339205</v>
      </c>
      <c r="J372" s="8">
        <v>0.96424581005586596</v>
      </c>
      <c r="K372" s="8">
        <v>0.87551867219917012</v>
      </c>
      <c r="L372" s="8">
        <v>0.95</v>
      </c>
      <c r="N372">
        <v>3</v>
      </c>
      <c r="O372">
        <v>19</v>
      </c>
      <c r="P372">
        <v>2</v>
      </c>
      <c r="Q372">
        <v>24</v>
      </c>
      <c r="R372" s="16">
        <v>45</v>
      </c>
    </row>
    <row r="373" spans="1:18" ht="13.5" customHeight="1" x14ac:dyDescent="0.2">
      <c r="R373" s="16"/>
    </row>
    <row r="374" spans="1:18" ht="13.5" customHeight="1" x14ac:dyDescent="0.2">
      <c r="R374" s="16"/>
    </row>
    <row r="375" spans="1:18" ht="13.5" customHeight="1" x14ac:dyDescent="0.2">
      <c r="A375" s="1">
        <v>36448</v>
      </c>
      <c r="C375" s="7">
        <f>[43]STOR951!$D$13</f>
        <v>860</v>
      </c>
      <c r="D375" s="7">
        <f>[43]STOR951!$D$17</f>
        <v>1688</v>
      </c>
      <c r="E375" s="7">
        <f>[43]STOR951!$D$21</f>
        <v>430</v>
      </c>
      <c r="F375" s="7">
        <f>[43]STOR951!$D$25</f>
        <v>2978</v>
      </c>
      <c r="I375" s="8">
        <f>[43]STOR951!$G$13</f>
        <v>0.90621707060063228</v>
      </c>
      <c r="J375" s="8">
        <f>[43]STOR951!$G$17</f>
        <v>0.93311221669430622</v>
      </c>
      <c r="K375" s="8">
        <f>[43]STOR951!$G$21</f>
        <v>0.87755102040816324</v>
      </c>
      <c r="L375" s="8">
        <f>[43]STOR951!$G$25</f>
        <v>0.9288833437305053</v>
      </c>
      <c r="N375" s="7">
        <f>[43]STOR951!$E$13</f>
        <v>8</v>
      </c>
      <c r="O375" s="7">
        <f>[43]STOR951!$E$17</f>
        <v>32</v>
      </c>
      <c r="P375" s="7">
        <f>[43]STOR951!$E$21</f>
        <v>2</v>
      </c>
      <c r="Q375" s="7">
        <f>[43]STOR951!$E$25</f>
        <v>42</v>
      </c>
      <c r="R375" s="16">
        <v>71.2</v>
      </c>
    </row>
    <row r="376" spans="1:18" ht="13.5" customHeight="1" x14ac:dyDescent="0.2">
      <c r="A376" s="1">
        <v>36084</v>
      </c>
      <c r="C376" s="7">
        <v>869</v>
      </c>
      <c r="D376" s="7">
        <v>1723</v>
      </c>
      <c r="E376" s="7">
        <v>418</v>
      </c>
      <c r="F376" s="7">
        <v>3010</v>
      </c>
      <c r="I376" s="8">
        <v>0.95704845814977979</v>
      </c>
      <c r="J376" s="8">
        <v>0.96256983240223459</v>
      </c>
      <c r="K376" s="8">
        <v>0.86721991701244816</v>
      </c>
      <c r="L376" s="8">
        <v>0.93886462882096067</v>
      </c>
      <c r="N376" s="7">
        <v>24</v>
      </c>
      <c r="O376" s="7">
        <v>28</v>
      </c>
      <c r="P376" s="7">
        <v>6</v>
      </c>
      <c r="Q376" s="7">
        <v>58</v>
      </c>
      <c r="R376" s="16">
        <v>43.2</v>
      </c>
    </row>
    <row r="377" spans="1:18" ht="13.5" customHeight="1" x14ac:dyDescent="0.2">
      <c r="A377" s="1">
        <v>35720</v>
      </c>
      <c r="C377" s="7">
        <v>734</v>
      </c>
      <c r="D377" s="7">
        <v>1686</v>
      </c>
      <c r="E377" s="7">
        <v>363</v>
      </c>
      <c r="F377" s="7">
        <v>2783</v>
      </c>
      <c r="I377" s="8">
        <v>0.80837004405286339</v>
      </c>
      <c r="J377" s="8">
        <v>0.94189944134078207</v>
      </c>
      <c r="K377" s="8">
        <v>0.75311203319502074</v>
      </c>
      <c r="L377" s="8">
        <v>0.86805988771054277</v>
      </c>
      <c r="N377" s="7">
        <v>28</v>
      </c>
      <c r="O377" s="7">
        <v>35</v>
      </c>
      <c r="P377" s="7">
        <v>0</v>
      </c>
      <c r="Q377" s="7">
        <v>63</v>
      </c>
      <c r="R377" s="16">
        <v>50.3</v>
      </c>
    </row>
    <row r="378" spans="1:18" ht="13.5" customHeight="1" x14ac:dyDescent="0.2">
      <c r="A378" s="1">
        <v>35356</v>
      </c>
      <c r="C378" s="7">
        <v>651</v>
      </c>
      <c r="D378" s="7">
        <v>1672</v>
      </c>
      <c r="E378" s="7">
        <v>341</v>
      </c>
      <c r="F378" s="7">
        <v>2664</v>
      </c>
      <c r="I378" s="8">
        <v>0.72737430167597761</v>
      </c>
      <c r="J378" s="8">
        <v>0.91666666666666663</v>
      </c>
      <c r="K378" s="8">
        <v>0.71338912133891208</v>
      </c>
      <c r="L378" s="8">
        <v>0.83094198378041173</v>
      </c>
      <c r="N378" s="7">
        <v>9</v>
      </c>
      <c r="O378" s="7">
        <v>43</v>
      </c>
      <c r="P378" s="7">
        <v>5</v>
      </c>
      <c r="Q378" s="7">
        <v>57</v>
      </c>
      <c r="R378" s="16">
        <v>46.3</v>
      </c>
    </row>
    <row r="379" spans="1:18" ht="13.5" customHeight="1" x14ac:dyDescent="0.2">
      <c r="A379" s="1">
        <v>34992</v>
      </c>
      <c r="C379">
        <v>801</v>
      </c>
      <c r="D379">
        <v>1696</v>
      </c>
      <c r="E379">
        <v>423</v>
      </c>
      <c r="F379">
        <v>2920</v>
      </c>
      <c r="I379" s="8">
        <v>0.88215859030837007</v>
      </c>
      <c r="J379" s="8">
        <v>0.94748603351955307</v>
      </c>
      <c r="K379" s="8">
        <v>0.87759336099585061</v>
      </c>
      <c r="L379" s="8">
        <v>0.91823899371069184</v>
      </c>
      <c r="N379">
        <v>18</v>
      </c>
      <c r="O379">
        <v>29</v>
      </c>
      <c r="P379">
        <v>5</v>
      </c>
      <c r="Q379">
        <v>52</v>
      </c>
      <c r="R379" s="16">
        <v>68</v>
      </c>
    </row>
    <row r="380" spans="1:18" ht="13.5" customHeight="1" x14ac:dyDescent="0.2">
      <c r="A380" s="1">
        <v>34628</v>
      </c>
      <c r="C380">
        <v>874</v>
      </c>
      <c r="D380">
        <v>1779</v>
      </c>
      <c r="E380">
        <v>428</v>
      </c>
      <c r="F380">
        <v>3081</v>
      </c>
      <c r="I380" s="8">
        <v>0.9625550660792952</v>
      </c>
      <c r="J380" s="8">
        <v>0.99385474860335199</v>
      </c>
      <c r="K380" s="8">
        <v>0.88796680497925307</v>
      </c>
      <c r="L380" s="8">
        <v>0.96886792452830184</v>
      </c>
      <c r="N380">
        <v>1</v>
      </c>
      <c r="O380">
        <v>53</v>
      </c>
      <c r="P380">
        <v>6</v>
      </c>
      <c r="Q380">
        <v>60</v>
      </c>
      <c r="R380" s="16">
        <v>44</v>
      </c>
    </row>
    <row r="381" spans="1:18" ht="13.5" customHeight="1" x14ac:dyDescent="0.2">
      <c r="R381" s="16"/>
    </row>
    <row r="382" spans="1:18" ht="13.5" customHeight="1" x14ac:dyDescent="0.2">
      <c r="R382" s="16"/>
    </row>
    <row r="383" spans="1:18" ht="13.5" customHeight="1" x14ac:dyDescent="0.2">
      <c r="A383" s="1">
        <v>36455</v>
      </c>
      <c r="C383" s="7">
        <f>[44]STOR951!$D$13</f>
        <v>860</v>
      </c>
      <c r="D383" s="7">
        <f>[44]STOR951!$D$17</f>
        <v>1701</v>
      </c>
      <c r="E383" s="7">
        <f>[44]STOR951!$D$21</f>
        <v>430</v>
      </c>
      <c r="F383" s="7">
        <f>[44]STOR951!$D$25</f>
        <v>2991</v>
      </c>
      <c r="I383" s="8">
        <f>[44]STOR951!$G$13</f>
        <v>0.90621707060063228</v>
      </c>
      <c r="J383" s="8">
        <f>[44]STOR951!$G$17</f>
        <v>0.94029850746268662</v>
      </c>
      <c r="K383" s="8">
        <f>[44]STOR951!$G$21</f>
        <v>0.87755102040816324</v>
      </c>
      <c r="L383" s="8">
        <f>[44]STOR951!$G$25</f>
        <v>0.93293824079850285</v>
      </c>
      <c r="N383" s="7">
        <f>[44]STOR951!$E$13</f>
        <v>0</v>
      </c>
      <c r="O383" s="7">
        <f>[44]STOR951!$E$17</f>
        <v>13</v>
      </c>
      <c r="P383" s="7">
        <f>[44]STOR951!$E$21</f>
        <v>0</v>
      </c>
      <c r="Q383" s="7">
        <f>[44]STOR951!$E$25</f>
        <v>13</v>
      </c>
      <c r="R383" s="16">
        <v>36.200000000000003</v>
      </c>
    </row>
    <row r="384" spans="1:18" ht="13.5" customHeight="1" x14ac:dyDescent="0.2">
      <c r="A384" s="1">
        <v>36091</v>
      </c>
      <c r="C384" s="7">
        <v>885</v>
      </c>
      <c r="D384" s="7">
        <v>1734</v>
      </c>
      <c r="E384" s="7">
        <v>427</v>
      </c>
      <c r="F384" s="7">
        <v>3046</v>
      </c>
      <c r="I384" s="8">
        <v>0.97466960352422904</v>
      </c>
      <c r="J384" s="8">
        <v>0.96871508379888271</v>
      </c>
      <c r="K384" s="8">
        <v>0.88589211618257258</v>
      </c>
      <c r="L384" s="8">
        <v>0.95009357454772303</v>
      </c>
      <c r="N384" s="7">
        <v>16</v>
      </c>
      <c r="O384" s="7">
        <v>11</v>
      </c>
      <c r="P384" s="7">
        <v>9</v>
      </c>
      <c r="Q384" s="7">
        <v>36</v>
      </c>
      <c r="R384" s="16">
        <v>34.6</v>
      </c>
    </row>
    <row r="385" spans="1:18" ht="13.5" customHeight="1" x14ac:dyDescent="0.2">
      <c r="A385" s="1">
        <v>35727</v>
      </c>
      <c r="C385" s="7">
        <v>750</v>
      </c>
      <c r="D385" s="7">
        <v>1693</v>
      </c>
      <c r="E385" s="7">
        <v>369</v>
      </c>
      <c r="F385" s="7">
        <v>2812</v>
      </c>
      <c r="I385" s="8">
        <v>0.82599118942731276</v>
      </c>
      <c r="J385" s="8">
        <v>0.94581005586592182</v>
      </c>
      <c r="K385" s="8">
        <v>0.76556016597510368</v>
      </c>
      <c r="L385" s="8">
        <v>0.87710542732376795</v>
      </c>
      <c r="N385" s="7">
        <v>16</v>
      </c>
      <c r="O385" s="7">
        <v>7</v>
      </c>
      <c r="P385" s="7">
        <v>6</v>
      </c>
      <c r="Q385" s="7">
        <v>29</v>
      </c>
      <c r="R385" s="16">
        <v>29.2</v>
      </c>
    </row>
    <row r="386" spans="1:18" ht="13.5" customHeight="1" x14ac:dyDescent="0.2">
      <c r="A386" s="1">
        <v>35363</v>
      </c>
      <c r="C386" s="7">
        <v>660</v>
      </c>
      <c r="D386" s="7">
        <v>1699</v>
      </c>
      <c r="E386" s="7">
        <v>339</v>
      </c>
      <c r="F386" s="7">
        <v>2698</v>
      </c>
      <c r="I386" s="8">
        <v>0.73743016759776536</v>
      </c>
      <c r="J386" s="8">
        <v>0.93146929824561409</v>
      </c>
      <c r="K386" s="8">
        <v>0.70920502092050208</v>
      </c>
      <c r="L386" s="8">
        <v>0.8415470991890206</v>
      </c>
      <c r="N386" s="7">
        <v>9</v>
      </c>
      <c r="O386" s="7">
        <v>27</v>
      </c>
      <c r="P386" s="7">
        <v>-2</v>
      </c>
      <c r="Q386" s="7">
        <v>34</v>
      </c>
      <c r="R386" s="16">
        <v>36.4</v>
      </c>
    </row>
    <row r="387" spans="1:18" ht="13.5" customHeight="1" x14ac:dyDescent="0.2">
      <c r="A387" s="1">
        <v>34999</v>
      </c>
      <c r="C387">
        <v>813</v>
      </c>
      <c r="D387">
        <v>1717</v>
      </c>
      <c r="E387">
        <v>424</v>
      </c>
      <c r="F387">
        <v>2954</v>
      </c>
      <c r="G387">
        <v>2996</v>
      </c>
      <c r="H387" s="6">
        <f>G387-F387</f>
        <v>42</v>
      </c>
      <c r="I387" s="8">
        <v>0.89537444933920707</v>
      </c>
      <c r="J387" s="8">
        <v>0.95921787709497208</v>
      </c>
      <c r="K387" s="8">
        <v>0.8796680497925311</v>
      </c>
      <c r="L387" s="8">
        <v>0.92893081761006291</v>
      </c>
      <c r="N387">
        <v>12</v>
      </c>
      <c r="O387">
        <v>21</v>
      </c>
      <c r="P387">
        <v>1</v>
      </c>
      <c r="Q387">
        <v>34</v>
      </c>
      <c r="R387" s="16">
        <v>53</v>
      </c>
    </row>
    <row r="388" spans="1:18" ht="13.5" customHeight="1" x14ac:dyDescent="0.2">
      <c r="A388" s="1">
        <v>34635</v>
      </c>
      <c r="C388">
        <v>873</v>
      </c>
      <c r="D388">
        <v>1782</v>
      </c>
      <c r="E388">
        <v>430</v>
      </c>
      <c r="F388">
        <v>3085</v>
      </c>
      <c r="G388">
        <v>3075</v>
      </c>
      <c r="H388" s="6">
        <f>G388-F388</f>
        <v>-10</v>
      </c>
      <c r="I388" s="8">
        <v>0.96145374449339205</v>
      </c>
      <c r="J388" s="8">
        <v>0.99553072625698324</v>
      </c>
      <c r="K388" s="8">
        <v>0.89211618257261416</v>
      </c>
      <c r="L388" s="8">
        <v>0.97012578616352196</v>
      </c>
      <c r="N388">
        <v>-1</v>
      </c>
      <c r="O388">
        <v>3</v>
      </c>
      <c r="P388">
        <v>2</v>
      </c>
      <c r="Q388">
        <v>4</v>
      </c>
      <c r="R388" s="16">
        <v>42</v>
      </c>
    </row>
    <row r="389" spans="1:18" ht="13.5" customHeight="1" x14ac:dyDescent="0.2">
      <c r="R389" s="16"/>
    </row>
    <row r="390" spans="1:18" ht="13.5" customHeight="1" x14ac:dyDescent="0.2">
      <c r="R390" s="16"/>
    </row>
    <row r="391" spans="1:18" ht="13.5" customHeight="1" x14ac:dyDescent="0.2">
      <c r="A391" s="1">
        <v>36462</v>
      </c>
      <c r="C391" s="7">
        <f>[45]STOR951!$D$13</f>
        <v>851</v>
      </c>
      <c r="D391" s="7">
        <f>[45]STOR951!$D$17</f>
        <v>1711</v>
      </c>
      <c r="E391" s="7">
        <f>[45]STOR951!$D$21</f>
        <v>433</v>
      </c>
      <c r="F391" s="7">
        <f>[45]STOR951!$D$25</f>
        <v>2995</v>
      </c>
      <c r="G391">
        <v>3026</v>
      </c>
      <c r="H391" s="6">
        <f>G391-F391</f>
        <v>31</v>
      </c>
      <c r="I391" s="8">
        <f>[45]STOR951!$G$13</f>
        <v>0.89673340358271869</v>
      </c>
      <c r="J391" s="8">
        <f>[45]STOR951!$G$17</f>
        <v>0.94582642343836376</v>
      </c>
      <c r="K391" s="8">
        <f>[45]STOR951!$G$21</f>
        <v>0.88367346938775515</v>
      </c>
      <c r="L391" s="8">
        <f>[45]STOR951!$G$25</f>
        <v>0.93418590143480973</v>
      </c>
      <c r="N391" s="7">
        <f>[45]STOR951!$E$13</f>
        <v>-9</v>
      </c>
      <c r="O391" s="7">
        <f>[45]STOR951!$E$17</f>
        <v>10</v>
      </c>
      <c r="P391" s="7">
        <f>[45]STOR951!$E$21</f>
        <v>3</v>
      </c>
      <c r="Q391" s="7">
        <f>[45]STOR951!$E$25</f>
        <v>4</v>
      </c>
      <c r="R391" s="16">
        <v>21.5</v>
      </c>
    </row>
    <row r="392" spans="1:18" ht="13.5" customHeight="1" x14ac:dyDescent="0.2">
      <c r="A392" s="1">
        <v>36098</v>
      </c>
      <c r="C392" s="7">
        <v>896</v>
      </c>
      <c r="D392" s="7">
        <v>1763</v>
      </c>
      <c r="E392" s="7">
        <v>435</v>
      </c>
      <c r="F392" s="7">
        <v>3094</v>
      </c>
      <c r="G392">
        <v>3191</v>
      </c>
      <c r="H392" s="6">
        <f>G392-F392</f>
        <v>97</v>
      </c>
      <c r="I392" s="8">
        <v>0.986784140969163</v>
      </c>
      <c r="J392" s="8">
        <v>0.98491620111731848</v>
      </c>
      <c r="K392" s="8">
        <v>0.90248962655601661</v>
      </c>
      <c r="L392" s="8">
        <v>0.96506550218340614</v>
      </c>
      <c r="N392" s="7">
        <v>11</v>
      </c>
      <c r="O392" s="7">
        <v>29</v>
      </c>
      <c r="P392" s="7">
        <v>8</v>
      </c>
      <c r="Q392" s="7">
        <v>48</v>
      </c>
      <c r="R392" s="16">
        <v>46</v>
      </c>
    </row>
    <row r="393" spans="1:18" ht="13.5" customHeight="1" x14ac:dyDescent="0.2">
      <c r="A393" s="1">
        <v>35734</v>
      </c>
      <c r="C393" s="7">
        <v>749</v>
      </c>
      <c r="D393" s="7">
        <v>1691</v>
      </c>
      <c r="E393" s="7">
        <v>367</v>
      </c>
      <c r="F393" s="7">
        <v>2807</v>
      </c>
      <c r="G393">
        <v>2886</v>
      </c>
      <c r="H393" s="6">
        <f>G393-F393</f>
        <v>79</v>
      </c>
      <c r="I393" s="8">
        <v>0.82488986784140972</v>
      </c>
      <c r="J393" s="8">
        <v>0.94469273743016757</v>
      </c>
      <c r="K393" s="8">
        <v>0.7614107883817427</v>
      </c>
      <c r="L393" s="8">
        <v>0.87554585152838427</v>
      </c>
      <c r="N393" s="7">
        <v>-1</v>
      </c>
      <c r="O393" s="7">
        <v>-2</v>
      </c>
      <c r="P393" s="7">
        <v>-2</v>
      </c>
      <c r="Q393" s="7">
        <v>-5</v>
      </c>
      <c r="R393" s="16">
        <v>3.7</v>
      </c>
    </row>
    <row r="394" spans="1:18" ht="13.5" customHeight="1" x14ac:dyDescent="0.2">
      <c r="A394" s="1">
        <v>35370</v>
      </c>
      <c r="C394" s="7">
        <v>670</v>
      </c>
      <c r="D394" s="7">
        <v>1721</v>
      </c>
      <c r="E394" s="7">
        <v>334</v>
      </c>
      <c r="F394" s="7">
        <v>2725</v>
      </c>
      <c r="G394">
        <v>2800</v>
      </c>
      <c r="H394" s="6">
        <f>G394-F394</f>
        <v>75</v>
      </c>
      <c r="I394" s="8">
        <v>0.74860335195530725</v>
      </c>
      <c r="J394" s="8">
        <v>0.94353070175438591</v>
      </c>
      <c r="K394" s="8">
        <v>0.69874476987447698</v>
      </c>
      <c r="L394" s="8">
        <v>0.84996880848409229</v>
      </c>
      <c r="N394" s="7">
        <v>10</v>
      </c>
      <c r="O394" s="7">
        <v>22</v>
      </c>
      <c r="P394" s="7">
        <v>-5</v>
      </c>
      <c r="Q394" s="7">
        <v>27</v>
      </c>
      <c r="R394" s="16">
        <v>25.2</v>
      </c>
    </row>
    <row r="395" spans="1:18" ht="13.5" customHeight="1" x14ac:dyDescent="0.2">
      <c r="A395" s="1">
        <v>35006</v>
      </c>
      <c r="C395">
        <v>812</v>
      </c>
      <c r="D395">
        <v>1723</v>
      </c>
      <c r="E395">
        <v>423</v>
      </c>
      <c r="F395">
        <v>2958</v>
      </c>
      <c r="I395" s="8">
        <v>0.89427312775330392</v>
      </c>
      <c r="J395" s="8">
        <v>0.96256983240223459</v>
      </c>
      <c r="K395" s="8">
        <v>0.87759336099585061</v>
      </c>
      <c r="L395" s="8">
        <v>0.93018867924528303</v>
      </c>
      <c r="N395">
        <v>-1</v>
      </c>
      <c r="O395">
        <v>6</v>
      </c>
      <c r="P395">
        <v>-1</v>
      </c>
      <c r="Q395">
        <v>4</v>
      </c>
      <c r="R395" s="16">
        <v>19</v>
      </c>
    </row>
    <row r="396" spans="1:18" ht="13.5" customHeight="1" x14ac:dyDescent="0.2">
      <c r="A396" s="1">
        <v>34642</v>
      </c>
      <c r="C396">
        <v>870</v>
      </c>
      <c r="D396">
        <v>1791</v>
      </c>
      <c r="E396">
        <v>427</v>
      </c>
      <c r="F396">
        <v>3088</v>
      </c>
      <c r="I396" s="8">
        <v>0.95814977973568283</v>
      </c>
      <c r="J396" s="8">
        <v>1.000558659217877</v>
      </c>
      <c r="K396" s="8">
        <v>0.88589211618257258</v>
      </c>
      <c r="L396" s="8">
        <v>0.97106918238993711</v>
      </c>
      <c r="N396">
        <v>-3</v>
      </c>
      <c r="O396">
        <v>9</v>
      </c>
      <c r="P396">
        <v>-3</v>
      </c>
      <c r="Q396">
        <v>3</v>
      </c>
      <c r="R396" s="16">
        <v>-1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36469</v>
      </c>
      <c r="C399" s="7">
        <f>[46]STOR951!$D$13</f>
        <v>852</v>
      </c>
      <c r="D399" s="7">
        <f>[46]STOR951!$D$17</f>
        <v>1721</v>
      </c>
      <c r="E399" s="7">
        <f>[46]STOR951!$D$21</f>
        <v>434</v>
      </c>
      <c r="F399" s="7">
        <f>[46]STOR951!$D$25</f>
        <v>3007</v>
      </c>
      <c r="I399" s="8">
        <f>[46]STOR951!$G$13</f>
        <v>0.89778714436248686</v>
      </c>
      <c r="J399" s="8">
        <f>[46]STOR951!$G$17</f>
        <v>0.95135433941404091</v>
      </c>
      <c r="K399" s="8">
        <f>[46]STOR951!$G$21</f>
        <v>0.88571428571428568</v>
      </c>
      <c r="L399" s="8">
        <f>[46]STOR951!$G$25</f>
        <v>0.93792888334373048</v>
      </c>
      <c r="N399" s="7">
        <f>[46]STOR951!$E$13</f>
        <v>1</v>
      </c>
      <c r="O399" s="7">
        <f>[46]STOR951!$E$17</f>
        <v>10</v>
      </c>
      <c r="P399" s="7">
        <f>[46]STOR951!$E$21</f>
        <v>1</v>
      </c>
      <c r="Q399" s="7">
        <f>[46]STOR951!$E$25</f>
        <v>12</v>
      </c>
      <c r="R399" s="16">
        <v>2.8</v>
      </c>
    </row>
    <row r="400" spans="1:18" ht="13.5" customHeight="1" x14ac:dyDescent="0.2">
      <c r="A400" s="1">
        <v>36105</v>
      </c>
      <c r="C400" s="7">
        <v>923</v>
      </c>
      <c r="D400" s="7">
        <v>1755</v>
      </c>
      <c r="E400" s="7">
        <v>449</v>
      </c>
      <c r="F400" s="7">
        <v>3127</v>
      </c>
      <c r="I400" s="8">
        <v>0.98458149779735682</v>
      </c>
      <c r="J400" s="8">
        <v>0.96927374301675973</v>
      </c>
      <c r="K400" s="8">
        <v>0.91493775933609955</v>
      </c>
      <c r="L400" s="8">
        <v>0.95757953836556453</v>
      </c>
      <c r="N400" s="7">
        <v>-2</v>
      </c>
      <c r="O400" s="7">
        <v>-28</v>
      </c>
      <c r="P400" s="7">
        <v>6</v>
      </c>
      <c r="Q400" s="7">
        <v>-24</v>
      </c>
      <c r="R400" s="16">
        <v>0.3</v>
      </c>
    </row>
    <row r="401" spans="1:18" ht="13.5" customHeight="1" x14ac:dyDescent="0.2">
      <c r="A401" s="1">
        <v>35741</v>
      </c>
      <c r="C401" s="7">
        <v>748</v>
      </c>
      <c r="D401" s="7">
        <v>1695</v>
      </c>
      <c r="E401" s="7">
        <v>371</v>
      </c>
      <c r="F401" s="7">
        <v>2814</v>
      </c>
      <c r="I401" s="8">
        <v>0.82378854625550657</v>
      </c>
      <c r="J401" s="8">
        <v>0.94692737430167595</v>
      </c>
      <c r="K401" s="8">
        <v>0.76970954356846477</v>
      </c>
      <c r="L401" s="8">
        <v>0.87772925764192145</v>
      </c>
      <c r="N401" s="7">
        <v>-1</v>
      </c>
      <c r="O401" s="7">
        <v>4</v>
      </c>
      <c r="P401" s="7">
        <v>4</v>
      </c>
      <c r="Q401" s="7">
        <v>7</v>
      </c>
      <c r="R401" s="16">
        <v>-44.2</v>
      </c>
    </row>
    <row r="402" spans="1:18" ht="13.5" customHeight="1" x14ac:dyDescent="0.2">
      <c r="A402" s="1">
        <v>35377</v>
      </c>
      <c r="C402" s="7">
        <v>658</v>
      </c>
      <c r="D402" s="7">
        <v>1714</v>
      </c>
      <c r="E402" s="7">
        <v>331</v>
      </c>
      <c r="F402" s="7">
        <v>2703</v>
      </c>
      <c r="I402" s="8">
        <v>0.73519553072625698</v>
      </c>
      <c r="J402" s="8">
        <v>0.9396929824561403</v>
      </c>
      <c r="K402" s="8">
        <v>0.69246861924686187</v>
      </c>
      <c r="L402" s="8">
        <v>0.84310667498440428</v>
      </c>
      <c r="N402" s="7">
        <v>-12</v>
      </c>
      <c r="O402" s="7">
        <v>-7</v>
      </c>
      <c r="P402" s="7">
        <v>-3</v>
      </c>
      <c r="Q402" s="7">
        <v>-22</v>
      </c>
      <c r="R402" s="16">
        <v>-12.7</v>
      </c>
    </row>
    <row r="403" spans="1:18" ht="13.5" customHeight="1" x14ac:dyDescent="0.2">
      <c r="A403" s="1">
        <v>35013</v>
      </c>
      <c r="C403">
        <v>794</v>
      </c>
      <c r="D403">
        <v>1669</v>
      </c>
      <c r="E403">
        <v>410</v>
      </c>
      <c r="F403">
        <v>2873</v>
      </c>
      <c r="I403" s="8">
        <v>0.87444933920704848</v>
      </c>
      <c r="J403" s="8">
        <v>0.93240223463687155</v>
      </c>
      <c r="K403" s="8">
        <v>0.85062240663900412</v>
      </c>
      <c r="L403" s="8">
        <v>0.90345911949685531</v>
      </c>
      <c r="N403">
        <v>-18</v>
      </c>
      <c r="O403">
        <v>-54</v>
      </c>
      <c r="P403">
        <v>-13</v>
      </c>
      <c r="Q403">
        <v>-85</v>
      </c>
      <c r="R403" s="16">
        <v>-34</v>
      </c>
    </row>
    <row r="404" spans="1:18" ht="13.5" customHeight="1" x14ac:dyDescent="0.2">
      <c r="A404" s="1">
        <v>34649</v>
      </c>
      <c r="C404">
        <v>877</v>
      </c>
      <c r="D404">
        <v>1795</v>
      </c>
      <c r="E404">
        <v>427</v>
      </c>
      <c r="F404">
        <v>3099</v>
      </c>
      <c r="I404" s="8">
        <v>0.96585903083700442</v>
      </c>
      <c r="J404" s="8">
        <v>1.0027932960893855</v>
      </c>
      <c r="K404" s="8">
        <v>0.88589211618257258</v>
      </c>
      <c r="L404" s="8">
        <v>0.9745283018867924</v>
      </c>
      <c r="N404">
        <v>7</v>
      </c>
      <c r="O404">
        <v>4</v>
      </c>
      <c r="P404">
        <v>0</v>
      </c>
      <c r="Q404">
        <v>11</v>
      </c>
      <c r="R404" s="16">
        <v>-2</v>
      </c>
    </row>
    <row r="405" spans="1:18" ht="13.5" customHeight="1" x14ac:dyDescent="0.2">
      <c r="R405" s="16"/>
    </row>
    <row r="406" spans="1:18" ht="13.5" customHeight="1" x14ac:dyDescent="0.2">
      <c r="R406" s="16"/>
    </row>
    <row r="407" spans="1:18" ht="13.5" customHeight="1" x14ac:dyDescent="0.2">
      <c r="A407" s="1">
        <v>36476</v>
      </c>
      <c r="C407" s="7">
        <f>[47]STOR951!$D$13</f>
        <v>847</v>
      </c>
      <c r="D407" s="7">
        <f>[47]STOR951!$D$17</f>
        <v>1730</v>
      </c>
      <c r="E407" s="7">
        <f>[47]STOR951!$D$21</f>
        <v>439</v>
      </c>
      <c r="F407" s="7">
        <f>[47]STOR951!$D$25</f>
        <v>3016</v>
      </c>
      <c r="I407" s="8">
        <f>[47]STOR951!$G$13</f>
        <v>0.89251844046364592</v>
      </c>
      <c r="J407" s="8">
        <f>[47]STOR951!$G$17</f>
        <v>0.95632946379215034</v>
      </c>
      <c r="K407" s="8">
        <f>[47]STOR951!$G$21</f>
        <v>0.89591836734693875</v>
      </c>
      <c r="L407" s="8">
        <f>[47]STOR951!$G$25</f>
        <v>0.94073611977542104</v>
      </c>
      <c r="N407" s="7">
        <f>[47]STOR951!$E$13</f>
        <v>-5</v>
      </c>
      <c r="O407" s="7">
        <f>[47]STOR951!$E$17</f>
        <v>9</v>
      </c>
      <c r="P407" s="7">
        <f>[47]STOR951!$E$21</f>
        <v>5</v>
      </c>
      <c r="Q407" s="7">
        <f>[47]STOR951!$E$25</f>
        <v>9</v>
      </c>
      <c r="R407" s="16">
        <v>23.4</v>
      </c>
    </row>
    <row r="408" spans="1:18" ht="13.5" customHeight="1" x14ac:dyDescent="0.2">
      <c r="A408" s="1">
        <v>36112</v>
      </c>
      <c r="C408" s="7">
        <v>903</v>
      </c>
      <c r="D408" s="7">
        <v>1738</v>
      </c>
      <c r="E408" s="7">
        <v>441</v>
      </c>
      <c r="F408" s="7">
        <v>3082</v>
      </c>
      <c r="I408" s="8">
        <v>0.99449339207048459</v>
      </c>
      <c r="J408" s="8">
        <v>0.97094972067039109</v>
      </c>
      <c r="K408" s="8">
        <v>0.91493775933609955</v>
      </c>
      <c r="L408" s="8">
        <v>0.96132252027448539</v>
      </c>
      <c r="N408" s="7">
        <v>-20</v>
      </c>
      <c r="O408" s="7">
        <v>-17</v>
      </c>
      <c r="P408" s="7">
        <v>-8</v>
      </c>
      <c r="Q408" s="7">
        <v>-45</v>
      </c>
      <c r="R408" s="16">
        <v>-44.6</v>
      </c>
    </row>
    <row r="409" spans="1:18" ht="13.5" customHeight="1" x14ac:dyDescent="0.2">
      <c r="A409" s="1">
        <v>35748</v>
      </c>
      <c r="C409" s="7">
        <v>717</v>
      </c>
      <c r="D409" s="7">
        <v>1666</v>
      </c>
      <c r="E409" s="7">
        <v>367</v>
      </c>
      <c r="F409" s="7">
        <v>2750</v>
      </c>
      <c r="I409" s="8">
        <v>0.78964757709251099</v>
      </c>
      <c r="J409" s="8">
        <v>0.93072625698324019</v>
      </c>
      <c r="K409" s="8">
        <v>0.7614107883817427</v>
      </c>
      <c r="L409" s="8">
        <v>0.85776668746101059</v>
      </c>
      <c r="N409" s="7">
        <v>-31</v>
      </c>
      <c r="O409" s="7">
        <v>-29</v>
      </c>
      <c r="P409" s="7">
        <v>-4</v>
      </c>
      <c r="Q409" s="7">
        <v>-64</v>
      </c>
      <c r="R409" s="16">
        <v>-66.8</v>
      </c>
    </row>
    <row r="410" spans="1:18" ht="13.5" customHeight="1" x14ac:dyDescent="0.2">
      <c r="A410" s="1">
        <v>35384</v>
      </c>
      <c r="C410" s="7">
        <v>629</v>
      </c>
      <c r="D410" s="7">
        <v>1656</v>
      </c>
      <c r="E410" s="7">
        <v>332</v>
      </c>
      <c r="F410" s="7">
        <v>2617</v>
      </c>
      <c r="I410" s="8">
        <v>0.70279329608938546</v>
      </c>
      <c r="J410" s="8">
        <v>0.90789473684210531</v>
      </c>
      <c r="K410" s="8">
        <v>0.69456066945606698</v>
      </c>
      <c r="L410" s="8">
        <v>0.81628197130380542</v>
      </c>
      <c r="N410" s="7">
        <v>-29</v>
      </c>
      <c r="O410" s="7">
        <v>-58</v>
      </c>
      <c r="P410" s="7">
        <v>1</v>
      </c>
      <c r="Q410" s="7">
        <v>-86</v>
      </c>
      <c r="R410" s="16">
        <v>-77.2</v>
      </c>
    </row>
    <row r="411" spans="1:18" ht="13.5" customHeight="1" x14ac:dyDescent="0.2">
      <c r="A411" s="1">
        <v>35020</v>
      </c>
      <c r="C411">
        <v>769</v>
      </c>
      <c r="D411">
        <v>1607</v>
      </c>
      <c r="E411">
        <v>422</v>
      </c>
      <c r="F411">
        <v>2798</v>
      </c>
      <c r="I411" s="8">
        <v>0.84691629955947134</v>
      </c>
      <c r="J411" s="8">
        <v>0.89776536312849164</v>
      </c>
      <c r="K411" s="8">
        <v>0.87551867219917012</v>
      </c>
      <c r="L411" s="8">
        <v>0.87987421383647801</v>
      </c>
      <c r="N411">
        <v>-25</v>
      </c>
      <c r="O411">
        <v>-62</v>
      </c>
      <c r="P411">
        <v>12</v>
      </c>
      <c r="Q411">
        <v>-75</v>
      </c>
      <c r="R411" s="16">
        <v>-54</v>
      </c>
    </row>
    <row r="412" spans="1:18" ht="13.5" customHeight="1" x14ac:dyDescent="0.2">
      <c r="A412" s="1">
        <v>34656</v>
      </c>
      <c r="C412">
        <v>878</v>
      </c>
      <c r="D412">
        <v>1786</v>
      </c>
      <c r="E412">
        <v>420</v>
      </c>
      <c r="F412">
        <v>3084</v>
      </c>
      <c r="I412" s="8">
        <v>0.96696035242290745</v>
      </c>
      <c r="J412" s="8">
        <v>0.99776536312849162</v>
      </c>
      <c r="K412" s="8">
        <v>0.87136929460580914</v>
      </c>
      <c r="L412" s="8">
        <v>0.96981132075471699</v>
      </c>
      <c r="N412">
        <v>1</v>
      </c>
      <c r="O412">
        <v>-9</v>
      </c>
      <c r="P412">
        <v>-7</v>
      </c>
      <c r="Q412">
        <v>-15</v>
      </c>
      <c r="R412" s="16">
        <v>-10</v>
      </c>
    </row>
    <row r="413" spans="1:18" ht="13.5" customHeight="1" x14ac:dyDescent="0.2">
      <c r="R413" s="16"/>
    </row>
    <row r="414" spans="1:18" ht="13.5" customHeight="1" x14ac:dyDescent="0.2">
      <c r="R414" s="16"/>
    </row>
    <row r="415" spans="1:18" ht="13.5" customHeight="1" x14ac:dyDescent="0.2">
      <c r="A415" s="1">
        <v>36483</v>
      </c>
      <c r="C415" s="7">
        <f>[48]STOR951!$D$13</f>
        <v>843</v>
      </c>
      <c r="D415" s="7">
        <f>[48]STOR951!$D$17</f>
        <v>1711</v>
      </c>
      <c r="E415" s="7">
        <f>[48]STOR951!$D$21</f>
        <v>442</v>
      </c>
      <c r="F415" s="7">
        <f>[48]STOR951!$D$25</f>
        <v>2996</v>
      </c>
      <c r="I415" s="8">
        <f>[48]STOR951!$G$13</f>
        <v>0.88830347734457327</v>
      </c>
      <c r="J415" s="8">
        <f>[48]STOR951!$G$17</f>
        <v>0.94582642343836376</v>
      </c>
      <c r="K415" s="8">
        <f>[48]STOR951!$G$21</f>
        <v>0.90204081632653066</v>
      </c>
      <c r="L415" s="8">
        <f>[48]STOR951!$G$25</f>
        <v>0.93449781659388642</v>
      </c>
      <c r="N415" s="7">
        <f>[48]STOR951!$E$13</f>
        <v>-4</v>
      </c>
      <c r="O415" s="7">
        <f>[48]STOR951!$E$17</f>
        <v>-19</v>
      </c>
      <c r="P415" s="7">
        <f>[48]STOR951!$E$21</f>
        <v>3</v>
      </c>
      <c r="Q415" s="7">
        <f>[48]STOR951!$E$25</f>
        <v>-20</v>
      </c>
      <c r="R415" s="16">
        <v>-4.8</v>
      </c>
    </row>
    <row r="416" spans="1:18" ht="13.5" customHeight="1" x14ac:dyDescent="0.2">
      <c r="A416" s="1">
        <v>36119</v>
      </c>
      <c r="C416" s="7">
        <v>899</v>
      </c>
      <c r="D416" s="7">
        <v>1726</v>
      </c>
      <c r="E416" s="7">
        <v>444</v>
      </c>
      <c r="F416" s="7">
        <v>3069</v>
      </c>
      <c r="I416" s="8">
        <v>0.99008810572687223</v>
      </c>
      <c r="J416" s="8">
        <v>0.96424581005586596</v>
      </c>
      <c r="K416" s="8">
        <v>0.92116182572614103</v>
      </c>
      <c r="L416" s="8">
        <v>0.95726762320648784</v>
      </c>
      <c r="N416" s="7">
        <v>-4</v>
      </c>
      <c r="O416" s="7">
        <v>-12</v>
      </c>
      <c r="P416" s="7">
        <v>3</v>
      </c>
      <c r="Q416" s="7">
        <v>-13</v>
      </c>
      <c r="R416" s="16">
        <v>-67.5</v>
      </c>
    </row>
    <row r="417" spans="1:18" ht="13.5" customHeight="1" x14ac:dyDescent="0.2">
      <c r="A417" s="1">
        <v>35755</v>
      </c>
      <c r="C417" s="7">
        <v>677</v>
      </c>
      <c r="D417" s="7">
        <v>1606</v>
      </c>
      <c r="E417" s="7">
        <v>359</v>
      </c>
      <c r="F417" s="7">
        <v>2642</v>
      </c>
      <c r="I417" s="8">
        <v>0.74559471365638763</v>
      </c>
      <c r="J417" s="8">
        <v>0.89720670391061452</v>
      </c>
      <c r="K417" s="8">
        <v>0.74481327800829877</v>
      </c>
      <c r="L417" s="8">
        <v>0.82407985028072361</v>
      </c>
      <c r="N417" s="7">
        <v>-40</v>
      </c>
      <c r="O417" s="7">
        <v>-60</v>
      </c>
      <c r="P417" s="7">
        <v>-8</v>
      </c>
      <c r="Q417" s="7">
        <v>-108</v>
      </c>
      <c r="R417" s="16">
        <v>-84.6</v>
      </c>
    </row>
    <row r="418" spans="1:18" ht="13.5" customHeight="1" x14ac:dyDescent="0.2">
      <c r="A418" s="1">
        <v>35391</v>
      </c>
      <c r="C418" s="7">
        <v>615</v>
      </c>
      <c r="D418" s="7">
        <v>1610</v>
      </c>
      <c r="E418" s="7">
        <v>326</v>
      </c>
      <c r="F418" s="7">
        <v>2551</v>
      </c>
      <c r="I418" s="8">
        <v>0.68715083798882681</v>
      </c>
      <c r="J418" s="8">
        <v>0.88267543859649122</v>
      </c>
      <c r="K418" s="8">
        <v>0.68200836820083677</v>
      </c>
      <c r="L418" s="8">
        <v>0.79569557080474107</v>
      </c>
      <c r="N418" s="7">
        <v>-14</v>
      </c>
      <c r="O418" s="7">
        <v>-46</v>
      </c>
      <c r="P418" s="7">
        <v>-6</v>
      </c>
      <c r="Q418" s="7">
        <v>-66</v>
      </c>
      <c r="R418" s="16">
        <v>-86.7</v>
      </c>
    </row>
    <row r="419" spans="1:18" ht="13.5" customHeight="1" x14ac:dyDescent="0.2">
      <c r="A419" s="1">
        <v>35027</v>
      </c>
      <c r="C419">
        <v>754</v>
      </c>
      <c r="D419">
        <v>1563</v>
      </c>
      <c r="E419">
        <v>420</v>
      </c>
      <c r="F419">
        <v>2737</v>
      </c>
      <c r="I419" s="8">
        <v>0.83039647577092512</v>
      </c>
      <c r="J419" s="8">
        <v>0.87318435754189949</v>
      </c>
      <c r="K419" s="8">
        <v>0.87136929460580914</v>
      </c>
      <c r="L419" s="8">
        <v>0.86069182389937104</v>
      </c>
      <c r="N419">
        <v>-15</v>
      </c>
      <c r="O419">
        <v>-44</v>
      </c>
      <c r="P419">
        <v>-2</v>
      </c>
      <c r="Q419">
        <v>-61</v>
      </c>
      <c r="R419" s="16">
        <v>-60</v>
      </c>
    </row>
    <row r="420" spans="1:18" x14ac:dyDescent="0.2">
      <c r="A420" s="1">
        <v>34663</v>
      </c>
      <c r="C420">
        <v>864</v>
      </c>
      <c r="D420">
        <v>1751</v>
      </c>
      <c r="E420">
        <v>412</v>
      </c>
      <c r="F420">
        <v>3027</v>
      </c>
      <c r="I420" s="8">
        <v>0.95154185022026427</v>
      </c>
      <c r="J420" s="8">
        <v>0.97821229050279335</v>
      </c>
      <c r="K420" s="8">
        <v>0.85477178423236511</v>
      </c>
      <c r="L420" s="8">
        <v>0.95188679245283014</v>
      </c>
      <c r="N420">
        <v>-14</v>
      </c>
      <c r="O420">
        <v>-35</v>
      </c>
      <c r="P420">
        <v>-8</v>
      </c>
      <c r="Q420">
        <v>-57</v>
      </c>
      <c r="R420" s="16">
        <v>-22</v>
      </c>
    </row>
    <row r="421" spans="1:18" x14ac:dyDescent="0.2">
      <c r="R421" s="16"/>
    </row>
    <row r="422" spans="1:18" x14ac:dyDescent="0.2">
      <c r="A422"/>
      <c r="I422"/>
      <c r="J422"/>
      <c r="K422"/>
      <c r="L422"/>
      <c r="R422" s="16"/>
    </row>
    <row r="423" spans="1:18" x14ac:dyDescent="0.2">
      <c r="A423" s="1">
        <v>36490</v>
      </c>
      <c r="C423" s="7">
        <f>[49]STOR951!$D$13</f>
        <v>848</v>
      </c>
      <c r="D423" s="7">
        <f>[49]STOR951!$D$17</f>
        <v>1714</v>
      </c>
      <c r="E423" s="7">
        <f>[49]STOR951!$D$21</f>
        <v>439</v>
      </c>
      <c r="F423" s="7">
        <f>[49]STOR951!$D$25</f>
        <v>3001</v>
      </c>
      <c r="I423" s="8">
        <f>[49]STOR951!$G$13</f>
        <v>0.89357218124341409</v>
      </c>
      <c r="J423" s="8">
        <f>[49]STOR951!$G$17</f>
        <v>0.9474847982310669</v>
      </c>
      <c r="K423" s="8">
        <f>[49]STOR951!$G$21</f>
        <v>0.89591836734693875</v>
      </c>
      <c r="L423" s="8">
        <f>[49]STOR951!$G$25</f>
        <v>0.9360573923892701</v>
      </c>
      <c r="N423" s="7">
        <f>[49]STOR951!$E$13</f>
        <v>5</v>
      </c>
      <c r="O423" s="7">
        <f>[49]STOR951!$E$17</f>
        <v>3</v>
      </c>
      <c r="P423" s="7">
        <f>[49]STOR951!$E$21</f>
        <v>-3</v>
      </c>
      <c r="Q423" s="7">
        <f>[49]STOR951!$E$25</f>
        <v>5</v>
      </c>
      <c r="R423" s="16">
        <v>-3.5</v>
      </c>
    </row>
    <row r="424" spans="1:18" x14ac:dyDescent="0.2">
      <c r="A424" s="1">
        <v>36126</v>
      </c>
      <c r="C424" s="7">
        <v>906</v>
      </c>
      <c r="D424" s="7">
        <v>1719</v>
      </c>
      <c r="E424" s="7">
        <v>452</v>
      </c>
      <c r="F424" s="7">
        <v>3077</v>
      </c>
      <c r="G424">
        <v>3155</v>
      </c>
      <c r="H424" s="6">
        <f>G424-F424</f>
        <v>78</v>
      </c>
      <c r="I424" s="8">
        <v>0.99779735682819382</v>
      </c>
      <c r="J424" s="8">
        <v>0.96033519553072622</v>
      </c>
      <c r="K424" s="8">
        <v>0.93775933609958506</v>
      </c>
      <c r="L424" s="8">
        <v>0.95976294447910171</v>
      </c>
      <c r="N424" s="7">
        <v>7</v>
      </c>
      <c r="O424" s="7">
        <v>-7</v>
      </c>
      <c r="P424" s="7">
        <v>8</v>
      </c>
      <c r="Q424" s="7">
        <v>8</v>
      </c>
      <c r="R424" s="16">
        <v>-50.4</v>
      </c>
    </row>
    <row r="425" spans="1:18" x14ac:dyDescent="0.2">
      <c r="A425" s="1">
        <v>35762</v>
      </c>
      <c r="C425" s="7">
        <v>669</v>
      </c>
      <c r="D425" s="7">
        <v>1581</v>
      </c>
      <c r="E425" s="7">
        <v>356</v>
      </c>
      <c r="F425" s="7">
        <v>2606</v>
      </c>
      <c r="G425">
        <v>2699</v>
      </c>
      <c r="H425" s="6">
        <f>G425-F425</f>
        <v>93</v>
      </c>
      <c r="I425" s="8">
        <v>0.736784140969163</v>
      </c>
      <c r="J425" s="8">
        <v>0.88324022346368714</v>
      </c>
      <c r="K425" s="8">
        <v>0.7385892116182573</v>
      </c>
      <c r="L425" s="8">
        <v>0.81285090455396136</v>
      </c>
      <c r="N425" s="7">
        <v>-8</v>
      </c>
      <c r="O425" s="7">
        <v>-25</v>
      </c>
      <c r="P425" s="7">
        <v>-3</v>
      </c>
      <c r="Q425" s="7">
        <v>-36</v>
      </c>
      <c r="R425" s="16">
        <v>-50.5</v>
      </c>
    </row>
    <row r="426" spans="1:18" x14ac:dyDescent="0.2">
      <c r="A426" s="1">
        <v>35398</v>
      </c>
      <c r="C426" s="7">
        <v>579</v>
      </c>
      <c r="D426" s="7">
        <v>1548</v>
      </c>
      <c r="E426" s="7">
        <v>320</v>
      </c>
      <c r="F426" s="7">
        <v>2447</v>
      </c>
      <c r="G426">
        <v>2544</v>
      </c>
      <c r="H426" s="6">
        <f>G426-F426</f>
        <v>97</v>
      </c>
      <c r="I426" s="8">
        <v>0.64692737430167602</v>
      </c>
      <c r="J426" s="8">
        <v>0.84868421052631582</v>
      </c>
      <c r="K426" s="8">
        <v>0.66945606694560666</v>
      </c>
      <c r="L426" s="8">
        <v>0.76325639426076108</v>
      </c>
      <c r="N426" s="7">
        <v>-36</v>
      </c>
      <c r="O426" s="7">
        <v>-62</v>
      </c>
      <c r="P426" s="7">
        <v>-6</v>
      </c>
      <c r="Q426" s="7">
        <v>-104</v>
      </c>
      <c r="R426" s="16">
        <v>-54.8</v>
      </c>
    </row>
    <row r="427" spans="1:18" x14ac:dyDescent="0.2">
      <c r="A427" s="1">
        <v>35034</v>
      </c>
      <c r="C427">
        <v>730</v>
      </c>
      <c r="D427">
        <v>1514</v>
      </c>
      <c r="E427">
        <v>420</v>
      </c>
      <c r="F427">
        <v>2664</v>
      </c>
      <c r="G427">
        <v>2728</v>
      </c>
      <c r="H427" s="6">
        <f>G427-F427</f>
        <v>64</v>
      </c>
      <c r="I427" s="13">
        <v>0.80396475770925113</v>
      </c>
      <c r="J427" s="13">
        <v>0.84581005586592184</v>
      </c>
      <c r="K427" s="13">
        <v>0.87136929460580914</v>
      </c>
      <c r="L427" s="13">
        <v>0.83773584905660381</v>
      </c>
      <c r="N427">
        <v>-24</v>
      </c>
      <c r="O427">
        <v>-49</v>
      </c>
      <c r="P427">
        <v>0</v>
      </c>
      <c r="Q427">
        <v>-73</v>
      </c>
      <c r="R427" s="16">
        <v>-60</v>
      </c>
    </row>
    <row r="428" spans="1:18" x14ac:dyDescent="0.2">
      <c r="A428" s="1">
        <v>34670</v>
      </c>
      <c r="C428">
        <v>833</v>
      </c>
      <c r="D428">
        <v>1709</v>
      </c>
      <c r="E428">
        <v>400</v>
      </c>
      <c r="F428">
        <v>2942</v>
      </c>
      <c r="G428">
        <v>2978</v>
      </c>
      <c r="H428" s="6">
        <f>G428-F428</f>
        <v>36</v>
      </c>
      <c r="I428" s="13">
        <v>0.91740088105726869</v>
      </c>
      <c r="J428" s="13">
        <v>0.95474860335195533</v>
      </c>
      <c r="K428" s="13">
        <v>0.82987551867219922</v>
      </c>
      <c r="L428" s="13">
        <v>0.92515723270440253</v>
      </c>
      <c r="N428">
        <v>-31</v>
      </c>
      <c r="O428">
        <v>-42</v>
      </c>
      <c r="P428">
        <v>-12</v>
      </c>
      <c r="Q428">
        <v>-85</v>
      </c>
      <c r="R428" s="16">
        <v>-77</v>
      </c>
    </row>
    <row r="429" spans="1:18" x14ac:dyDescent="0.2">
      <c r="H429" s="6"/>
      <c r="I429" s="13"/>
      <c r="J429" s="13"/>
      <c r="K429" s="13"/>
      <c r="L429" s="13"/>
      <c r="R429" s="16"/>
    </row>
    <row r="430" spans="1:18" x14ac:dyDescent="0.2">
      <c r="H430" s="6"/>
      <c r="I430" s="13"/>
      <c r="J430" s="13"/>
      <c r="K430" s="13"/>
      <c r="L430" s="13"/>
      <c r="R430" s="16"/>
    </row>
    <row r="431" spans="1:18" x14ac:dyDescent="0.2">
      <c r="A431" s="1">
        <v>36497</v>
      </c>
      <c r="C431" s="7">
        <f>[50]STOR951!$D$13</f>
        <v>837</v>
      </c>
      <c r="D431" s="7">
        <f>[50]STOR951!$D$17</f>
        <v>1658</v>
      </c>
      <c r="E431" s="7">
        <f>[50]STOR951!$D$21</f>
        <v>437</v>
      </c>
      <c r="F431" s="7">
        <f>[50]STOR951!$D$25</f>
        <v>2932</v>
      </c>
      <c r="G431">
        <v>2991</v>
      </c>
      <c r="H431" s="6">
        <f>G431-F431</f>
        <v>59</v>
      </c>
      <c r="I431" s="8">
        <f>[50]STOR951!$G$13</f>
        <v>0.88198103266596417</v>
      </c>
      <c r="J431" s="8">
        <f>[50]STOR951!$G$17</f>
        <v>0.91652846876727478</v>
      </c>
      <c r="K431" s="8">
        <f>[50]STOR951!$G$21</f>
        <v>0.89183673469387759</v>
      </c>
      <c r="L431" s="8">
        <f>[50]STOR951!$G$25</f>
        <v>0.91453524641297568</v>
      </c>
      <c r="N431" s="7">
        <f>[50]STOR951!$E$13</f>
        <v>-11</v>
      </c>
      <c r="O431" s="7">
        <f>[50]STOR951!$E$17</f>
        <v>-56</v>
      </c>
      <c r="P431" s="7">
        <f>[50]STOR951!$E$21</f>
        <v>-2</v>
      </c>
      <c r="Q431" s="7">
        <f>[50]STOR951!$E$25</f>
        <v>-69</v>
      </c>
      <c r="R431" s="16">
        <v>-45.7</v>
      </c>
    </row>
    <row r="432" spans="1:18" x14ac:dyDescent="0.2">
      <c r="A432" s="1">
        <v>36133</v>
      </c>
      <c r="C432" s="7">
        <v>920</v>
      </c>
      <c r="D432" s="7">
        <v>1733</v>
      </c>
      <c r="E432" s="7">
        <v>451</v>
      </c>
      <c r="F432" s="7">
        <v>3104</v>
      </c>
      <c r="I432" s="8">
        <v>1.0132158590308371</v>
      </c>
      <c r="J432" s="8">
        <v>0.96815642458100559</v>
      </c>
      <c r="K432" s="8">
        <v>0.93568464730290457</v>
      </c>
      <c r="L432" s="8">
        <v>0.9681846537741734</v>
      </c>
      <c r="N432" s="7">
        <v>14</v>
      </c>
      <c r="O432" s="7">
        <v>14</v>
      </c>
      <c r="P432" s="7">
        <v>-1</v>
      </c>
      <c r="Q432" s="7">
        <v>27</v>
      </c>
      <c r="R432" s="16">
        <v>-16.600000000000001</v>
      </c>
    </row>
    <row r="433" spans="1:18" x14ac:dyDescent="0.2">
      <c r="A433" s="1">
        <v>35769</v>
      </c>
      <c r="C433" s="7">
        <v>644</v>
      </c>
      <c r="D433" s="7">
        <v>1549</v>
      </c>
      <c r="E433" s="7">
        <v>344</v>
      </c>
      <c r="F433" s="7">
        <v>2537</v>
      </c>
      <c r="I433" s="8">
        <v>0.70925110132158586</v>
      </c>
      <c r="J433" s="8">
        <v>0.86536312849162011</v>
      </c>
      <c r="K433" s="8">
        <v>0.7136929460580913</v>
      </c>
      <c r="L433" s="8">
        <v>0.79132875857766682</v>
      </c>
      <c r="N433" s="7">
        <v>-25</v>
      </c>
      <c r="O433" s="7">
        <v>-32</v>
      </c>
      <c r="P433" s="7">
        <v>-12</v>
      </c>
      <c r="Q433" s="7">
        <v>-69</v>
      </c>
      <c r="R433" s="16">
        <v>-95.7</v>
      </c>
    </row>
    <row r="434" spans="1:18" x14ac:dyDescent="0.2">
      <c r="A434" s="1">
        <v>35405</v>
      </c>
      <c r="C434" s="7">
        <v>555</v>
      </c>
      <c r="D434" s="7">
        <v>1508</v>
      </c>
      <c r="E434" s="7">
        <v>312</v>
      </c>
      <c r="F434" s="7">
        <v>2375</v>
      </c>
      <c r="I434" s="8">
        <v>0.62011173184357538</v>
      </c>
      <c r="J434" s="8">
        <v>0.82675438596491224</v>
      </c>
      <c r="K434" s="8">
        <v>0.65271966527196656</v>
      </c>
      <c r="L434" s="8">
        <v>0.74079850280723647</v>
      </c>
      <c r="N434" s="7">
        <v>-24</v>
      </c>
      <c r="O434" s="7">
        <v>-40</v>
      </c>
      <c r="P434" s="7">
        <v>-8</v>
      </c>
      <c r="Q434" s="7">
        <v>-72</v>
      </c>
      <c r="R434" s="16">
        <v>-106.2</v>
      </c>
    </row>
    <row r="435" spans="1:18" x14ac:dyDescent="0.2">
      <c r="A435" s="1">
        <v>35041</v>
      </c>
      <c r="C435">
        <v>714</v>
      </c>
      <c r="D435">
        <v>1464</v>
      </c>
      <c r="E435">
        <v>411</v>
      </c>
      <c r="F435">
        <v>2589</v>
      </c>
      <c r="I435" s="13">
        <v>0.78634361233480177</v>
      </c>
      <c r="J435" s="13">
        <v>0.81787709497206706</v>
      </c>
      <c r="K435" s="13">
        <v>0.85269709543568462</v>
      </c>
      <c r="L435" s="13">
        <v>0.8141509433962264</v>
      </c>
      <c r="N435">
        <v>-16</v>
      </c>
      <c r="O435">
        <v>-50</v>
      </c>
      <c r="P435">
        <v>-9</v>
      </c>
      <c r="Q435">
        <v>-75</v>
      </c>
      <c r="R435" s="16">
        <v>-70</v>
      </c>
    </row>
    <row r="436" spans="1:18" x14ac:dyDescent="0.2">
      <c r="A436" s="1">
        <v>34677</v>
      </c>
      <c r="C436">
        <v>822</v>
      </c>
      <c r="D436">
        <v>1679</v>
      </c>
      <c r="E436">
        <v>385</v>
      </c>
      <c r="F436">
        <v>2886</v>
      </c>
      <c r="I436" s="13">
        <v>0.90528634361233484</v>
      </c>
      <c r="J436" s="13">
        <v>0.93798882681564244</v>
      </c>
      <c r="K436" s="13">
        <v>0.79875518672199175</v>
      </c>
      <c r="L436" s="13">
        <v>0.90754716981132078</v>
      </c>
      <c r="N436">
        <v>-11</v>
      </c>
      <c r="O436">
        <v>-30</v>
      </c>
      <c r="P436">
        <v>-15</v>
      </c>
      <c r="Q436">
        <v>-56</v>
      </c>
      <c r="R436" s="16">
        <v>-52</v>
      </c>
    </row>
    <row r="437" spans="1:18" x14ac:dyDescent="0.2">
      <c r="I437" s="13"/>
      <c r="J437" s="13"/>
      <c r="K437" s="13"/>
      <c r="L437" s="13"/>
      <c r="R437" s="16"/>
    </row>
    <row r="438" spans="1:18" x14ac:dyDescent="0.2">
      <c r="I438" s="13"/>
      <c r="J438" s="13"/>
      <c r="K438" s="13"/>
      <c r="L438" s="13"/>
      <c r="R438" s="16"/>
    </row>
    <row r="439" spans="1:18" x14ac:dyDescent="0.2">
      <c r="A439" s="1">
        <v>36504</v>
      </c>
      <c r="C439" s="7">
        <f>[51]STOR951!$D$13</f>
        <v>815</v>
      </c>
      <c r="D439" s="7">
        <f>[51]STOR951!$D$17</f>
        <v>1621</v>
      </c>
      <c r="E439" s="7">
        <f>[51]STOR951!$D$21</f>
        <v>423</v>
      </c>
      <c r="F439" s="7">
        <f>[51]STOR951!$D$25</f>
        <v>2859</v>
      </c>
      <c r="I439" s="8">
        <f>[51]STOR951!$G$13</f>
        <v>0.85879873551106423</v>
      </c>
      <c r="J439" s="8">
        <f>[51]STOR951!$G$17</f>
        <v>0.89607517965726924</v>
      </c>
      <c r="K439" s="8">
        <f>[51]STOR951!$G$21</f>
        <v>0.86326530612244901</v>
      </c>
      <c r="L439" s="8">
        <f>[51]STOR951!$G$25</f>
        <v>0.89176543980037426</v>
      </c>
      <c r="N439" s="7">
        <f>[51]STOR951!$E$13</f>
        <v>-22</v>
      </c>
      <c r="O439" s="7">
        <f>[51]STOR951!$E$17</f>
        <v>-37</v>
      </c>
      <c r="P439" s="7">
        <f>[51]STOR951!$E$21</f>
        <v>-14</v>
      </c>
      <c r="Q439" s="7">
        <f>[51]STOR951!$E$25</f>
        <v>-73</v>
      </c>
      <c r="R439" s="16">
        <v>-54.5</v>
      </c>
    </row>
    <row r="440" spans="1:18" x14ac:dyDescent="0.2">
      <c r="A440" s="1">
        <v>36140</v>
      </c>
      <c r="C440" s="7">
        <v>904</v>
      </c>
      <c r="D440" s="7">
        <v>1714</v>
      </c>
      <c r="E440" s="7">
        <v>437</v>
      </c>
      <c r="F440" s="7">
        <v>3055</v>
      </c>
      <c r="I440" s="8">
        <v>0.99559471365638763</v>
      </c>
      <c r="J440" s="8">
        <v>0.95754189944134083</v>
      </c>
      <c r="K440" s="8">
        <v>0.90663900414937759</v>
      </c>
      <c r="L440" s="8">
        <v>0.95290081097941359</v>
      </c>
      <c r="N440" s="7">
        <v>-16</v>
      </c>
      <c r="O440" s="7">
        <v>-19</v>
      </c>
      <c r="P440" s="7">
        <v>-14</v>
      </c>
      <c r="Q440" s="7">
        <v>-49</v>
      </c>
      <c r="R440" s="16">
        <v>-17</v>
      </c>
    </row>
    <row r="441" spans="1:18" x14ac:dyDescent="0.2">
      <c r="A441" s="1">
        <v>35776</v>
      </c>
      <c r="C441" s="7">
        <v>603</v>
      </c>
      <c r="D441" s="7">
        <v>1473</v>
      </c>
      <c r="E441" s="7">
        <v>325</v>
      </c>
      <c r="F441" s="7">
        <v>2401</v>
      </c>
      <c r="I441" s="8">
        <v>0.66409691629955947</v>
      </c>
      <c r="J441" s="8">
        <v>0.82290502793296094</v>
      </c>
      <c r="K441" s="8">
        <v>0.67427385892116187</v>
      </c>
      <c r="L441" s="8">
        <v>0.74890829694323147</v>
      </c>
      <c r="N441" s="7">
        <v>-41</v>
      </c>
      <c r="O441" s="7">
        <v>-76</v>
      </c>
      <c r="P441" s="7">
        <v>-19</v>
      </c>
      <c r="Q441" s="7">
        <v>-136</v>
      </c>
      <c r="R441" s="16">
        <v>-103.5</v>
      </c>
    </row>
    <row r="442" spans="1:18" x14ac:dyDescent="0.2">
      <c r="A442" s="1">
        <v>35412</v>
      </c>
      <c r="C442" s="7">
        <v>550</v>
      </c>
      <c r="D442" s="7">
        <v>1464</v>
      </c>
      <c r="E442" s="7">
        <v>308</v>
      </c>
      <c r="F442" s="7">
        <v>2322</v>
      </c>
      <c r="I442" s="8">
        <v>0.61452513966480449</v>
      </c>
      <c r="J442" s="8">
        <v>0.80263157894736847</v>
      </c>
      <c r="K442" s="8">
        <v>0.64435146443514646</v>
      </c>
      <c r="L442" s="8">
        <v>0.72426699937616967</v>
      </c>
      <c r="N442" s="7">
        <v>-5</v>
      </c>
      <c r="O442" s="7">
        <v>-44</v>
      </c>
      <c r="P442" s="7">
        <v>-4</v>
      </c>
      <c r="Q442" s="7">
        <v>-53</v>
      </c>
      <c r="R442" s="16">
        <v>-86.3</v>
      </c>
    </row>
    <row r="443" spans="1:18" x14ac:dyDescent="0.2">
      <c r="A443" s="1">
        <v>35048</v>
      </c>
      <c r="C443">
        <v>673</v>
      </c>
      <c r="D443">
        <v>1336</v>
      </c>
      <c r="E443">
        <v>402</v>
      </c>
      <c r="F443">
        <v>2411</v>
      </c>
      <c r="I443" s="13">
        <v>0.74118942731277537</v>
      </c>
      <c r="J443" s="13">
        <v>0.74636871508379887</v>
      </c>
      <c r="K443" s="13">
        <v>0.8340248962655602</v>
      </c>
      <c r="L443" s="13">
        <v>0.75817610062893082</v>
      </c>
      <c r="N443">
        <v>-41</v>
      </c>
      <c r="O443">
        <v>-128</v>
      </c>
      <c r="P443">
        <v>-9</v>
      </c>
      <c r="Q443">
        <v>-178</v>
      </c>
      <c r="R443" s="16">
        <v>-101</v>
      </c>
    </row>
    <row r="444" spans="1:18" x14ac:dyDescent="0.2">
      <c r="A444" s="1">
        <v>34684</v>
      </c>
      <c r="C444">
        <v>774</v>
      </c>
      <c r="D444">
        <v>1590</v>
      </c>
      <c r="E444">
        <v>361</v>
      </c>
      <c r="F444">
        <v>2725</v>
      </c>
      <c r="I444" s="13">
        <v>0.85242290748898675</v>
      </c>
      <c r="J444" s="13">
        <v>0.88826815642458101</v>
      </c>
      <c r="K444" s="13">
        <v>0.74896265560165975</v>
      </c>
      <c r="L444" s="13">
        <v>0.85691823899371067</v>
      </c>
      <c r="N444">
        <v>-48</v>
      </c>
      <c r="O444">
        <v>-89</v>
      </c>
      <c r="P444">
        <v>-24</v>
      </c>
      <c r="Q444">
        <v>-161</v>
      </c>
      <c r="R444" s="16">
        <v>-108</v>
      </c>
    </row>
    <row r="445" spans="1:18" x14ac:dyDescent="0.2">
      <c r="I445" s="13"/>
      <c r="J445" s="13"/>
      <c r="K445" s="13"/>
      <c r="L445" s="13"/>
      <c r="R445" s="16"/>
    </row>
    <row r="446" spans="1:18" x14ac:dyDescent="0.2">
      <c r="I446" s="13"/>
      <c r="J446" s="13"/>
      <c r="K446" s="13"/>
      <c r="L446" s="13"/>
      <c r="R446" s="16"/>
    </row>
    <row r="447" spans="1:18" x14ac:dyDescent="0.2">
      <c r="A447" s="1">
        <v>36511</v>
      </c>
      <c r="C447" s="7">
        <f>[52]STOR951!$D$13</f>
        <v>789</v>
      </c>
      <c r="D447" s="7">
        <f>[52]STOR951!$D$17</f>
        <v>1546</v>
      </c>
      <c r="E447" s="7">
        <f>[52]STOR951!$D$21</f>
        <v>408</v>
      </c>
      <c r="F447" s="7">
        <f>[52]STOR951!$D$25</f>
        <v>2743</v>
      </c>
      <c r="I447" s="8">
        <f>[52]STOR951!$G$13</f>
        <v>0.83140147523709163</v>
      </c>
      <c r="J447" s="8">
        <f>[52]STOR951!$G$17</f>
        <v>0.85461580983969043</v>
      </c>
      <c r="K447" s="8">
        <f>[52]STOR951!$G$21</f>
        <v>0.83265306122448979</v>
      </c>
      <c r="L447" s="8">
        <f>[52]STOR951!$G$25</f>
        <v>0.85558328134747352</v>
      </c>
      <c r="N447" s="7">
        <f>[52]STOR951!$E$13</f>
        <v>-26</v>
      </c>
      <c r="O447" s="7">
        <f>[52]STOR951!$E$17</f>
        <v>-75</v>
      </c>
      <c r="P447" s="7">
        <f>[52]STOR951!$E$21</f>
        <v>-15</v>
      </c>
      <c r="Q447" s="7">
        <f>[52]STOR951!$E$25</f>
        <v>-116</v>
      </c>
      <c r="R447" s="16">
        <v>-42.8</v>
      </c>
    </row>
    <row r="448" spans="1:18" x14ac:dyDescent="0.2">
      <c r="A448" s="1">
        <v>36147</v>
      </c>
      <c r="C448" s="7">
        <v>883</v>
      </c>
      <c r="D448" s="7">
        <v>1657</v>
      </c>
      <c r="E448" s="7">
        <v>430</v>
      </c>
      <c r="F448" s="7">
        <v>2970</v>
      </c>
      <c r="I448" s="8">
        <v>0.97246696035242286</v>
      </c>
      <c r="J448" s="8">
        <v>0.92569832402234642</v>
      </c>
      <c r="K448" s="8">
        <v>0.89211618257261416</v>
      </c>
      <c r="L448" s="8">
        <v>0.92638802245789142</v>
      </c>
      <c r="N448" s="7">
        <v>-21</v>
      </c>
      <c r="O448" s="7">
        <v>-57</v>
      </c>
      <c r="P448" s="7">
        <v>-7</v>
      </c>
      <c r="Q448" s="7">
        <v>-85</v>
      </c>
      <c r="R448" s="16">
        <v>-81.099999999999994</v>
      </c>
    </row>
    <row r="449" spans="1:18" x14ac:dyDescent="0.2">
      <c r="A449" s="1">
        <v>35783</v>
      </c>
      <c r="C449" s="7">
        <v>563</v>
      </c>
      <c r="D449" s="7">
        <v>1407</v>
      </c>
      <c r="E449" s="7">
        <v>296</v>
      </c>
      <c r="F449" s="7">
        <v>2266</v>
      </c>
      <c r="I449" s="8">
        <v>0.62004405286343611</v>
      </c>
      <c r="J449" s="8">
        <v>0.78603351955307266</v>
      </c>
      <c r="K449" s="8">
        <v>0.61410788381742742</v>
      </c>
      <c r="L449" s="8">
        <v>0.70679975046787269</v>
      </c>
      <c r="N449" s="7">
        <v>-40</v>
      </c>
      <c r="O449" s="7">
        <v>-66</v>
      </c>
      <c r="P449" s="7">
        <v>-29</v>
      </c>
      <c r="Q449" s="7">
        <v>-135</v>
      </c>
      <c r="R449" s="16">
        <v>-101.1</v>
      </c>
    </row>
    <row r="450" spans="1:18" x14ac:dyDescent="0.2">
      <c r="A450" s="1">
        <v>35419</v>
      </c>
      <c r="C450" s="7">
        <v>498</v>
      </c>
      <c r="D450" s="7">
        <v>1402</v>
      </c>
      <c r="E450" s="7">
        <v>292</v>
      </c>
      <c r="F450" s="7">
        <v>2192</v>
      </c>
      <c r="I450" s="8">
        <v>0.55642458100558656</v>
      </c>
      <c r="J450" s="8">
        <v>0.76864035087719296</v>
      </c>
      <c r="K450" s="8">
        <v>0.61087866108786615</v>
      </c>
      <c r="L450" s="8">
        <v>0.68371802869619458</v>
      </c>
      <c r="N450" s="7">
        <v>-52</v>
      </c>
      <c r="O450" s="7">
        <v>-62</v>
      </c>
      <c r="P450" s="7">
        <v>-16</v>
      </c>
      <c r="Q450" s="7">
        <v>-130</v>
      </c>
      <c r="R450" s="16">
        <v>-91</v>
      </c>
    </row>
    <row r="451" spans="1:18" x14ac:dyDescent="0.2">
      <c r="A451" s="1">
        <v>35056</v>
      </c>
      <c r="C451">
        <v>616</v>
      </c>
      <c r="D451">
        <v>1251</v>
      </c>
      <c r="E451">
        <v>390</v>
      </c>
      <c r="F451">
        <v>2257</v>
      </c>
      <c r="I451" s="13">
        <v>0.68799999999999994</v>
      </c>
      <c r="J451" s="13">
        <v>0.68600000000000005</v>
      </c>
      <c r="K451" s="13">
        <v>0.81599999999999995</v>
      </c>
      <c r="L451" s="13">
        <v>0.70399999999999996</v>
      </c>
      <c r="N451">
        <v>-57</v>
      </c>
      <c r="O451">
        <v>-85</v>
      </c>
      <c r="P451">
        <v>-12</v>
      </c>
      <c r="Q451">
        <v>-154</v>
      </c>
      <c r="R451" s="16">
        <v>-110</v>
      </c>
    </row>
    <row r="452" spans="1:18" x14ac:dyDescent="0.2">
      <c r="A452" s="1">
        <v>34691</v>
      </c>
      <c r="C452">
        <v>749</v>
      </c>
      <c r="D452">
        <v>1534</v>
      </c>
      <c r="E452">
        <v>363</v>
      </c>
      <c r="F452">
        <v>2646</v>
      </c>
      <c r="I452" s="13">
        <v>0.82488986784140972</v>
      </c>
      <c r="J452" s="13">
        <v>0.85698324022346373</v>
      </c>
      <c r="K452" s="13">
        <v>0.75311203319502074</v>
      </c>
      <c r="L452" s="13">
        <v>0.83207547169811324</v>
      </c>
      <c r="N452">
        <v>-25</v>
      </c>
      <c r="O452">
        <v>-56</v>
      </c>
      <c r="P452">
        <v>2</v>
      </c>
      <c r="Q452">
        <v>-79</v>
      </c>
      <c r="R452" s="16">
        <v>-102</v>
      </c>
    </row>
    <row r="453" spans="1:18" x14ac:dyDescent="0.2">
      <c r="I453" s="13"/>
      <c r="J453" s="13"/>
      <c r="K453" s="13"/>
      <c r="L453" s="13"/>
      <c r="R453" s="16"/>
    </row>
    <row r="454" spans="1:18" x14ac:dyDescent="0.2">
      <c r="I454" s="13"/>
      <c r="J454" s="13"/>
      <c r="K454" s="13"/>
      <c r="L454" s="13"/>
      <c r="R454" s="16"/>
    </row>
    <row r="455" spans="1:18" x14ac:dyDescent="0.2">
      <c r="A455" s="1">
        <v>36518</v>
      </c>
      <c r="C455" s="7">
        <f>[53]STOR951!$D$13</f>
        <v>740</v>
      </c>
      <c r="D455" s="7">
        <f>[53]STOR951!$D$17</f>
        <v>1437</v>
      </c>
      <c r="E455" s="7">
        <f>[53]STOR951!$D$21</f>
        <v>393</v>
      </c>
      <c r="F455" s="7">
        <f>[53]STOR951!$D$25</f>
        <v>2570</v>
      </c>
      <c r="I455" s="8">
        <f>[53]STOR951!$G$13</f>
        <v>0.77976817702845103</v>
      </c>
      <c r="J455" s="8">
        <f>[53]STOR951!$G$17</f>
        <v>0.79436152570480933</v>
      </c>
      <c r="K455" s="8">
        <f>[53]STOR951!$G$21</f>
        <v>0.80204081632653057</v>
      </c>
      <c r="L455" s="8">
        <f>[53]STOR951!$G$25</f>
        <v>0.801621958827199</v>
      </c>
      <c r="N455" s="7">
        <f>[53]STOR951!$E$13</f>
        <v>-49</v>
      </c>
      <c r="O455" s="7">
        <f>[53]STOR951!$E$17</f>
        <v>-109</v>
      </c>
      <c r="P455" s="7">
        <f>[53]STOR951!$E$21</f>
        <v>-15</v>
      </c>
      <c r="Q455" s="7">
        <f>[53]STOR951!$E$25</f>
        <v>-173</v>
      </c>
      <c r="R455" s="16">
        <v>-85.6</v>
      </c>
    </row>
    <row r="456" spans="1:18" x14ac:dyDescent="0.2">
      <c r="A456" s="1">
        <v>36154</v>
      </c>
      <c r="C456" s="7">
        <v>847</v>
      </c>
      <c r="D456" s="7">
        <v>1564</v>
      </c>
      <c r="E456" s="7">
        <v>392</v>
      </c>
      <c r="F456" s="7">
        <v>2803</v>
      </c>
      <c r="I456" s="8">
        <v>0.93281938325991187</v>
      </c>
      <c r="J456" s="8">
        <v>0.8737430167597765</v>
      </c>
      <c r="K456" s="8">
        <v>0.81327800829875518</v>
      </c>
      <c r="L456" s="8">
        <v>0.87429819089207739</v>
      </c>
      <c r="N456" s="7">
        <v>-36</v>
      </c>
      <c r="O456" s="7">
        <v>-93</v>
      </c>
      <c r="P456" s="7">
        <v>-38</v>
      </c>
      <c r="Q456" s="7">
        <v>-167</v>
      </c>
      <c r="R456" s="16">
        <v>-104.5</v>
      </c>
    </row>
    <row r="457" spans="1:18" x14ac:dyDescent="0.2">
      <c r="A457" s="1">
        <v>35790</v>
      </c>
      <c r="C457" s="7">
        <v>544</v>
      </c>
      <c r="D457" s="7">
        <v>1352</v>
      </c>
      <c r="E457" s="7">
        <v>274</v>
      </c>
      <c r="F457" s="7">
        <v>2170</v>
      </c>
      <c r="G457">
        <v>2175</v>
      </c>
      <c r="H457" s="6">
        <f>G457-F457</f>
        <v>5</v>
      </c>
      <c r="I457" s="8">
        <v>0.59911894273127753</v>
      </c>
      <c r="J457" s="8">
        <v>0.75530726256983238</v>
      </c>
      <c r="K457" s="8">
        <v>0.56846473029045641</v>
      </c>
      <c r="L457" s="8">
        <v>0.67685589519650657</v>
      </c>
      <c r="N457" s="7">
        <v>-19</v>
      </c>
      <c r="O457" s="7">
        <v>-55</v>
      </c>
      <c r="P457" s="7">
        <v>-22</v>
      </c>
      <c r="Q457" s="7">
        <v>-96</v>
      </c>
      <c r="R457" s="16">
        <v>-86.4</v>
      </c>
    </row>
    <row r="458" spans="1:18" x14ac:dyDescent="0.2">
      <c r="A458" s="1">
        <v>35426</v>
      </c>
      <c r="C458" s="7">
        <v>468</v>
      </c>
      <c r="D458" s="7">
        <v>1318</v>
      </c>
      <c r="E458" s="7">
        <v>278</v>
      </c>
      <c r="F458" s="7">
        <v>2064</v>
      </c>
      <c r="G458">
        <v>2173</v>
      </c>
      <c r="H458" s="6">
        <f>G458-F458</f>
        <v>109</v>
      </c>
      <c r="I458" s="8">
        <v>0.5229050279329609</v>
      </c>
      <c r="J458" s="8">
        <v>0.72258771929824561</v>
      </c>
      <c r="K458" s="8">
        <v>0.58158995815899583</v>
      </c>
      <c r="L458" s="8">
        <v>0.64379288833437309</v>
      </c>
      <c r="N458" s="7">
        <v>-30</v>
      </c>
      <c r="O458" s="7">
        <v>-84</v>
      </c>
      <c r="P458" s="7">
        <v>-14</v>
      </c>
      <c r="Q458" s="7">
        <v>-128</v>
      </c>
      <c r="R458" s="16">
        <v>-100.6</v>
      </c>
    </row>
    <row r="459" spans="1:18" x14ac:dyDescent="0.2">
      <c r="A459" s="1">
        <v>35063</v>
      </c>
      <c r="C459">
        <v>585</v>
      </c>
      <c r="D459">
        <v>1167</v>
      </c>
      <c r="E459">
        <v>366</v>
      </c>
      <c r="F459">
        <v>2118</v>
      </c>
      <c r="G459">
        <v>2153</v>
      </c>
      <c r="H459" s="6">
        <f>G459-F459</f>
        <v>35</v>
      </c>
      <c r="I459" s="13">
        <v>0.64427312775330392</v>
      </c>
      <c r="J459" s="13">
        <v>0.65195530726256978</v>
      </c>
      <c r="K459" s="13">
        <v>0.75933609958506221</v>
      </c>
      <c r="L459" s="13">
        <v>0.66603773584905657</v>
      </c>
      <c r="N459">
        <v>-44</v>
      </c>
      <c r="O459">
        <v>-92</v>
      </c>
      <c r="P459">
        <v>-24</v>
      </c>
      <c r="Q459">
        <v>-160</v>
      </c>
      <c r="R459" s="16">
        <v>-136</v>
      </c>
    </row>
    <row r="460" spans="1:18" x14ac:dyDescent="0.2">
      <c r="A460" s="1">
        <v>34698</v>
      </c>
      <c r="C460">
        <v>725</v>
      </c>
      <c r="D460">
        <v>1488</v>
      </c>
      <c r="E460">
        <v>360</v>
      </c>
      <c r="F460">
        <v>2573</v>
      </c>
      <c r="G460">
        <v>2606</v>
      </c>
      <c r="H460" s="6">
        <f>G460-F460</f>
        <v>33</v>
      </c>
      <c r="I460" s="13">
        <v>0.79845814977973573</v>
      </c>
      <c r="J460" s="13">
        <v>0.83128491620111733</v>
      </c>
      <c r="K460" s="13">
        <v>0.74688796680497926</v>
      </c>
      <c r="L460" s="13">
        <v>0.8091194968553459</v>
      </c>
      <c r="N460">
        <v>-24</v>
      </c>
      <c r="O460">
        <v>-46</v>
      </c>
      <c r="P460">
        <v>-3</v>
      </c>
      <c r="Q460">
        <v>-73</v>
      </c>
      <c r="R460" s="16">
        <v>-71</v>
      </c>
    </row>
    <row r="461" spans="1:18" x14ac:dyDescent="0.2">
      <c r="H461" s="6"/>
      <c r="I461" s="13"/>
      <c r="J461" s="13"/>
      <c r="K461" s="13"/>
      <c r="L461" s="13"/>
      <c r="R461" s="6"/>
    </row>
    <row r="462" spans="1:18" x14ac:dyDescent="0.2">
      <c r="H462" s="6"/>
      <c r="I462" s="13"/>
      <c r="J462" s="13"/>
      <c r="K462" s="13"/>
      <c r="L462" s="13"/>
      <c r="R462" s="6"/>
    </row>
    <row r="463" spans="1:18" x14ac:dyDescent="0.2">
      <c r="H463" s="6"/>
      <c r="I463" s="13"/>
      <c r="J463" s="13"/>
      <c r="K463" s="13"/>
      <c r="L463" s="13"/>
      <c r="R463" s="6"/>
    </row>
    <row r="464" spans="1:18" x14ac:dyDescent="0.2">
      <c r="A464"/>
      <c r="I464"/>
      <c r="J464"/>
      <c r="K464"/>
      <c r="L464"/>
    </row>
    <row r="465" spans="1:22" x14ac:dyDescent="0.2">
      <c r="A465"/>
      <c r="I465"/>
      <c r="J465"/>
      <c r="K465"/>
      <c r="L465"/>
    </row>
    <row r="466" spans="1:22" x14ac:dyDescent="0.2">
      <c r="A466"/>
      <c r="I466"/>
      <c r="J466"/>
      <c r="K466"/>
      <c r="L466"/>
    </row>
    <row r="467" spans="1:22" x14ac:dyDescent="0.2">
      <c r="A467"/>
      <c r="I467"/>
      <c r="J467"/>
      <c r="K467"/>
      <c r="L467"/>
    </row>
    <row r="468" spans="1:22" x14ac:dyDescent="0.2">
      <c r="A468"/>
      <c r="I468"/>
      <c r="J468"/>
      <c r="K468"/>
      <c r="L468"/>
      <c r="S468">
        <v>69</v>
      </c>
      <c r="T468">
        <v>49</v>
      </c>
      <c r="U468">
        <v>37</v>
      </c>
      <c r="V468">
        <v>33</v>
      </c>
    </row>
    <row r="469" spans="1:22" x14ac:dyDescent="0.2">
      <c r="A469"/>
      <c r="I469"/>
      <c r="J469"/>
      <c r="K469"/>
      <c r="L469"/>
      <c r="S469">
        <v>62</v>
      </c>
      <c r="T469">
        <v>45</v>
      </c>
      <c r="U469">
        <v>40</v>
      </c>
      <c r="V469">
        <v>35</v>
      </c>
    </row>
    <row r="470" spans="1:22" x14ac:dyDescent="0.2">
      <c r="I470" s="13"/>
      <c r="J470" s="13"/>
      <c r="K470" s="13"/>
      <c r="L470" s="13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</row>
    <row r="473" spans="1:22" x14ac:dyDescent="0.2">
      <c r="I473" s="13"/>
      <c r="J473" s="13"/>
      <c r="K473" s="13"/>
      <c r="L473" s="13"/>
    </row>
    <row r="474" spans="1:22" x14ac:dyDescent="0.2">
      <c r="I474" s="13"/>
      <c r="J474" s="13"/>
      <c r="K474" s="13"/>
      <c r="L474" s="13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I477" s="13"/>
      <c r="J477" s="13"/>
      <c r="K477" s="13"/>
      <c r="L477" s="13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2" x14ac:dyDescent="0.2">
      <c r="A481"/>
      <c r="I481"/>
      <c r="J481"/>
      <c r="K481"/>
      <c r="L481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I496" s="13"/>
      <c r="J496" s="13"/>
      <c r="K496" s="13"/>
      <c r="L496" s="13"/>
    </row>
    <row r="497" spans="1:18" x14ac:dyDescent="0.2">
      <c r="I497" s="13"/>
      <c r="J497" s="13"/>
      <c r="K497" s="13"/>
      <c r="L497" s="13"/>
    </row>
    <row r="498" spans="1:18" x14ac:dyDescent="0.2">
      <c r="H498" s="6"/>
      <c r="I498" s="13"/>
      <c r="J498" s="13"/>
      <c r="K498" s="13"/>
      <c r="L498" s="13"/>
      <c r="R498" s="6"/>
    </row>
    <row r="499" spans="1:18" x14ac:dyDescent="0.2">
      <c r="I499" s="13"/>
      <c r="J499" s="13"/>
      <c r="K499" s="13"/>
      <c r="L499" s="13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I510" s="13"/>
      <c r="J510" s="13"/>
      <c r="K510" s="13"/>
      <c r="L510" s="13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H517" s="6"/>
      <c r="I517" s="13"/>
      <c r="J517" s="13"/>
      <c r="K517" s="13"/>
      <c r="L517" s="13"/>
      <c r="R517" s="6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customFormat="1" x14ac:dyDescent="0.2"/>
    <row r="530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2000-08-30T18:01:16Z</cp:lastPrinted>
  <dcterms:created xsi:type="dcterms:W3CDTF">1998-08-18T19:12:21Z</dcterms:created>
  <dcterms:modified xsi:type="dcterms:W3CDTF">2023-09-11T18:33:47Z</dcterms:modified>
</cp:coreProperties>
</file>