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773BDF-BA0E-4F12-9F2A-ED4AF56F4969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<sst xmlns="http://schemas.openxmlformats.org/spreadsheetml/2006/main" count="54" uniqueCount="43">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</sst>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52">
          <cell r="H52">
            <v>353</v>
          </cell>
          <cell r="J52">
            <v>298</v>
          </cell>
          <cell r="L52">
            <v>399</v>
          </cell>
          <cell r="N52">
            <v>638</v>
          </cell>
          <cell r="P52">
            <v>548</v>
          </cell>
          <cell r="AD52">
            <v>680</v>
          </cell>
          <cell r="AF52">
            <v>838</v>
          </cell>
          <cell r="AH52">
            <v>985</v>
          </cell>
          <cell r="AJ52">
            <v>1069</v>
          </cell>
          <cell r="AL52">
            <v>906</v>
          </cell>
          <cell r="AZ52">
            <v>271</v>
          </cell>
          <cell r="BB52">
            <v>213</v>
          </cell>
          <cell r="BD52">
            <v>215</v>
          </cell>
          <cell r="BF52">
            <v>332</v>
          </cell>
          <cell r="BH52">
            <v>321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</row>
        <row r="17">
          <cell r="D17">
            <v>906</v>
          </cell>
        </row>
        <row r="21">
          <cell r="D21">
            <v>321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36917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312</v>
      </c>
      <c r="D13" s="25">
        <v>296</v>
      </c>
      <c r="E13" s="25">
        <f>+D13-C13</f>
        <v>-16</v>
      </c>
      <c r="F13" s="4">
        <f>E13/C13</f>
        <v>-5.128205128205128E-2</v>
      </c>
      <c r="G13" s="4">
        <f>D13/953</f>
        <v>0.31059811122770198</v>
      </c>
      <c r="H13" s="4"/>
      <c r="I13" s="16"/>
      <c r="J13" s="17"/>
      <c r="L13" s="25">
        <f>[2]STOR951!$D$13</f>
        <v>548</v>
      </c>
      <c r="M13" s="25">
        <f>AVERAGE('[1]AGA Storage'!$L$52,'[1]AGA Storage'!$N$52,'[1]AGA Storage'!$P$52)</f>
        <v>528.33333333333337</v>
      </c>
      <c r="N13" s="25">
        <f>AVERAGE('[1]AGA Storage'!$H$52,'[1]AGA Storage'!$J$52,'[1]AGA Storage'!$L$52,'[1]AGA Storage'!$N$52,'[1]AGA Storage'!$P$52)</f>
        <v>447.2</v>
      </c>
      <c r="O13" s="25">
        <f>D13-L13</f>
        <v>-252</v>
      </c>
      <c r="P13" s="25">
        <f>D13-M13</f>
        <v>-232.33333333333337</v>
      </c>
      <c r="Q13" s="25">
        <f>D13-N13</f>
        <v>-151.19999999999999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816</v>
      </c>
      <c r="D17" s="25">
        <v>723</v>
      </c>
      <c r="E17" s="25">
        <f>+D17-C17</f>
        <v>-93</v>
      </c>
      <c r="F17" s="4">
        <f>E17/C17</f>
        <v>-0.11397058823529412</v>
      </c>
      <c r="G17" s="4">
        <f>D17/1835</f>
        <v>0.39400544959128064</v>
      </c>
      <c r="H17" s="4"/>
      <c r="I17" s="16"/>
      <c r="J17" s="18"/>
      <c r="L17" s="25">
        <f>[2]STOR951!$D$17</f>
        <v>906</v>
      </c>
      <c r="M17" s="25">
        <f>AVERAGE('[1]AGA Storage'!$AH$52,'[1]AGA Storage'!$AJ$52,'[1]AGA Storage'!$AL$52)</f>
        <v>986.66666666666663</v>
      </c>
      <c r="N17" s="25">
        <f>AVERAGE('[1]AGA Storage'!$AD$52,'[1]AGA Storage'!$AF$52,'[1]AGA Storage'!$AH$52,'[1]AGA Storage'!$AJ$52,'[1]AGA Storage'!$AL$52)</f>
        <v>895.6</v>
      </c>
      <c r="O17" s="25">
        <f>D17-L17</f>
        <v>-183</v>
      </c>
      <c r="P17" s="25">
        <f>D17-M17</f>
        <v>-263.66666666666663</v>
      </c>
      <c r="Q17" s="25">
        <f>D17-N17</f>
        <v>-172.60000000000002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241</v>
      </c>
      <c r="D21" s="25">
        <v>222</v>
      </c>
      <c r="E21" s="25">
        <f>+D21-C21</f>
        <v>-19</v>
      </c>
      <c r="F21" s="4">
        <f>E21/C21</f>
        <v>-7.8838174273858919E-2</v>
      </c>
      <c r="G21" s="4">
        <f>D21/506</f>
        <v>0.43873517786561267</v>
      </c>
      <c r="H21" s="4"/>
      <c r="I21" s="16"/>
      <c r="J21" s="18"/>
      <c r="L21" s="25">
        <f>[2]STOR951!$D$21</f>
        <v>321</v>
      </c>
      <c r="M21" s="25">
        <f>AVERAGE('[1]AGA Storage'!$BD$52,'[1]AGA Storage'!$BF$52,'[1]AGA Storage'!$BH$52)</f>
        <v>289.33333333333331</v>
      </c>
      <c r="N21" s="25">
        <f>AVERAGE('[1]AGA Storage'!$AZ$52,'[1]AGA Storage'!$BB$52,'[1]AGA Storage'!$BD$52,'[1]AGA Storage'!$BF$52,'[1]AGA Storage'!$H$52)</f>
        <v>276.8</v>
      </c>
      <c r="O21" s="25">
        <f>D21-L21</f>
        <v>-99</v>
      </c>
      <c r="P21" s="25">
        <f>D21-M21</f>
        <v>-67.333333333333314</v>
      </c>
      <c r="Q21" s="25">
        <f>D21-N21</f>
        <v>-54.800000000000011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1369</v>
      </c>
      <c r="D25" s="21">
        <f>SUM(D12:D24)</f>
        <v>1241</v>
      </c>
      <c r="E25" s="21">
        <f>SUM(E12:E24)</f>
        <v>-128</v>
      </c>
      <c r="F25" s="4">
        <f>E25/C25</f>
        <v>-9.3498904309715122E-2</v>
      </c>
      <c r="G25" s="27">
        <f>D25/3294</f>
        <v>0.37674559805707347</v>
      </c>
      <c r="H25" s="22"/>
      <c r="I25" s="23"/>
      <c r="J25" s="24"/>
      <c r="L25" s="21">
        <f t="shared" ref="L25:Q25" si="0">SUM(L12:L24)</f>
        <v>1775</v>
      </c>
      <c r="M25" s="21">
        <f t="shared" si="0"/>
        <v>1804.3333333333333</v>
      </c>
      <c r="N25" s="21">
        <f t="shared" si="0"/>
        <v>1619.6</v>
      </c>
      <c r="O25" s="21">
        <f t="shared" si="0"/>
        <v>-534</v>
      </c>
      <c r="P25" s="21">
        <f t="shared" si="0"/>
        <v>-563.33333333333326</v>
      </c>
      <c r="Q25" s="21">
        <f t="shared" si="0"/>
        <v>-378.6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2001-01-10T18:58:35Z</cp:lastPrinted>
  <dcterms:created xsi:type="dcterms:W3CDTF">1997-01-20T19:39:22Z</dcterms:created>
  <dcterms:modified xsi:type="dcterms:W3CDTF">2023-09-11T18:36:01Z</dcterms:modified>
</cp:coreProperties>
</file>