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E9283D-56E8-435A-8B6F-9CCE8C4A073F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<sst xmlns="http://schemas.openxmlformats.org/spreadsheetml/2006/main" count="54" uniqueCount="43">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</sst>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1">
          <cell r="H51">
            <v>407</v>
          </cell>
          <cell r="J51">
            <v>334</v>
          </cell>
          <cell r="L51">
            <v>419</v>
          </cell>
          <cell r="N51">
            <v>652</v>
          </cell>
          <cell r="P51">
            <v>616</v>
          </cell>
          <cell r="AD51">
            <v>807</v>
          </cell>
          <cell r="AF51">
            <v>954</v>
          </cell>
          <cell r="AH51">
            <v>1061</v>
          </cell>
          <cell r="AJ51">
            <v>1115</v>
          </cell>
          <cell r="AL51">
            <v>1064</v>
          </cell>
          <cell r="AZ51">
            <v>303</v>
          </cell>
          <cell r="BB51">
            <v>222</v>
          </cell>
          <cell r="BD51">
            <v>221</v>
          </cell>
          <cell r="BF51">
            <v>350</v>
          </cell>
          <cell r="BH51">
            <v>337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</row>
        <row r="17">
          <cell r="D17">
            <v>1064</v>
          </cell>
        </row>
        <row r="21">
          <cell r="D21">
            <v>337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36910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323</v>
      </c>
      <c r="D13" s="25">
        <v>312</v>
      </c>
      <c r="E13" s="25">
        <f>+D13-C13</f>
        <v>-11</v>
      </c>
      <c r="F13" s="4">
        <f>E13/C13</f>
        <v>-3.4055727554179564E-2</v>
      </c>
      <c r="G13" s="4">
        <f>D13/953</f>
        <v>0.32738719832109131</v>
      </c>
      <c r="H13" s="4"/>
      <c r="I13" s="16"/>
      <c r="J13" s="17"/>
      <c r="L13" s="25">
        <f>[2]STOR951!$D$13</f>
        <v>616</v>
      </c>
      <c r="M13" s="25">
        <f>AVERAGE('[1]AGA Storage'!$L$51,'[1]AGA Storage'!$N$51,'[1]AGA Storage'!$P$51)</f>
        <v>562.33333333333337</v>
      </c>
      <c r="N13" s="25">
        <f>AVERAGE('[1]AGA Storage'!$H$51,'[1]AGA Storage'!$J$51,'[1]AGA Storage'!$L$51,'[1]AGA Storage'!$N$51,'[1]AGA Storage'!$P$51)</f>
        <v>485.6</v>
      </c>
      <c r="O13" s="25">
        <f>D13-L13</f>
        <v>-304</v>
      </c>
      <c r="P13" s="25">
        <f>D13-M13</f>
        <v>-250.33333333333337</v>
      </c>
      <c r="Q13" s="25">
        <f>D13-N13</f>
        <v>-173.60000000000002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872</v>
      </c>
      <c r="D17" s="25">
        <v>816</v>
      </c>
      <c r="E17" s="25">
        <f>+D17-C17</f>
        <v>-56</v>
      </c>
      <c r="F17" s="4">
        <f>E17/C17</f>
        <v>-6.4220183486238536E-2</v>
      </c>
      <c r="G17" s="4">
        <f>D17/1835</f>
        <v>0.44468664850136241</v>
      </c>
      <c r="H17" s="4"/>
      <c r="I17" s="16"/>
      <c r="J17" s="18"/>
      <c r="L17" s="25">
        <f>[2]STOR951!$D$17</f>
        <v>1064</v>
      </c>
      <c r="M17" s="25">
        <f>AVERAGE('[1]AGA Storage'!$AH$51,'[1]AGA Storage'!$AJ$51,'[1]AGA Storage'!$AL$51)</f>
        <v>1080</v>
      </c>
      <c r="N17" s="25">
        <f>AVERAGE('[1]AGA Storage'!$AD$51,'[1]AGA Storage'!$AF$51,'[1]AGA Storage'!$AH$51,'[1]AGA Storage'!$AJ$51,'[1]AGA Storage'!$AL$51)</f>
        <v>1000.2</v>
      </c>
      <c r="O17" s="25">
        <f>D17-L17</f>
        <v>-248</v>
      </c>
      <c r="P17" s="25">
        <f>D17-M17</f>
        <v>-264</v>
      </c>
      <c r="Q17" s="25">
        <f>D17-N17</f>
        <v>-184.20000000000005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264</v>
      </c>
      <c r="D21" s="25">
        <v>241</v>
      </c>
      <c r="E21" s="25">
        <f>+D21-C21</f>
        <v>-23</v>
      </c>
      <c r="F21" s="4">
        <f>E21/C21</f>
        <v>-8.7121212121212127E-2</v>
      </c>
      <c r="G21" s="4">
        <f>D21/506</f>
        <v>0.47628458498023718</v>
      </c>
      <c r="H21" s="4"/>
      <c r="I21" s="16"/>
      <c r="J21" s="18"/>
      <c r="L21" s="25">
        <f>[2]STOR951!$D$21</f>
        <v>337</v>
      </c>
      <c r="M21" s="25">
        <f>AVERAGE('[1]AGA Storage'!$BD$51,'[1]AGA Storage'!$BF$51,'[1]AGA Storage'!$BH$51)</f>
        <v>302.66666666666669</v>
      </c>
      <c r="N21" s="25">
        <f>AVERAGE('[1]AGA Storage'!$AZ$51,'[1]AGA Storage'!$BB$51,'[1]AGA Storage'!$BD$51,'[1]AGA Storage'!$BF$51,'[1]AGA Storage'!$H$51)</f>
        <v>300.60000000000002</v>
      </c>
      <c r="O21" s="25">
        <f>D21-L21</f>
        <v>-96</v>
      </c>
      <c r="P21" s="25">
        <f>D21-M21</f>
        <v>-61.666666666666686</v>
      </c>
      <c r="Q21" s="25">
        <f>D21-N21</f>
        <v>-59.600000000000023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1459</v>
      </c>
      <c r="D25" s="21">
        <f>SUM(D12:D24)</f>
        <v>1369</v>
      </c>
      <c r="E25" s="21">
        <f>SUM(E12:E24)</f>
        <v>-90</v>
      </c>
      <c r="F25" s="4">
        <f>E25/C25</f>
        <v>-6.1686086360520906E-2</v>
      </c>
      <c r="G25" s="27">
        <f>D25/3294</f>
        <v>0.4156041287188828</v>
      </c>
      <c r="H25" s="22"/>
      <c r="I25" s="23"/>
      <c r="J25" s="24"/>
      <c r="L25" s="21">
        <f t="shared" ref="L25:Q25" si="0">SUM(L12:L24)</f>
        <v>2017</v>
      </c>
      <c r="M25" s="21">
        <f t="shared" si="0"/>
        <v>1945.0000000000002</v>
      </c>
      <c r="N25" s="21">
        <f t="shared" si="0"/>
        <v>1786.4</v>
      </c>
      <c r="O25" s="21">
        <f t="shared" si="0"/>
        <v>-648</v>
      </c>
      <c r="P25" s="21">
        <f t="shared" si="0"/>
        <v>-576</v>
      </c>
      <c r="Q25" s="21">
        <f t="shared" si="0"/>
        <v>-417.40000000000009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2001-01-10T18:58:35Z</cp:lastPrinted>
  <dcterms:created xsi:type="dcterms:W3CDTF">1997-01-20T19:39:22Z</dcterms:created>
  <dcterms:modified xsi:type="dcterms:W3CDTF">2023-09-11T18:37:03Z</dcterms:modified>
</cp:coreProperties>
</file>