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0C05FF-A4E9-4F01-9969-3006BF276D94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<sst xmlns="http://schemas.openxmlformats.org/spreadsheetml/2006/main" count="54" uniqueCount="43">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</sst>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27">
          <cell r="H27">
            <v>677</v>
          </cell>
          <cell r="J27">
            <v>412</v>
          </cell>
          <cell r="L27">
            <v>515</v>
          </cell>
          <cell r="N27">
            <v>751</v>
          </cell>
          <cell r="P27">
            <v>724</v>
          </cell>
          <cell r="AD27">
            <v>1264</v>
          </cell>
          <cell r="AF27">
            <v>1130</v>
          </cell>
          <cell r="AH27">
            <v>1165</v>
          </cell>
          <cell r="AJ27">
            <v>1373</v>
          </cell>
          <cell r="AL27">
            <v>1247</v>
          </cell>
          <cell r="AZ27">
            <v>379</v>
          </cell>
          <cell r="BB27">
            <v>320</v>
          </cell>
          <cell r="BD27">
            <v>313</v>
          </cell>
          <cell r="BF27">
            <v>344</v>
          </cell>
          <cell r="BH27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</row>
        <row r="17">
          <cell r="D17">
            <v>1290</v>
          </cell>
        </row>
        <row r="21">
          <cell r="D21">
            <v>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C13" sqref="C1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36749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501</v>
      </c>
      <c r="D13" s="25">
        <v>513</v>
      </c>
      <c r="E13" s="25">
        <f>+D13-C13</f>
        <v>12</v>
      </c>
      <c r="F13" s="4">
        <f>E13/C13</f>
        <v>2.3952095808383235E-2</v>
      </c>
      <c r="G13" s="4">
        <f>D13/953</f>
        <v>0.53830010493179437</v>
      </c>
      <c r="H13" s="4"/>
      <c r="I13" s="16"/>
      <c r="J13" s="17"/>
      <c r="L13" s="25">
        <f>[2]STOR951!$D$13</f>
        <v>725</v>
      </c>
      <c r="M13" s="25">
        <f>AVERAGE('[1]AGA Storage'!$L$27,'[1]AGA Storage'!$N$27,'[1]AGA Storage'!$P$27)</f>
        <v>663.33333333333337</v>
      </c>
      <c r="N13" s="25">
        <f>AVERAGE('[1]AGA Storage'!$H$27,'[1]AGA Storage'!$J$27,'[1]AGA Storage'!$L$27,'[1]AGA Storage'!$N$27,'[1]AGA Storage'!$P$27)</f>
        <v>615.79999999999995</v>
      </c>
      <c r="O13" s="25">
        <f>D13-L13</f>
        <v>-212</v>
      </c>
      <c r="P13" s="25">
        <f>D13-M13</f>
        <v>-150.33333333333337</v>
      </c>
      <c r="Q13" s="25">
        <f>D13-N13</f>
        <v>-102.79999999999995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1117</v>
      </c>
      <c r="D17" s="25">
        <v>1157</v>
      </c>
      <c r="E17" s="25">
        <f>+D17-C17</f>
        <v>40</v>
      </c>
      <c r="F17" s="4">
        <f>E17/C17</f>
        <v>3.5810205908683973E-2</v>
      </c>
      <c r="G17" s="4">
        <f>D17/1835</f>
        <v>0.63051771117166211</v>
      </c>
      <c r="H17" s="4"/>
      <c r="I17" s="16"/>
      <c r="J17" s="18"/>
      <c r="L17" s="25">
        <f>[2]STOR951!$D$17</f>
        <v>1290</v>
      </c>
      <c r="M17" s="25">
        <f>AVERAGE('[1]AGA Storage'!$AH$27,'[1]AGA Storage'!$AJ$27,'[1]AGA Storage'!$AL$27)</f>
        <v>1261.6666666666667</v>
      </c>
      <c r="N17" s="25">
        <f>AVERAGE('[1]AGA Storage'!$AD$27,'[1]AGA Storage'!$AF$27,'[1]AGA Storage'!$AH$27,'[1]AGA Storage'!$AJ$27,'[1]AGA Storage'!$AL$27)</f>
        <v>1235.8</v>
      </c>
      <c r="O17" s="25">
        <f>D17-L17</f>
        <v>-133</v>
      </c>
      <c r="P17" s="25">
        <f>D17-M17</f>
        <v>-104.66666666666674</v>
      </c>
      <c r="Q17" s="25">
        <f>D17-N17</f>
        <v>-78.799999999999955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367</v>
      </c>
      <c r="E21" s="25">
        <f>+D21-C21</f>
        <v>0</v>
      </c>
      <c r="F21" s="4">
        <f>E21/C21</f>
        <v>0</v>
      </c>
      <c r="G21" s="4">
        <f>D21/506</f>
        <v>0.72529644268774707</v>
      </c>
      <c r="H21" s="4"/>
      <c r="I21" s="16"/>
      <c r="J21" s="18"/>
      <c r="L21" s="25">
        <f>[2]STOR951!$D$21</f>
        <v>387</v>
      </c>
      <c r="M21" s="25">
        <f>AVERAGE('[1]AGA Storage'!$BD$27,'[1]AGA Storage'!$BF$27,'[1]AGA Storage'!$BH$27)</f>
        <v>345.66666666666669</v>
      </c>
      <c r="N21" s="25">
        <f>AVERAGE('[1]AGA Storage'!$AZ$27,'[1]AGA Storage'!$BB$27,'[1]AGA Storage'!$BD$27,'[1]AGA Storage'!$BF$27,'[1]AGA Storage'!$H$27)</f>
        <v>406.6</v>
      </c>
      <c r="O21" s="25">
        <f>D21-L21</f>
        <v>-20</v>
      </c>
      <c r="P21" s="25">
        <f>D21-M21</f>
        <v>21.333333333333314</v>
      </c>
      <c r="Q21" s="25">
        <f>D21-N21</f>
        <v>-39.600000000000023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1985</v>
      </c>
      <c r="D25" s="21">
        <f>SUM(D12:D24)</f>
        <v>2037</v>
      </c>
      <c r="E25" s="21">
        <f>SUM(E12:E24)</f>
        <v>52</v>
      </c>
      <c r="F25" s="4">
        <f>E25/C25</f>
        <v>2.6196473551637279E-2</v>
      </c>
      <c r="G25" s="27">
        <f>D25/3294</f>
        <v>0.61839708561020035</v>
      </c>
      <c r="H25" s="22"/>
      <c r="I25" s="23"/>
      <c r="J25" s="24"/>
      <c r="L25" s="21">
        <f t="shared" ref="L25:Q25" si="0">SUM(L12:L24)</f>
        <v>2402</v>
      </c>
      <c r="M25" s="21">
        <f t="shared" si="0"/>
        <v>2270.6666666666665</v>
      </c>
      <c r="N25" s="21">
        <f t="shared" si="0"/>
        <v>2258.1999999999998</v>
      </c>
      <c r="O25" s="21">
        <f t="shared" si="0"/>
        <v>-365</v>
      </c>
      <c r="P25" s="21">
        <f t="shared" si="0"/>
        <v>-233.6666666666668</v>
      </c>
      <c r="Q25" s="21">
        <f t="shared" si="0"/>
        <v>-221.19999999999993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2000-08-16T18:04:14Z</cp:lastPrinted>
  <dcterms:created xsi:type="dcterms:W3CDTF">1997-01-20T19:39:22Z</dcterms:created>
  <dcterms:modified xsi:type="dcterms:W3CDTF">2023-09-11T18:40:11Z</dcterms:modified>
</cp:coreProperties>
</file>