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2B5221A-FFB2-4C37-934C-DE82396F0422}" xr6:coauthVersionLast="47" xr6:coauthVersionMax="47" xr10:uidLastSave="{00000000-0000-0000-0000-000000000000}"/>
  <bookViews>
    <workbookView xWindow="-120" yWindow="-120" windowWidth="38640" windowHeight="15720" activeTab="1"/>
  </bookViews>
  <sheets>
    <sheet name="Chart2" sheetId="5" r:id="rId1"/>
    <sheet name="West Gas Hot List" sheetId="1" r:id="rId2"/>
    <sheet name="Sheet2" sheetId="2" r:id="rId3"/>
    <sheet name="Sheet3" sheetId="3" r:id="rId4"/>
  </sheets>
  <definedNames>
    <definedName name="_xlnm.Print_Area" localSheetId="1">'West Gas Hot List'!$A$1:$J$102</definedName>
    <definedName name="_xlnm.Print_Titles" localSheetId="1">'West Gas Hot List'!$12:$12</definedName>
  </definedNames>
  <calcPr calcId="92512" fullCalcOn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" i="2" l="1"/>
  <c r="B3" i="2"/>
  <c r="B4" i="2"/>
  <c r="B5" i="2"/>
  <c r="I11" i="1"/>
  <c r="I13" i="1"/>
  <c r="I14" i="1"/>
  <c r="I15" i="1"/>
  <c r="I17" i="1"/>
  <c r="I21" i="1"/>
  <c r="I22" i="1"/>
  <c r="I23" i="1"/>
  <c r="I24" i="1"/>
  <c r="I25" i="1"/>
  <c r="I26" i="1"/>
  <c r="I27" i="1"/>
  <c r="I30" i="1"/>
  <c r="I31" i="1"/>
  <c r="I32" i="1"/>
  <c r="I33" i="1"/>
  <c r="I38" i="1"/>
  <c r="I42" i="1"/>
  <c r="I43" i="1"/>
  <c r="I44" i="1"/>
  <c r="I45" i="1"/>
  <c r="I46" i="1"/>
  <c r="I47" i="1"/>
  <c r="I48" i="1"/>
  <c r="I49" i="1"/>
  <c r="I50" i="1"/>
  <c r="I51" i="1"/>
  <c r="I52" i="1"/>
  <c r="I55" i="1"/>
  <c r="I56" i="1"/>
  <c r="I57" i="1"/>
  <c r="I58" i="1"/>
  <c r="I59" i="1"/>
  <c r="I60" i="1"/>
  <c r="I61" i="1"/>
  <c r="I62" i="1"/>
  <c r="I63" i="1"/>
  <c r="I64" i="1"/>
  <c r="I66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3" i="1"/>
</calcChain>
</file>

<file path=xl/sharedStrings.xml><?xml version="1.0" encoding="utf-8"?>
<sst xmlns="http://schemas.openxmlformats.org/spreadsheetml/2006/main" count="256" uniqueCount="161">
  <si>
    <t>West Gas Marketing / Priority Listing Report /Hot List</t>
  </si>
  <si>
    <t xml:space="preserve">Name </t>
  </si>
  <si>
    <t>Customer / Description</t>
  </si>
  <si>
    <t>Probability</t>
  </si>
  <si>
    <t>Barry Tycholiz</t>
  </si>
  <si>
    <t>Project Summary</t>
  </si>
  <si>
    <t xml:space="preserve"> </t>
  </si>
  <si>
    <t>T/P and Long Term Fixed Price</t>
  </si>
  <si>
    <t>Commercial Employee</t>
  </si>
  <si>
    <t>Private &amp; Confidential</t>
  </si>
  <si>
    <t>Mark Whitt</t>
  </si>
  <si>
    <t>Kim Ward</t>
  </si>
  <si>
    <t>Expected Value</t>
  </si>
  <si>
    <t>Sierra Pacific</t>
  </si>
  <si>
    <t>Projected $'s</t>
  </si>
  <si>
    <t>Ongoing</t>
  </si>
  <si>
    <t>N</t>
  </si>
  <si>
    <t xml:space="preserve">Status </t>
  </si>
  <si>
    <t>Paul Lucci</t>
  </si>
  <si>
    <t>Sinclair Oil Refinery</t>
  </si>
  <si>
    <t>Supply and Transport Mgmt Deal</t>
  </si>
  <si>
    <t>Tucson Electric</t>
  </si>
  <si>
    <t>Glendale, City of</t>
  </si>
  <si>
    <t>Longview Project</t>
  </si>
  <si>
    <t>City of Redding</t>
  </si>
  <si>
    <t>Stephanie Miller</t>
  </si>
  <si>
    <t xml:space="preserve">Product discussions with Jack Dolan.  To have ISDA approved &amp; signed at week end.  </t>
  </si>
  <si>
    <t xml:space="preserve">Santa Clara, city of </t>
  </si>
  <si>
    <t>Oct. 1 gas supply for new plant</t>
  </si>
  <si>
    <t>Product/Price negotiations</t>
  </si>
  <si>
    <t>Y</t>
  </si>
  <si>
    <t>Revisiting Structure</t>
  </si>
  <si>
    <t>Dave Fuller</t>
  </si>
  <si>
    <t>Knauf Fiberglass</t>
  </si>
  <si>
    <t>Port of Morrow</t>
  </si>
  <si>
    <t>Gas supply for turbine</t>
  </si>
  <si>
    <t>L-P Financial Hedges</t>
  </si>
  <si>
    <t>Hedge all L-P gas load</t>
  </si>
  <si>
    <t>DQ Power Gas Supply</t>
  </si>
  <si>
    <t>Date on List</t>
  </si>
  <si>
    <t xml:space="preserve">Long Term Gas Supply to Sierra Pacific - Rockies </t>
  </si>
  <si>
    <t xml:space="preserve">Executive Hot List </t>
  </si>
  <si>
    <t>Qtr</t>
  </si>
  <si>
    <t>Q2</t>
  </si>
  <si>
    <t>Q1</t>
  </si>
  <si>
    <t>Q3</t>
  </si>
  <si>
    <t>Q4</t>
  </si>
  <si>
    <t>Orig Amount</t>
  </si>
  <si>
    <t>PGT - Syndication</t>
  </si>
  <si>
    <t>New Proposal to be developed</t>
  </si>
  <si>
    <t>J M Huber</t>
  </si>
  <si>
    <t>HESCO</t>
  </si>
  <si>
    <t>SMUD</t>
  </si>
  <si>
    <t>PG&amp;E/Socal Open Seasons</t>
  </si>
  <si>
    <t>Interstate Open Seasons</t>
  </si>
  <si>
    <t>PGT Capacity</t>
  </si>
  <si>
    <t>Transport Capacity</t>
  </si>
  <si>
    <t>Willamette Industries</t>
  </si>
  <si>
    <t>Hedge for all Facilities</t>
  </si>
  <si>
    <t>Las Cruces, NM</t>
  </si>
  <si>
    <t>1 year out of Oct. 02</t>
  </si>
  <si>
    <t>CDWR/mark baldwin</t>
  </si>
  <si>
    <t>Gas supply support</t>
  </si>
  <si>
    <t>Working on Documents</t>
  </si>
  <si>
    <t>4000/d at aeco</t>
  </si>
  <si>
    <t>Q2, 2002</t>
  </si>
  <si>
    <t>1 - 12 month transaction</t>
  </si>
  <si>
    <t>Capacity assistance</t>
  </si>
  <si>
    <t>Devon Energy</t>
  </si>
  <si>
    <t>Term Gas Purchase</t>
  </si>
  <si>
    <t>EJW Family</t>
  </si>
  <si>
    <t>TOTAL</t>
  </si>
  <si>
    <t>Cascade</t>
  </si>
  <si>
    <t>Shell Refining</t>
  </si>
  <si>
    <t>Gas for Toll</t>
  </si>
  <si>
    <t>Working on term sheet</t>
  </si>
  <si>
    <t>Closed 2 mo deal - Working on extension</t>
  </si>
  <si>
    <t>Done</t>
  </si>
  <si>
    <t>sale of capacity</t>
  </si>
  <si>
    <t>potential supply &amp; transport arrangement</t>
  </si>
  <si>
    <t>socal fixed price deals</t>
  </si>
  <si>
    <t xml:space="preserve">AEC Long term Kern River Supplies </t>
  </si>
  <si>
    <t>Huber Long term San Juan Purchase El Paso Release</t>
  </si>
  <si>
    <t>1 year synthetic T/P to bridge exposures</t>
  </si>
  <si>
    <t>AEC</t>
  </si>
  <si>
    <t>Restructure Term Deal</t>
  </si>
  <si>
    <t>Back to Back T/P Assignment (Apache/Suncor)</t>
  </si>
  <si>
    <t>Marketing Partnership</t>
  </si>
  <si>
    <t>summer spread swap;gas hedges</t>
  </si>
  <si>
    <t>CMS</t>
  </si>
  <si>
    <t>Transportation Back Haul</t>
  </si>
  <si>
    <t>Newport Beach</t>
  </si>
  <si>
    <t>PGT Capacity Mnmgt/Agency Agreement</t>
  </si>
  <si>
    <t>Gas Accord II/GIR restructuring: establish regulatory priorities</t>
  </si>
  <si>
    <t xml:space="preserve">WBI </t>
  </si>
  <si>
    <t>Monetization</t>
  </si>
  <si>
    <t>Storage Monetization</t>
  </si>
  <si>
    <t>General Issues/Activities</t>
  </si>
  <si>
    <t>2)  Project Bighorn</t>
  </si>
  <si>
    <t>Strategic review/synergies</t>
  </si>
  <si>
    <t>ongoing</t>
  </si>
  <si>
    <t>Producer Network</t>
  </si>
  <si>
    <t>El Paso/PGE Topock Network</t>
  </si>
  <si>
    <t>Merced</t>
  </si>
  <si>
    <t>swap for 3/2003 through 12/2005</t>
  </si>
  <si>
    <t>continuous</t>
  </si>
  <si>
    <t>due to credit and authority issues, this will be taken off hot list</t>
  </si>
  <si>
    <t>1 year gas supply</t>
  </si>
  <si>
    <t>Gas and Power Deal</t>
  </si>
  <si>
    <t>Powder River Purchase</t>
  </si>
  <si>
    <t>Sempra Hedge</t>
  </si>
  <si>
    <t>refining   bids</t>
  </si>
  <si>
    <t>Pasadena</t>
  </si>
  <si>
    <t>summer swaps</t>
  </si>
  <si>
    <t>Panda Resources</t>
  </si>
  <si>
    <t>10 year gs supply</t>
  </si>
  <si>
    <t>Palo Alto</t>
  </si>
  <si>
    <t>EPNG capacity</t>
  </si>
  <si>
    <t>Huber Powder River Purchase</t>
  </si>
  <si>
    <t>Waiting for NW Rocks to get to mid $20s</t>
  </si>
  <si>
    <t>WBI-Fidelity</t>
  </si>
  <si>
    <t>1)  Project Pipe sale</t>
  </si>
  <si>
    <t>Cal 2002</t>
  </si>
  <si>
    <t>3)  Project "Hand Across America"</t>
  </si>
  <si>
    <t>Oct 20/Q4</t>
  </si>
  <si>
    <t>contract &amp; credit negotiations</t>
  </si>
  <si>
    <t>responded to rfq 10/18</t>
  </si>
  <si>
    <t>No live wires at the moment</t>
  </si>
  <si>
    <t>waiting for decision from Newport Gen</t>
  </si>
  <si>
    <t>Roseville/Lodi/Big Foot</t>
  </si>
  <si>
    <t>summer nymex</t>
  </si>
  <si>
    <t>Q1, 2002</t>
  </si>
  <si>
    <t>Pemex</t>
  </si>
  <si>
    <t>Oxy</t>
  </si>
  <si>
    <t>Ruby/Western Frontier</t>
  </si>
  <si>
    <t>Capacity assignment</t>
  </si>
  <si>
    <t>Proposal sent/Waiting for bid</t>
  </si>
  <si>
    <t>need to execute PA</t>
  </si>
  <si>
    <t>PEMEX has capacity summary - call needed</t>
  </si>
  <si>
    <t>Lodi Peaker</t>
  </si>
  <si>
    <t>peaker for City of Lodi</t>
  </si>
  <si>
    <t>provide regulatory/comemrcial assistance</t>
  </si>
  <si>
    <t>Mexican de Cobre</t>
  </si>
  <si>
    <t>Renewal of Agency Arrangement</t>
  </si>
  <si>
    <t>receive greater of 9,000 mo or 22%</t>
  </si>
  <si>
    <t>Kaiser Aluminum</t>
  </si>
  <si>
    <t>BP</t>
  </si>
  <si>
    <t>Hedge Index Exposure</t>
  </si>
  <si>
    <t>El Paso Capacity</t>
  </si>
  <si>
    <t>Q4, 2002</t>
  </si>
  <si>
    <t>Waiting on additional management approval</t>
  </si>
  <si>
    <t>Got most of business outside agreement</t>
  </si>
  <si>
    <t>Credit issue can probably not be resolved</t>
  </si>
  <si>
    <t>Working on credit issues</t>
  </si>
  <si>
    <t>Working on deal structure</t>
  </si>
  <si>
    <t>Working on Master/EES created huge problem</t>
  </si>
  <si>
    <t>Various Producers</t>
  </si>
  <si>
    <t>Kern River Transportation Supply</t>
  </si>
  <si>
    <t>Opal Supply</t>
  </si>
  <si>
    <t>Black Hills Power &amp; Light</t>
  </si>
  <si>
    <t>Long term gas sale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</si>
</sst>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  <numFmt numFmtId="167" formatCode="dd\-mmm\-yy"/>
  </numFmts>
  <fonts count="6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</font>
    <font>
      <sz val="10"/>
      <name val="Arial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34">
    <xf numFmtId="0" fontId="0" fillId="0" borderId="0" xfId="0"/>
    <xf numFmtId="0" fontId="2" fillId="0" borderId="0" xfId="0" applyFont="1"/>
    <xf numFmtId="0" fontId="2" fillId="0" borderId="1" xfId="0" applyFont="1" applyBorder="1"/>
    <xf numFmtId="165" fontId="0" fillId="0" borderId="0" xfId="1" applyNumberFormat="1" applyFont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0" fontId="2" fillId="0" borderId="1" xfId="0" applyFont="1" applyFill="1" applyBorder="1" applyAlignment="1">
      <alignment horizontal="center"/>
    </xf>
    <xf numFmtId="0" fontId="2" fillId="0" borderId="1" xfId="0" applyFont="1" applyBorder="1" applyAlignment="1">
      <alignment wrapText="1"/>
    </xf>
    <xf numFmtId="0" fontId="5" fillId="0" borderId="0" xfId="0" applyFont="1" applyFill="1" applyBorder="1" applyAlignment="1">
      <alignment horizontal="right"/>
    </xf>
    <xf numFmtId="165" fontId="5" fillId="0" borderId="0" xfId="0" applyNumberFormat="1" applyFont="1" applyFill="1" applyBorder="1"/>
    <xf numFmtId="0" fontId="5" fillId="0" borderId="0" xfId="0" applyFont="1"/>
    <xf numFmtId="0" fontId="5" fillId="0" borderId="0" xfId="0" applyFont="1" applyFill="1" applyBorder="1"/>
    <xf numFmtId="167" fontId="5" fillId="0" borderId="0" xfId="0" applyNumberFormat="1" applyFont="1"/>
    <xf numFmtId="0" fontId="5" fillId="0" borderId="0" xfId="0" applyFont="1" applyAlignment="1">
      <alignment horizontal="center"/>
    </xf>
    <xf numFmtId="165" fontId="5" fillId="0" borderId="0" xfId="1" applyNumberFormat="1" applyFont="1"/>
    <xf numFmtId="9" fontId="5" fillId="0" borderId="0" xfId="2" applyFont="1"/>
    <xf numFmtId="0" fontId="5" fillId="0" borderId="0" xfId="0" applyFont="1" applyAlignment="1">
      <alignment horizontal="left"/>
    </xf>
    <xf numFmtId="9" fontId="5" fillId="0" borderId="0" xfId="0" applyNumberFormat="1" applyFont="1"/>
    <xf numFmtId="0" fontId="5" fillId="0" borderId="2" xfId="0" applyFont="1" applyBorder="1"/>
    <xf numFmtId="165" fontId="5" fillId="0" borderId="2" xfId="0" applyNumberFormat="1" applyFont="1" applyBorder="1"/>
    <xf numFmtId="0" fontId="5" fillId="0" borderId="0" xfId="0" applyFont="1" applyBorder="1"/>
    <xf numFmtId="165" fontId="5" fillId="0" borderId="0" xfId="0" applyNumberFormat="1" applyFont="1" applyBorder="1"/>
    <xf numFmtId="44" fontId="5" fillId="0" borderId="0" xfId="0" applyNumberFormat="1" applyFont="1"/>
    <xf numFmtId="10" fontId="5" fillId="0" borderId="0" xfId="0" applyNumberFormat="1" applyFont="1"/>
    <xf numFmtId="165" fontId="5" fillId="0" borderId="0" xfId="0" applyNumberFormat="1" applyFont="1"/>
    <xf numFmtId="165" fontId="5" fillId="0" borderId="2" xfId="1" applyNumberFormat="1" applyFont="1" applyBorder="1"/>
    <xf numFmtId="44" fontId="5" fillId="0" borderId="0" xfId="1" applyFont="1" applyBorder="1"/>
    <xf numFmtId="0" fontId="2" fillId="0" borderId="0" xfId="0" applyFont="1" applyAlignment="1">
      <alignment horizontal="right"/>
    </xf>
    <xf numFmtId="165" fontId="2" fillId="0" borderId="0" xfId="0" applyNumberFormat="1" applyFont="1"/>
    <xf numFmtId="0" fontId="5" fillId="0" borderId="0" xfId="0" applyFont="1" applyAlignment="1">
      <alignment wrapText="1"/>
    </xf>
    <xf numFmtId="0" fontId="2" fillId="0" borderId="0" xfId="0" applyFont="1" applyFill="1" applyBorder="1" applyAlignment="1">
      <alignment horizontal="right"/>
    </xf>
    <xf numFmtId="0" fontId="5" fillId="0" borderId="0" xfId="0" applyFont="1" applyFill="1" applyBorder="1" applyAlignment="1">
      <alignment horizontal="left"/>
    </xf>
    <xf numFmtId="15" fontId="5" fillId="0" borderId="0" xfId="0" applyNumberFormat="1" applyFont="1"/>
    <xf numFmtId="0" fontId="5" fillId="0" borderId="0" xfId="0" applyFont="1" applyFill="1" applyBorder="1" applyAlignment="1">
      <alignment wrapText="1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2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2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en-US"/>
              <a:t>Expected Origination Values</a:t>
            </a:r>
          </a:p>
        </c:rich>
      </c:tx>
      <c:layout>
        <c:manualLayout>
          <c:xMode val="edge"/>
          <c:yMode val="edge"/>
          <c:x val="0.37624861265260823"/>
          <c:y val="1.9575856443719411E-2"/>
        </c:manualLayout>
      </c:layout>
      <c:overlay val="0"/>
      <c:spPr>
        <a:noFill/>
        <a:ln w="25400">
          <a:noFill/>
        </a:ln>
      </c:spPr>
    </c:title>
    <c:autoTitleDeleted val="0"/>
    <c:view3D>
      <c:rotX val="15"/>
      <c:hPercent val="61"/>
      <c:rotY val="20"/>
      <c:depthPercent val="100"/>
      <c:rAngAx val="1"/>
    </c:view3D>
    <c:floor>
      <c:thickness val="0"/>
      <c:spPr>
        <a:solidFill>
          <a:srgbClr val="C0C0C0"/>
        </a:solidFill>
        <a:ln w="3175">
          <a:solidFill>
            <a:srgbClr val="000000"/>
          </a:solidFill>
          <a:prstDash val="solid"/>
        </a:ln>
      </c:spPr>
    </c:floor>
    <c:side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sideWall>
    <c:backWall>
      <c:thickness val="0"/>
      <c:spPr>
        <a:gradFill rotWithShape="0">
          <a:gsLst>
            <a:gs pos="0">
              <a:srgbClr xmlns:mc="http://schemas.openxmlformats.org/markup-compatibility/2006" xmlns:a14="http://schemas.microsoft.com/office/drawing/2010/main" val="F6F6F6" mc:Ignorable="a14" a14:legacySpreadsheetColorIndex="22">
                <a:gamma/>
                <a:tint val="13725"/>
                <a:invGamma/>
              </a:srgbClr>
            </a:gs>
            <a:gs pos="100000">
              <a:srgbClr xmlns:mc="http://schemas.openxmlformats.org/markup-compatibility/2006" xmlns:a14="http://schemas.microsoft.com/office/drawing/2010/main" val="C0C0C0" mc:Ignorable="a14" a14:legacySpreadsheetColorIndex="22"/>
            </a:gs>
          </a:gsLst>
          <a:lin ang="18900000" scaled="1"/>
        </a:gradFill>
        <a:ln w="12700">
          <a:solidFill>
            <a:srgbClr val="808080"/>
          </a:solidFill>
          <a:prstDash val="solid"/>
        </a:ln>
      </c:spPr>
    </c:backWall>
    <c:plotArea>
      <c:layout>
        <c:manualLayout>
          <c:layoutTarget val="inner"/>
          <c:xMode val="edge"/>
          <c:yMode val="edge"/>
          <c:x val="0.10321864594894561"/>
          <c:y val="0.10277324632952692"/>
          <c:w val="0.88568257491675917"/>
          <c:h val="0.80750407830342574"/>
        </c:manualLayout>
      </c:layout>
      <c:bar3DChart>
        <c:barDir val="col"/>
        <c:grouping val="clustere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Orig Amount</c:v>
                </c:pt>
              </c:strCache>
            </c:strRef>
          </c:tx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cat>
            <c:strRef>
              <c:f>Sheet2!$A$2:$A$5</c:f>
              <c:strCache>
                <c:ptCount val="4"/>
                <c:pt idx="0">
                  <c:v>Q1</c:v>
                </c:pt>
                <c:pt idx="1">
                  <c:v>Q2</c:v>
                </c:pt>
                <c:pt idx="2">
                  <c:v>Q3</c:v>
                </c:pt>
                <c:pt idx="3">
                  <c:v>Q4</c:v>
                </c:pt>
              </c:strCache>
            </c:strRef>
          </c:cat>
          <c:val>
            <c:numRef>
              <c:f>Sheet2!$B$2:$B$5</c:f>
              <c:numCache>
                <c:formatCode>_("$"* #,##0_);_("$"* \(#,##0\);_("$"* "-"??_);_(@_)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2965.75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68-40A4-A598-2D693DA975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4080640"/>
        <c:axId val="1"/>
        <c:axId val="0"/>
      </c:bar3DChart>
      <c:catAx>
        <c:axId val="408064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title>
          <c:tx>
            <c:rich>
              <a:bodyPr/>
              <a:lstStyle/>
              <a:p>
                <a:pPr>
                  <a:defRPr sz="100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Thousands of $s</a:t>
                </a:r>
              </a:p>
            </c:rich>
          </c:tx>
          <c:layout>
            <c:manualLayout>
              <c:xMode val="edge"/>
              <c:yMode val="edge"/>
              <c:x val="1.4428412874583796E-2"/>
              <c:y val="0.46003262642740622"/>
            </c:manualLayout>
          </c:layout>
          <c:overlay val="0"/>
          <c:spPr>
            <a:noFill/>
            <a:ln w="25400">
              <a:noFill/>
            </a:ln>
          </c:spPr>
        </c:title>
        <c:numFmt formatCode="_(&quot;$&quot;* #,##0_);_(&quot;$&quot;* \(#,##0\);_(&quot;$&quot;* &quot;-&quot;??_);_(@_)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4080640"/>
        <c:crosses val="autoZero"/>
        <c:crossBetween val="between"/>
      </c:valAx>
      <c:dTable>
        <c:showHorzBorder val="1"/>
        <c:showVertBorder val="1"/>
        <c:showOutline val="1"/>
        <c:showKeys val="0"/>
        <c:spPr>
          <a:ln w="3175">
            <a:solidFill>
              <a:srgbClr val="000000"/>
            </a:solidFill>
            <a:prstDash val="solid"/>
          </a:ln>
        </c:spPr>
        <c:txPr>
          <a:bodyPr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</c:dTable>
      <c:spPr>
        <a:noFill/>
        <a:ln w="25400">
          <a:noFill/>
        </a:ln>
      </c:spPr>
    </c:plotArea>
    <c:plotVisOnly val="1"/>
    <c:dispBlanksAs val="gap"/>
    <c:showDLblsOverMax val="0"/>
  </c:chart>
  <c:spPr>
    <a:noFill/>
    <a:ln w="6350">
      <a:noFill/>
    </a:ln>
  </c:spPr>
  <c:txPr>
    <a:bodyPr/>
    <a:lstStyle/>
    <a:p>
      <a:pPr>
        <a:defRPr sz="10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</c:chartSpac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1" workbookViewId="0"/>
  </sheetViews>
  <pageMargins left="0.75" right="0.75" top="1" bottom="1" header="0.5" footer="0.5"/>
  <pageSetup orientation="landscape" r:id="rId1"/>
  <headerFooter alignWithMargins="0"/>
  <drawing r:id="rId2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shape">
          <a:extLst>
            <a:ext uri="{FF2B5EF4-FFF2-40B4-BE49-F238E27FC236}">
              <a16:creationId xmlns:a16="http://schemas.microsoft.com/office/drawing/2014/main" id="{BF4CA5E8-73AF-3A43-CDFA-342FE1CF239B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419100</xdr:colOff>
      <xdr:row>1</xdr:row>
      <xdr:rowOff>114300</xdr:rowOff>
    </xdr:from>
    <xdr:to>
      <xdr:col>8</xdr:col>
      <xdr:colOff>990600</xdr:colOff>
      <xdr:row>5</xdr:row>
      <xdr:rowOff>38100</xdr:rowOff>
    </xdr:to>
    <xdr:pic>
      <xdr:nvPicPr>
        <xdr:cNvPr id="1025" name="Picture 1">
          <a:extLst>
            <a:ext uri="{FF2B5EF4-FFF2-40B4-BE49-F238E27FC236}">
              <a16:creationId xmlns:a16="http://schemas.microsoft.com/office/drawing/2014/main" id="{6D30AB7D-39BA-9F35-3956-DCF4D5C557A9}"/>
            </a:ext>
          </a:extLst>
        </xdr:cNvPr>
        <xdr:cNvPicPr>
          <a:picLocks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01425" y="276225"/>
          <a:ext cx="571500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969696"/>
                </a:outerShdw>
              </a:effectLst>
            </a14:hiddenEffects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103"/>
  <sheetViews>
    <sheetView tabSelected="1" zoomScaleNormal="100" zoomScaleSheetLayoutView="50" workbookViewId="0">
      <pane xSplit="1" ySplit="12" topLeftCell="B13" activePane="bottomRight" state="frozen"/>
      <selection pane="topRight" activeCell="B1" sqref="B1"/>
      <selection pane="bottomLeft" activeCell="A8" sqref="A8"/>
      <selection pane="bottomRight" activeCell="I28" sqref="I28"/>
    </sheetView>
  </sheetViews>
  <sheetFormatPr defaultRowHeight="12.75" x14ac:dyDescent="0.2"/>
  <cols>
    <col min="1" max="1" width="23.5703125" style="10" customWidth="1"/>
    <col min="2" max="2" width="27.7109375" style="10" customWidth="1"/>
    <col min="3" max="3" width="55.5703125" style="10" bestFit="1" customWidth="1"/>
    <col min="4" max="4" width="13.85546875" style="10" bestFit="1" customWidth="1"/>
    <col min="5" max="5" width="5.85546875" style="10" bestFit="1" customWidth="1"/>
    <col min="6" max="6" width="10.7109375" style="10" customWidth="1"/>
    <col min="7" max="7" width="16.42578125" style="10" bestFit="1" customWidth="1"/>
    <col min="8" max="8" width="11" style="10" bestFit="1" customWidth="1"/>
    <col min="9" max="9" width="16.7109375" style="10" bestFit="1" customWidth="1"/>
    <col min="10" max="10" width="40.42578125" style="10" customWidth="1"/>
    <col min="11" max="16384" width="9.140625" style="10"/>
  </cols>
  <sheetData>
    <row r="1" spans="1:11" x14ac:dyDescent="0.2">
      <c r="A1" s="8"/>
      <c r="B1" s="9" t="s">
        <v>6</v>
      </c>
    </row>
    <row r="2" spans="1:11" x14ac:dyDescent="0.2">
      <c r="A2" s="8"/>
      <c r="B2" s="11"/>
      <c r="C2" s="1" t="s">
        <v>0</v>
      </c>
      <c r="D2" s="1"/>
    </row>
    <row r="3" spans="1:11" x14ac:dyDescent="0.2">
      <c r="A3" s="8"/>
      <c r="B3" s="11"/>
      <c r="C3" s="4" t="s">
        <v>8</v>
      </c>
      <c r="D3" s="4"/>
    </row>
    <row r="4" spans="1:11" x14ac:dyDescent="0.2">
      <c r="A4" s="8"/>
      <c r="B4" s="11"/>
      <c r="C4" s="4" t="s">
        <v>9</v>
      </c>
      <c r="D4" s="4"/>
    </row>
    <row r="5" spans="1:11" x14ac:dyDescent="0.2">
      <c r="A5" s="8"/>
      <c r="B5" s="11"/>
      <c r="C5" s="4"/>
      <c r="D5" s="4"/>
    </row>
    <row r="6" spans="1:11" x14ac:dyDescent="0.2">
      <c r="A6" s="30" t="s">
        <v>97</v>
      </c>
      <c r="B6" s="11"/>
      <c r="C6" s="4"/>
      <c r="D6" s="4"/>
    </row>
    <row r="7" spans="1:11" x14ac:dyDescent="0.2">
      <c r="A7" s="31" t="s">
        <v>121</v>
      </c>
      <c r="B7" s="11"/>
    </row>
    <row r="8" spans="1:11" x14ac:dyDescent="0.2">
      <c r="A8" s="11" t="s">
        <v>98</v>
      </c>
      <c r="B8" s="11" t="s">
        <v>96</v>
      </c>
      <c r="C8" s="10" t="s">
        <v>122</v>
      </c>
    </row>
    <row r="9" spans="1:11" ht="25.5" x14ac:dyDescent="0.2">
      <c r="A9" s="33" t="s">
        <v>123</v>
      </c>
      <c r="B9" s="11" t="s">
        <v>99</v>
      </c>
      <c r="C9" s="10" t="s">
        <v>124</v>
      </c>
      <c r="H9" s="27"/>
      <c r="I9" s="28"/>
    </row>
    <row r="10" spans="1:11" x14ac:dyDescent="0.2">
      <c r="A10" s="11"/>
      <c r="B10" s="11"/>
      <c r="H10" s="27"/>
      <c r="I10" s="28"/>
    </row>
    <row r="11" spans="1:11" x14ac:dyDescent="0.2">
      <c r="A11" s="11"/>
      <c r="B11" s="11"/>
      <c r="H11" s="27" t="s">
        <v>71</v>
      </c>
      <c r="I11" s="28">
        <f>I17+I27+I38+I52+I66+I83</f>
        <v>3372750</v>
      </c>
    </row>
    <row r="12" spans="1:11" ht="25.5" x14ac:dyDescent="0.2">
      <c r="A12" s="2" t="s">
        <v>1</v>
      </c>
      <c r="B12" s="2" t="s">
        <v>2</v>
      </c>
      <c r="C12" s="2" t="s">
        <v>5</v>
      </c>
      <c r="D12" s="2" t="s">
        <v>39</v>
      </c>
      <c r="E12" s="6" t="s">
        <v>42</v>
      </c>
      <c r="F12" s="7" t="s">
        <v>41</v>
      </c>
      <c r="G12" s="2" t="s">
        <v>14</v>
      </c>
      <c r="H12" s="2" t="s">
        <v>3</v>
      </c>
      <c r="I12" s="2" t="s">
        <v>12</v>
      </c>
      <c r="J12" s="2" t="s">
        <v>17</v>
      </c>
      <c r="K12" s="2"/>
    </row>
    <row r="13" spans="1:11" x14ac:dyDescent="0.2">
      <c r="A13" s="5" t="s">
        <v>4</v>
      </c>
      <c r="B13" s="10" t="s">
        <v>24</v>
      </c>
      <c r="C13" s="10" t="s">
        <v>7</v>
      </c>
      <c r="D13" s="12">
        <v>36951</v>
      </c>
      <c r="E13" s="10" t="s">
        <v>46</v>
      </c>
      <c r="F13" s="13" t="s">
        <v>16</v>
      </c>
      <c r="G13" s="14">
        <v>500000</v>
      </c>
      <c r="H13" s="15">
        <v>0.25</v>
      </c>
      <c r="I13" s="14">
        <f>G13*H13</f>
        <v>125000</v>
      </c>
      <c r="J13" s="10" t="s">
        <v>31</v>
      </c>
    </row>
    <row r="14" spans="1:11" x14ac:dyDescent="0.2">
      <c r="A14" s="5"/>
      <c r="B14" s="10" t="s">
        <v>13</v>
      </c>
      <c r="C14" s="10" t="s">
        <v>40</v>
      </c>
      <c r="D14" s="12">
        <v>36951</v>
      </c>
      <c r="E14" s="10" t="s">
        <v>46</v>
      </c>
      <c r="F14" s="13" t="s">
        <v>16</v>
      </c>
      <c r="G14" s="14">
        <v>500000</v>
      </c>
      <c r="H14" s="15">
        <v>0.1</v>
      </c>
      <c r="I14" s="14">
        <f>G14*H14</f>
        <v>50000</v>
      </c>
      <c r="J14" s="10" t="s">
        <v>15</v>
      </c>
    </row>
    <row r="15" spans="1:11" x14ac:dyDescent="0.2">
      <c r="A15" s="5"/>
      <c r="B15" s="10" t="s">
        <v>48</v>
      </c>
      <c r="C15" s="10" t="s">
        <v>86</v>
      </c>
      <c r="D15" s="12">
        <v>37043</v>
      </c>
      <c r="E15" s="10" t="s">
        <v>46</v>
      </c>
      <c r="F15" s="13" t="s">
        <v>16</v>
      </c>
      <c r="G15" s="14">
        <v>600000</v>
      </c>
      <c r="H15" s="15">
        <v>0.5</v>
      </c>
      <c r="I15" s="14">
        <f>G15*H15</f>
        <v>300000</v>
      </c>
      <c r="J15" s="10" t="s">
        <v>49</v>
      </c>
    </row>
    <row r="16" spans="1:11" x14ac:dyDescent="0.2">
      <c r="A16" s="5"/>
      <c r="B16" s="10" t="s">
        <v>13</v>
      </c>
      <c r="C16" s="10" t="s">
        <v>83</v>
      </c>
      <c r="D16" s="12"/>
      <c r="F16" s="13"/>
      <c r="G16" s="14"/>
      <c r="H16" s="17"/>
      <c r="I16" s="14"/>
    </row>
    <row r="17" spans="1:11" ht="13.5" thickBot="1" x14ac:dyDescent="0.25">
      <c r="A17" s="5"/>
      <c r="D17" s="12"/>
      <c r="F17" s="13"/>
      <c r="H17" s="18" t="s">
        <v>6</v>
      </c>
      <c r="I17" s="19">
        <f>SUM(I13:I15)</f>
        <v>475000</v>
      </c>
    </row>
    <row r="18" spans="1:11" ht="13.5" thickTop="1" x14ac:dyDescent="0.2">
      <c r="A18" s="5"/>
    </row>
    <row r="19" spans="1:11" x14ac:dyDescent="0.2">
      <c r="A19" s="5"/>
      <c r="D19" s="12"/>
      <c r="F19" s="13"/>
      <c r="H19" s="20"/>
      <c r="I19" s="21"/>
    </row>
    <row r="20" spans="1:11" x14ac:dyDescent="0.2">
      <c r="D20" s="12"/>
      <c r="F20" s="13"/>
    </row>
    <row r="21" spans="1:11" x14ac:dyDescent="0.2">
      <c r="A21" s="5" t="s">
        <v>10</v>
      </c>
      <c r="B21" s="10" t="s">
        <v>50</v>
      </c>
      <c r="C21" s="10" t="s">
        <v>118</v>
      </c>
      <c r="D21" s="12">
        <v>37172</v>
      </c>
      <c r="E21" s="10" t="s">
        <v>46</v>
      </c>
      <c r="F21" s="13" t="s">
        <v>16</v>
      </c>
      <c r="G21" s="22">
        <v>50000</v>
      </c>
      <c r="H21" s="23">
        <v>0.2</v>
      </c>
      <c r="I21" s="22">
        <f t="shared" ref="I21:I26" si="0">G21*H21</f>
        <v>10000</v>
      </c>
      <c r="J21" s="10" t="s">
        <v>15</v>
      </c>
    </row>
    <row r="22" spans="1:11" x14ac:dyDescent="0.2">
      <c r="B22" s="10" t="s">
        <v>84</v>
      </c>
      <c r="C22" s="10" t="s">
        <v>81</v>
      </c>
      <c r="D22" s="12">
        <v>37118</v>
      </c>
      <c r="E22" s="10" t="s">
        <v>46</v>
      </c>
      <c r="F22" s="13" t="s">
        <v>16</v>
      </c>
      <c r="G22" s="22">
        <v>500000</v>
      </c>
      <c r="H22" s="23">
        <v>0.2</v>
      </c>
      <c r="I22" s="22">
        <f t="shared" si="0"/>
        <v>100000</v>
      </c>
      <c r="J22" s="10" t="s">
        <v>119</v>
      </c>
    </row>
    <row r="23" spans="1:11" x14ac:dyDescent="0.2">
      <c r="A23" s="5"/>
      <c r="B23" s="10" t="s">
        <v>50</v>
      </c>
      <c r="C23" s="10" t="s">
        <v>82</v>
      </c>
      <c r="D23" s="12">
        <v>37043</v>
      </c>
      <c r="E23" s="10" t="s">
        <v>46</v>
      </c>
      <c r="F23" s="13" t="s">
        <v>16</v>
      </c>
      <c r="G23" s="22">
        <v>5000000</v>
      </c>
      <c r="H23" s="23">
        <v>0.2</v>
      </c>
      <c r="I23" s="22">
        <f t="shared" si="0"/>
        <v>1000000</v>
      </c>
      <c r="J23" s="10" t="s">
        <v>15</v>
      </c>
    </row>
    <row r="24" spans="1:11" x14ac:dyDescent="0.2">
      <c r="A24" s="5"/>
      <c r="B24" s="10" t="s">
        <v>94</v>
      </c>
      <c r="C24" s="10" t="s">
        <v>95</v>
      </c>
      <c r="D24" s="12">
        <v>37158</v>
      </c>
      <c r="E24" s="10" t="s">
        <v>46</v>
      </c>
      <c r="F24" s="13" t="s">
        <v>16</v>
      </c>
      <c r="G24" s="22">
        <v>5000000</v>
      </c>
      <c r="H24" s="23">
        <v>0.1</v>
      </c>
      <c r="I24" s="22">
        <f t="shared" si="0"/>
        <v>500000</v>
      </c>
      <c r="J24" s="10" t="s">
        <v>15</v>
      </c>
    </row>
    <row r="25" spans="1:11" x14ac:dyDescent="0.2">
      <c r="A25" s="5"/>
      <c r="B25" s="10" t="s">
        <v>101</v>
      </c>
      <c r="C25" s="10" t="s">
        <v>102</v>
      </c>
      <c r="D25" s="12">
        <v>37158</v>
      </c>
      <c r="E25" s="10" t="s">
        <v>46</v>
      </c>
      <c r="F25" s="13" t="s">
        <v>16</v>
      </c>
      <c r="G25" s="22">
        <v>1000000</v>
      </c>
      <c r="H25" s="23">
        <v>0.2</v>
      </c>
      <c r="I25" s="22">
        <f t="shared" si="0"/>
        <v>200000</v>
      </c>
      <c r="J25" s="10" t="s">
        <v>15</v>
      </c>
    </row>
    <row r="26" spans="1:11" x14ac:dyDescent="0.2">
      <c r="A26" s="5"/>
      <c r="B26" s="10" t="s">
        <v>159</v>
      </c>
      <c r="C26" s="10" t="s">
        <v>160</v>
      </c>
      <c r="D26" s="12">
        <v>37200</v>
      </c>
      <c r="F26" s="13" t="s">
        <v>16</v>
      </c>
      <c r="G26" s="22">
        <v>1000000</v>
      </c>
      <c r="H26" s="23">
        <v>0.2</v>
      </c>
      <c r="I26" s="22">
        <f t="shared" si="0"/>
        <v>200000</v>
      </c>
    </row>
    <row r="27" spans="1:11" ht="13.5" thickBot="1" x14ac:dyDescent="0.25">
      <c r="A27" s="5"/>
      <c r="D27" s="12"/>
      <c r="F27" s="13"/>
      <c r="G27" s="22"/>
      <c r="H27" s="23"/>
      <c r="I27" s="19">
        <f>SUM(I21:I26)</f>
        <v>2010000</v>
      </c>
    </row>
    <row r="28" spans="1:11" ht="13.5" thickTop="1" x14ac:dyDescent="0.2">
      <c r="A28" s="5"/>
      <c r="D28" s="12"/>
      <c r="F28" s="13"/>
      <c r="G28" s="22"/>
      <c r="H28" s="23"/>
      <c r="I28" s="21"/>
    </row>
    <row r="29" spans="1:11" x14ac:dyDescent="0.2">
      <c r="A29" s="5"/>
      <c r="D29" s="12"/>
      <c r="F29" s="13"/>
      <c r="G29" s="14"/>
      <c r="H29" s="20"/>
      <c r="I29" s="21"/>
    </row>
    <row r="30" spans="1:11" x14ac:dyDescent="0.2">
      <c r="A30" s="5" t="s">
        <v>18</v>
      </c>
      <c r="B30" s="10" t="s">
        <v>19</v>
      </c>
      <c r="C30" s="10" t="s">
        <v>20</v>
      </c>
      <c r="D30" s="12">
        <v>37012</v>
      </c>
      <c r="E30" s="10" t="s">
        <v>46</v>
      </c>
      <c r="F30" s="13" t="s">
        <v>16</v>
      </c>
      <c r="G30" s="14">
        <v>15000</v>
      </c>
      <c r="H30" s="15">
        <v>1</v>
      </c>
      <c r="I30" s="14">
        <f>G30*H30</f>
        <v>15000</v>
      </c>
      <c r="K30" s="11"/>
    </row>
    <row r="31" spans="1:11" x14ac:dyDescent="0.2">
      <c r="A31" s="5"/>
      <c r="B31" s="10" t="s">
        <v>68</v>
      </c>
      <c r="C31" s="10" t="s">
        <v>69</v>
      </c>
      <c r="D31" s="12">
        <v>37165</v>
      </c>
      <c r="E31" s="10" t="s">
        <v>46</v>
      </c>
      <c r="F31" s="13" t="s">
        <v>16</v>
      </c>
      <c r="G31" s="14">
        <v>50000</v>
      </c>
      <c r="H31" s="15">
        <v>0.5</v>
      </c>
      <c r="I31" s="14">
        <f t="shared" ref="I31:I33" si="1">G31*H31</f>
        <v>25000</v>
      </c>
      <c r="K31" s="11"/>
    </row>
    <row r="32" spans="1:11" x14ac:dyDescent="0.2">
      <c r="A32" s="5"/>
      <c r="B32" s="10" t="s">
        <v>70</v>
      </c>
      <c r="C32" s="10" t="s">
        <v>69</v>
      </c>
      <c r="D32" s="12">
        <v>37165</v>
      </c>
      <c r="E32" s="10" t="s">
        <v>46</v>
      </c>
      <c r="F32" s="13" t="s">
        <v>16</v>
      </c>
      <c r="G32" s="14">
        <v>50000</v>
      </c>
      <c r="H32" s="15">
        <v>0.5</v>
      </c>
      <c r="I32" s="14">
        <f t="shared" si="1"/>
        <v>25000</v>
      </c>
      <c r="K32" s="11"/>
    </row>
    <row r="33" spans="1:11" x14ac:dyDescent="0.2">
      <c r="A33" s="5"/>
      <c r="B33" s="10" t="s">
        <v>89</v>
      </c>
      <c r="C33" s="10" t="s">
        <v>90</v>
      </c>
      <c r="D33" s="12">
        <v>37135</v>
      </c>
      <c r="E33" s="10" t="s">
        <v>46</v>
      </c>
      <c r="F33" s="13" t="s">
        <v>16</v>
      </c>
      <c r="G33" s="14">
        <v>50000</v>
      </c>
      <c r="H33" s="15">
        <v>0.25</v>
      </c>
      <c r="I33" s="14">
        <f t="shared" si="1"/>
        <v>12500</v>
      </c>
      <c r="K33" s="11"/>
    </row>
    <row r="34" spans="1:11" x14ac:dyDescent="0.2">
      <c r="A34" s="5"/>
      <c r="B34" s="10" t="s">
        <v>120</v>
      </c>
      <c r="C34" s="10" t="s">
        <v>109</v>
      </c>
      <c r="D34" s="12">
        <v>37172</v>
      </c>
      <c r="E34" s="10" t="s">
        <v>46</v>
      </c>
      <c r="F34" s="13" t="s">
        <v>16</v>
      </c>
      <c r="G34" s="14">
        <v>20000</v>
      </c>
      <c r="H34" s="15">
        <v>0.5</v>
      </c>
      <c r="I34" s="14">
        <v>5000</v>
      </c>
      <c r="K34" s="11"/>
    </row>
    <row r="35" spans="1:11" x14ac:dyDescent="0.2">
      <c r="A35" s="5"/>
      <c r="B35" s="10" t="s">
        <v>156</v>
      </c>
      <c r="C35" s="10" t="s">
        <v>157</v>
      </c>
      <c r="D35" s="12">
        <v>37200</v>
      </c>
      <c r="E35" s="10" t="s">
        <v>46</v>
      </c>
      <c r="F35" s="13" t="s">
        <v>16</v>
      </c>
      <c r="G35" s="14">
        <v>15000</v>
      </c>
      <c r="H35" s="15">
        <v>0.5</v>
      </c>
      <c r="I35" s="14">
        <v>5000</v>
      </c>
      <c r="K35" s="11"/>
    </row>
    <row r="36" spans="1:11" x14ac:dyDescent="0.2">
      <c r="A36" s="5"/>
      <c r="B36" s="10" t="s">
        <v>156</v>
      </c>
      <c r="C36" s="10" t="s">
        <v>158</v>
      </c>
      <c r="D36" s="12">
        <v>37200</v>
      </c>
      <c r="E36" s="10" t="s">
        <v>46</v>
      </c>
      <c r="F36" s="13" t="s">
        <v>16</v>
      </c>
      <c r="G36" s="14">
        <v>15000</v>
      </c>
      <c r="H36" s="15">
        <v>0.5</v>
      </c>
      <c r="I36" s="14">
        <v>5000</v>
      </c>
      <c r="K36" s="11"/>
    </row>
    <row r="37" spans="1:11" x14ac:dyDescent="0.2">
      <c r="A37" s="5"/>
      <c r="D37" s="12"/>
      <c r="F37" s="13"/>
      <c r="G37" s="14"/>
      <c r="H37" s="15"/>
      <c r="I37" s="24"/>
      <c r="K37" s="11"/>
    </row>
    <row r="38" spans="1:11" ht="13.5" thickBot="1" x14ac:dyDescent="0.25">
      <c r="A38" s="5"/>
      <c r="D38" s="12"/>
      <c r="F38" s="13"/>
      <c r="G38" s="14"/>
      <c r="H38" s="15"/>
      <c r="I38" s="19">
        <f>SUM(I30:I36)</f>
        <v>92500</v>
      </c>
      <c r="K38" s="11"/>
    </row>
    <row r="39" spans="1:11" ht="13.5" thickTop="1" x14ac:dyDescent="0.2">
      <c r="A39" s="5"/>
      <c r="D39" s="12"/>
      <c r="F39" s="13"/>
      <c r="G39" s="14"/>
      <c r="H39" s="15"/>
      <c r="I39" s="24"/>
      <c r="K39" s="11"/>
    </row>
    <row r="40" spans="1:11" x14ac:dyDescent="0.2">
      <c r="A40" s="5"/>
      <c r="D40" s="12"/>
      <c r="F40" s="13"/>
      <c r="G40" s="14"/>
      <c r="H40" s="20"/>
      <c r="I40" s="21"/>
    </row>
    <row r="41" spans="1:11" x14ac:dyDescent="0.2">
      <c r="A41" s="5"/>
      <c r="D41" s="12"/>
      <c r="F41" s="13"/>
      <c r="G41" s="14"/>
      <c r="H41" s="20"/>
      <c r="I41" s="21"/>
    </row>
    <row r="42" spans="1:11" x14ac:dyDescent="0.2">
      <c r="A42" s="5" t="s">
        <v>25</v>
      </c>
      <c r="B42" s="10" t="s">
        <v>54</v>
      </c>
      <c r="C42" s="10" t="s">
        <v>134</v>
      </c>
      <c r="D42" s="12">
        <v>37012</v>
      </c>
      <c r="E42" s="10" t="s">
        <v>46</v>
      </c>
      <c r="F42" s="13" t="s">
        <v>16</v>
      </c>
      <c r="G42" s="14">
        <v>0</v>
      </c>
      <c r="H42" s="15">
        <v>0</v>
      </c>
      <c r="I42" s="14">
        <f t="shared" ref="I42:I51" si="2">G42*H42</f>
        <v>0</v>
      </c>
      <c r="J42" s="10" t="s">
        <v>137</v>
      </c>
    </row>
    <row r="43" spans="1:11" x14ac:dyDescent="0.2">
      <c r="A43" s="5"/>
      <c r="B43" s="10" t="s">
        <v>55</v>
      </c>
      <c r="C43" s="10" t="s">
        <v>56</v>
      </c>
      <c r="D43" s="12">
        <v>37012</v>
      </c>
      <c r="E43" s="10" t="s">
        <v>46</v>
      </c>
      <c r="F43" s="13" t="s">
        <v>16</v>
      </c>
      <c r="G43" s="14">
        <v>0</v>
      </c>
      <c r="H43" s="15">
        <v>0.3</v>
      </c>
      <c r="I43" s="14">
        <f t="shared" si="2"/>
        <v>0</v>
      </c>
      <c r="J43" s="10" t="s">
        <v>127</v>
      </c>
    </row>
    <row r="44" spans="1:11" x14ac:dyDescent="0.2">
      <c r="A44" s="5"/>
      <c r="B44" s="10" t="s">
        <v>133</v>
      </c>
      <c r="C44" s="10" t="s">
        <v>78</v>
      </c>
      <c r="D44" s="12">
        <v>36951</v>
      </c>
      <c r="E44" s="10" t="s">
        <v>46</v>
      </c>
      <c r="F44" s="13" t="s">
        <v>16</v>
      </c>
      <c r="G44" s="14">
        <v>0</v>
      </c>
      <c r="H44" s="15">
        <v>0</v>
      </c>
      <c r="I44" s="14">
        <f t="shared" si="2"/>
        <v>0</v>
      </c>
      <c r="J44" s="10" t="s">
        <v>136</v>
      </c>
    </row>
    <row r="45" spans="1:11" x14ac:dyDescent="0.2">
      <c r="A45" s="5"/>
      <c r="B45" s="10" t="s">
        <v>23</v>
      </c>
      <c r="C45" s="10" t="s">
        <v>79</v>
      </c>
      <c r="D45" s="12">
        <v>36923</v>
      </c>
      <c r="E45" s="10" t="s">
        <v>46</v>
      </c>
      <c r="F45" s="13" t="s">
        <v>16</v>
      </c>
      <c r="G45" s="14">
        <v>200000</v>
      </c>
      <c r="H45" s="15">
        <v>1</v>
      </c>
      <c r="I45" s="14">
        <f t="shared" si="2"/>
        <v>200000</v>
      </c>
      <c r="J45" s="10" t="s">
        <v>111</v>
      </c>
    </row>
    <row r="46" spans="1:11" x14ac:dyDescent="0.2">
      <c r="A46" s="5"/>
      <c r="B46" s="10" t="s">
        <v>139</v>
      </c>
      <c r="C46" s="10" t="s">
        <v>140</v>
      </c>
      <c r="D46" s="12">
        <v>37200</v>
      </c>
      <c r="E46" s="10" t="s">
        <v>46</v>
      </c>
      <c r="F46" s="13" t="s">
        <v>16</v>
      </c>
      <c r="G46" s="14">
        <v>0</v>
      </c>
      <c r="H46" s="15">
        <v>0</v>
      </c>
      <c r="I46" s="14">
        <f>G46*H46</f>
        <v>0</v>
      </c>
      <c r="J46" s="10" t="s">
        <v>141</v>
      </c>
    </row>
    <row r="47" spans="1:11" x14ac:dyDescent="0.2">
      <c r="A47" s="5"/>
      <c r="B47" s="10" t="s">
        <v>129</v>
      </c>
      <c r="C47" s="10" t="s">
        <v>62</v>
      </c>
      <c r="D47" s="12">
        <v>37186</v>
      </c>
      <c r="E47" s="10">
        <v>2002</v>
      </c>
      <c r="F47" s="13" t="s">
        <v>16</v>
      </c>
      <c r="G47" s="14">
        <v>0</v>
      </c>
      <c r="H47" s="15">
        <v>0</v>
      </c>
      <c r="I47" s="14">
        <f t="shared" si="2"/>
        <v>0</v>
      </c>
      <c r="J47" s="10" t="s">
        <v>67</v>
      </c>
    </row>
    <row r="48" spans="1:11" x14ac:dyDescent="0.2">
      <c r="A48" s="5"/>
      <c r="B48" s="10" t="s">
        <v>91</v>
      </c>
      <c r="C48" s="10" t="s">
        <v>92</v>
      </c>
      <c r="D48" s="32">
        <v>37141</v>
      </c>
      <c r="E48" s="10" t="s">
        <v>46</v>
      </c>
      <c r="F48" s="13" t="s">
        <v>16</v>
      </c>
      <c r="G48" s="14">
        <v>0</v>
      </c>
      <c r="H48" s="15">
        <v>0</v>
      </c>
      <c r="I48" s="14">
        <f t="shared" si="2"/>
        <v>0</v>
      </c>
      <c r="J48" s="10" t="s">
        <v>128</v>
      </c>
    </row>
    <row r="49" spans="1:11" x14ac:dyDescent="0.2">
      <c r="A49" s="5"/>
      <c r="B49" s="10" t="s">
        <v>132</v>
      </c>
      <c r="C49" s="10" t="s">
        <v>135</v>
      </c>
      <c r="D49" s="32">
        <v>37172</v>
      </c>
      <c r="E49" s="10" t="s">
        <v>46</v>
      </c>
      <c r="F49" s="13" t="s">
        <v>16</v>
      </c>
      <c r="G49" s="14">
        <v>0</v>
      </c>
      <c r="H49" s="15">
        <v>0</v>
      </c>
      <c r="I49" s="14">
        <f>G49*H49</f>
        <v>0</v>
      </c>
      <c r="J49" s="10" t="s">
        <v>138</v>
      </c>
    </row>
    <row r="50" spans="1:11" x14ac:dyDescent="0.2">
      <c r="A50" s="5"/>
      <c r="B50" s="10" t="s">
        <v>142</v>
      </c>
      <c r="C50" s="10" t="s">
        <v>143</v>
      </c>
      <c r="D50" s="32">
        <v>37169</v>
      </c>
      <c r="E50" s="10" t="s">
        <v>46</v>
      </c>
      <c r="F50" s="13" t="s">
        <v>16</v>
      </c>
      <c r="G50" s="14">
        <v>27000</v>
      </c>
      <c r="H50" s="15">
        <v>1</v>
      </c>
      <c r="I50" s="14">
        <f>G50*H50</f>
        <v>27000</v>
      </c>
      <c r="J50" s="10" t="s">
        <v>144</v>
      </c>
    </row>
    <row r="51" spans="1:11" x14ac:dyDescent="0.2">
      <c r="B51" s="10" t="s">
        <v>53</v>
      </c>
      <c r="C51" s="10" t="s">
        <v>93</v>
      </c>
      <c r="D51" s="12">
        <v>37012</v>
      </c>
      <c r="E51" s="10" t="s">
        <v>46</v>
      </c>
      <c r="F51" s="13" t="s">
        <v>16</v>
      </c>
      <c r="G51" s="14">
        <v>0</v>
      </c>
      <c r="H51" s="15">
        <v>0</v>
      </c>
      <c r="I51" s="14">
        <f t="shared" si="2"/>
        <v>0</v>
      </c>
      <c r="J51" s="10" t="s">
        <v>100</v>
      </c>
    </row>
    <row r="52" spans="1:11" ht="13.5" thickBot="1" x14ac:dyDescent="0.25">
      <c r="A52" s="5"/>
      <c r="D52" s="12"/>
      <c r="H52" s="18"/>
      <c r="I52" s="19">
        <f>SUM(I42:I51)</f>
        <v>227000</v>
      </c>
    </row>
    <row r="53" spans="1:11" ht="13.5" thickTop="1" x14ac:dyDescent="0.2">
      <c r="D53" s="12"/>
      <c r="H53" s="20"/>
      <c r="I53" s="21"/>
    </row>
    <row r="54" spans="1:11" x14ac:dyDescent="0.2">
      <c r="A54" s="5"/>
      <c r="D54" s="12"/>
      <c r="F54" s="13"/>
      <c r="G54" s="14"/>
      <c r="H54" s="20"/>
      <c r="I54" s="21"/>
    </row>
    <row r="55" spans="1:11" x14ac:dyDescent="0.2">
      <c r="A55" s="5" t="s">
        <v>32</v>
      </c>
      <c r="B55" s="10" t="s">
        <v>72</v>
      </c>
      <c r="C55" s="10" t="s">
        <v>85</v>
      </c>
      <c r="D55" s="12">
        <v>37131</v>
      </c>
      <c r="E55" s="10" t="s">
        <v>46</v>
      </c>
      <c r="G55" s="14">
        <v>150000</v>
      </c>
      <c r="H55" s="15">
        <v>0.05</v>
      </c>
      <c r="I55" s="24">
        <f>G55*H55</f>
        <v>7500</v>
      </c>
      <c r="J55" s="10" t="s">
        <v>63</v>
      </c>
      <c r="K55" s="12"/>
    </row>
    <row r="56" spans="1:11" x14ac:dyDescent="0.2">
      <c r="A56" s="5"/>
      <c r="B56" s="10" t="s">
        <v>36</v>
      </c>
      <c r="C56" s="10" t="s">
        <v>37</v>
      </c>
      <c r="D56" s="12">
        <v>37026</v>
      </c>
      <c r="E56" s="10" t="s">
        <v>46</v>
      </c>
      <c r="G56" s="14">
        <v>100000</v>
      </c>
      <c r="H56" s="15">
        <v>0.5</v>
      </c>
      <c r="I56" s="24">
        <f t="shared" ref="I56:I64" si="3">G56*H56</f>
        <v>50000</v>
      </c>
      <c r="J56" s="10" t="s">
        <v>150</v>
      </c>
      <c r="K56" s="12"/>
    </row>
    <row r="57" spans="1:11" x14ac:dyDescent="0.2">
      <c r="A57" s="5"/>
      <c r="B57" s="10" t="s">
        <v>72</v>
      </c>
      <c r="C57" s="10" t="s">
        <v>87</v>
      </c>
      <c r="D57" s="12">
        <v>37140</v>
      </c>
      <c r="E57" s="10" t="s">
        <v>46</v>
      </c>
      <c r="G57" s="14">
        <v>20000</v>
      </c>
      <c r="H57" s="15">
        <v>0.4</v>
      </c>
      <c r="I57" s="24">
        <f t="shared" si="3"/>
        <v>8000</v>
      </c>
      <c r="J57" s="10" t="s">
        <v>151</v>
      </c>
      <c r="K57" s="12"/>
    </row>
    <row r="58" spans="1:11" x14ac:dyDescent="0.2">
      <c r="A58" s="5"/>
      <c r="B58" s="10" t="s">
        <v>73</v>
      </c>
      <c r="C58" s="10" t="s">
        <v>74</v>
      </c>
      <c r="D58" s="12">
        <v>37113</v>
      </c>
      <c r="E58" s="10" t="s">
        <v>46</v>
      </c>
      <c r="G58" s="14">
        <v>50000</v>
      </c>
      <c r="H58" s="15">
        <v>0.25</v>
      </c>
      <c r="I58" s="24">
        <f t="shared" si="3"/>
        <v>12500</v>
      </c>
      <c r="J58" s="10" t="s">
        <v>75</v>
      </c>
      <c r="K58" s="12"/>
    </row>
    <row r="59" spans="1:11" x14ac:dyDescent="0.2">
      <c r="A59" s="5"/>
      <c r="B59" s="10" t="s">
        <v>110</v>
      </c>
      <c r="C59" s="10" t="s">
        <v>108</v>
      </c>
      <c r="D59" s="12">
        <v>37155</v>
      </c>
      <c r="E59" s="10" t="s">
        <v>46</v>
      </c>
      <c r="G59" s="14">
        <v>75000</v>
      </c>
      <c r="H59" s="15">
        <v>0.05</v>
      </c>
      <c r="I59" s="24">
        <f t="shared" si="3"/>
        <v>3750</v>
      </c>
      <c r="J59" s="10" t="s">
        <v>152</v>
      </c>
      <c r="K59" s="12"/>
    </row>
    <row r="60" spans="1:11" x14ac:dyDescent="0.2">
      <c r="A60" s="5"/>
      <c r="B60" s="10" t="s">
        <v>38</v>
      </c>
      <c r="C60" s="10" t="s">
        <v>35</v>
      </c>
      <c r="D60" s="12">
        <v>37043</v>
      </c>
      <c r="E60" s="10" t="s">
        <v>46</v>
      </c>
      <c r="G60" s="14">
        <v>100000</v>
      </c>
      <c r="H60" s="15">
        <v>0.75</v>
      </c>
      <c r="I60" s="24">
        <f t="shared" si="3"/>
        <v>75000</v>
      </c>
      <c r="J60" s="10" t="s">
        <v>76</v>
      </c>
      <c r="K60" s="12"/>
    </row>
    <row r="61" spans="1:11" x14ac:dyDescent="0.2">
      <c r="A61" s="5"/>
      <c r="B61" s="10" t="s">
        <v>34</v>
      </c>
      <c r="C61" s="10" t="s">
        <v>35</v>
      </c>
      <c r="D61" s="12">
        <v>37012</v>
      </c>
      <c r="E61" s="10" t="s">
        <v>46</v>
      </c>
      <c r="G61" s="14">
        <v>50000</v>
      </c>
      <c r="H61" s="15">
        <v>0.2</v>
      </c>
      <c r="I61" s="24">
        <f t="shared" si="3"/>
        <v>10000</v>
      </c>
      <c r="J61" s="10" t="s">
        <v>77</v>
      </c>
      <c r="K61" s="12"/>
    </row>
    <row r="62" spans="1:11" x14ac:dyDescent="0.2">
      <c r="A62" s="5"/>
      <c r="B62" s="10" t="s">
        <v>145</v>
      </c>
      <c r="C62" s="10" t="s">
        <v>147</v>
      </c>
      <c r="D62" s="12">
        <v>37200</v>
      </c>
      <c r="E62" s="10" t="s">
        <v>131</v>
      </c>
      <c r="G62" s="14">
        <v>5000</v>
      </c>
      <c r="H62" s="15">
        <v>0.4</v>
      </c>
      <c r="I62" s="24">
        <f t="shared" si="3"/>
        <v>2000</v>
      </c>
      <c r="J62" s="10" t="s">
        <v>153</v>
      </c>
      <c r="K62" s="12"/>
    </row>
    <row r="63" spans="1:11" x14ac:dyDescent="0.2">
      <c r="A63" s="5"/>
      <c r="B63" s="10" t="s">
        <v>146</v>
      </c>
      <c r="C63" s="10" t="s">
        <v>148</v>
      </c>
      <c r="D63" s="12">
        <v>37200</v>
      </c>
      <c r="E63" s="10" t="s">
        <v>149</v>
      </c>
      <c r="G63" s="14">
        <v>2000000</v>
      </c>
      <c r="H63" s="15">
        <v>0.1</v>
      </c>
      <c r="I63" s="24">
        <f t="shared" si="3"/>
        <v>200000</v>
      </c>
      <c r="J63" s="10" t="s">
        <v>154</v>
      </c>
      <c r="K63" s="12"/>
    </row>
    <row r="64" spans="1:11" x14ac:dyDescent="0.2">
      <c r="A64" s="5"/>
      <c r="B64" s="10" t="s">
        <v>57</v>
      </c>
      <c r="C64" s="10" t="s">
        <v>58</v>
      </c>
      <c r="D64" s="12">
        <v>37026</v>
      </c>
      <c r="E64" s="10" t="s">
        <v>46</v>
      </c>
      <c r="F64" s="13"/>
      <c r="G64" s="14">
        <v>100000</v>
      </c>
      <c r="H64" s="15">
        <v>0.2</v>
      </c>
      <c r="I64" s="24">
        <f t="shared" si="3"/>
        <v>20000</v>
      </c>
      <c r="J64" s="10" t="s">
        <v>155</v>
      </c>
      <c r="K64" s="12"/>
    </row>
    <row r="65" spans="1:11" x14ac:dyDescent="0.2">
      <c r="A65" s="16"/>
      <c r="D65" s="12"/>
    </row>
    <row r="66" spans="1:11" ht="13.5" thickBot="1" x14ac:dyDescent="0.25">
      <c r="A66" s="16"/>
      <c r="D66" s="12"/>
      <c r="H66" s="18"/>
      <c r="I66" s="25">
        <f>SUM(I55:I64)</f>
        <v>388750</v>
      </c>
    </row>
    <row r="67" spans="1:11" ht="13.5" thickTop="1" x14ac:dyDescent="0.2">
      <c r="A67" s="16"/>
      <c r="D67" s="12"/>
      <c r="H67" s="20"/>
      <c r="I67" s="26"/>
    </row>
    <row r="68" spans="1:11" x14ac:dyDescent="0.2">
      <c r="D68" s="12"/>
      <c r="F68" s="13"/>
      <c r="G68" s="14"/>
      <c r="H68" s="20"/>
      <c r="I68" s="21"/>
    </row>
    <row r="69" spans="1:11" x14ac:dyDescent="0.2">
      <c r="A69" s="1" t="s">
        <v>11</v>
      </c>
      <c r="B69" s="10" t="s">
        <v>21</v>
      </c>
      <c r="C69" s="10" t="s">
        <v>88</v>
      </c>
      <c r="D69" s="12">
        <v>37097</v>
      </c>
      <c r="E69" s="10" t="s">
        <v>46</v>
      </c>
      <c r="F69" s="10" t="s">
        <v>30</v>
      </c>
      <c r="G69" s="14">
        <v>50000</v>
      </c>
      <c r="H69" s="17">
        <v>0.6</v>
      </c>
      <c r="I69" s="14">
        <f>G69*H69</f>
        <v>30000</v>
      </c>
    </row>
    <row r="70" spans="1:11" x14ac:dyDescent="0.2">
      <c r="B70" s="10" t="s">
        <v>51</v>
      </c>
      <c r="C70" s="10" t="s">
        <v>80</v>
      </c>
      <c r="D70" s="12">
        <v>37042</v>
      </c>
      <c r="E70" s="10" t="s">
        <v>46</v>
      </c>
      <c r="F70" s="10" t="s">
        <v>16</v>
      </c>
      <c r="G70" s="14">
        <v>10000</v>
      </c>
      <c r="H70" s="17">
        <v>0.2</v>
      </c>
      <c r="I70" s="14">
        <f t="shared" ref="I70:I81" si="4">G70*H70</f>
        <v>2000</v>
      </c>
      <c r="J70" s="10" t="s">
        <v>105</v>
      </c>
    </row>
    <row r="71" spans="1:11" x14ac:dyDescent="0.2">
      <c r="B71" s="10" t="s">
        <v>52</v>
      </c>
      <c r="C71" s="10" t="s">
        <v>130</v>
      </c>
      <c r="D71" s="12">
        <v>37189</v>
      </c>
      <c r="E71" s="10" t="s">
        <v>46</v>
      </c>
      <c r="F71" s="10" t="s">
        <v>16</v>
      </c>
      <c r="G71" s="14">
        <v>0</v>
      </c>
      <c r="H71" s="17">
        <v>0.3</v>
      </c>
      <c r="I71" s="14">
        <f t="shared" si="4"/>
        <v>0</v>
      </c>
    </row>
    <row r="72" spans="1:11" x14ac:dyDescent="0.2">
      <c r="B72" s="10" t="s">
        <v>103</v>
      </c>
      <c r="C72" s="10" t="s">
        <v>104</v>
      </c>
      <c r="D72" s="12">
        <v>37135</v>
      </c>
      <c r="E72" s="10" t="s">
        <v>46</v>
      </c>
      <c r="F72" s="10" t="s">
        <v>30</v>
      </c>
      <c r="G72" s="14">
        <v>50000</v>
      </c>
      <c r="H72" s="17">
        <v>0.6</v>
      </c>
      <c r="I72" s="14">
        <f t="shared" si="4"/>
        <v>30000</v>
      </c>
    </row>
    <row r="73" spans="1:11" ht="25.5" x14ac:dyDescent="0.2">
      <c r="B73" s="10" t="s">
        <v>22</v>
      </c>
      <c r="C73" s="10" t="s">
        <v>64</v>
      </c>
      <c r="D73" s="12">
        <v>36951</v>
      </c>
      <c r="E73" s="10" t="s">
        <v>46</v>
      </c>
      <c r="F73" s="10" t="s">
        <v>16</v>
      </c>
      <c r="G73" s="14">
        <v>25000</v>
      </c>
      <c r="H73" s="17">
        <v>0.3</v>
      </c>
      <c r="I73" s="14">
        <f t="shared" si="4"/>
        <v>7500</v>
      </c>
      <c r="J73" s="29" t="s">
        <v>26</v>
      </c>
    </row>
    <row r="74" spans="1:11" x14ac:dyDescent="0.2">
      <c r="A74" s="5"/>
      <c r="B74" s="10" t="s">
        <v>27</v>
      </c>
      <c r="C74" s="10" t="s">
        <v>28</v>
      </c>
      <c r="D74" s="12">
        <v>36951</v>
      </c>
      <c r="E74" s="10" t="s">
        <v>131</v>
      </c>
      <c r="F74" s="10" t="s">
        <v>16</v>
      </c>
      <c r="G74" s="14">
        <v>30000</v>
      </c>
      <c r="H74" s="17">
        <v>0.1</v>
      </c>
      <c r="I74" s="14">
        <f t="shared" si="4"/>
        <v>3000</v>
      </c>
      <c r="J74" s="10" t="s">
        <v>29</v>
      </c>
    </row>
    <row r="75" spans="1:11" x14ac:dyDescent="0.2">
      <c r="A75" s="5"/>
      <c r="B75" s="10" t="s">
        <v>112</v>
      </c>
      <c r="C75" s="10" t="s">
        <v>113</v>
      </c>
      <c r="D75" s="12">
        <v>37165</v>
      </c>
      <c r="E75" s="10" t="s">
        <v>46</v>
      </c>
      <c r="F75" s="10" t="s">
        <v>16</v>
      </c>
      <c r="G75" s="14">
        <v>20000</v>
      </c>
      <c r="H75" s="17">
        <v>0.5</v>
      </c>
      <c r="I75" s="14">
        <f t="shared" si="4"/>
        <v>10000</v>
      </c>
      <c r="K75" s="11"/>
    </row>
    <row r="76" spans="1:11" x14ac:dyDescent="0.2">
      <c r="A76" s="5"/>
      <c r="B76" s="10" t="s">
        <v>114</v>
      </c>
      <c r="C76" s="10" t="s">
        <v>115</v>
      </c>
      <c r="D76" s="12">
        <v>37165</v>
      </c>
      <c r="E76" s="10" t="s">
        <v>46</v>
      </c>
      <c r="F76" s="10" t="s">
        <v>16</v>
      </c>
      <c r="G76" s="14">
        <v>1500000</v>
      </c>
      <c r="H76" s="17">
        <v>0.05</v>
      </c>
      <c r="I76" s="14">
        <f t="shared" si="4"/>
        <v>75000</v>
      </c>
      <c r="J76" s="10" t="s">
        <v>125</v>
      </c>
      <c r="K76" s="11"/>
    </row>
    <row r="77" spans="1:11" x14ac:dyDescent="0.2">
      <c r="A77" s="5"/>
      <c r="B77" s="10" t="s">
        <v>33</v>
      </c>
      <c r="C77" s="10" t="s">
        <v>107</v>
      </c>
      <c r="D77" s="12">
        <v>36996</v>
      </c>
      <c r="E77" s="10" t="s">
        <v>46</v>
      </c>
      <c r="F77" s="10" t="s">
        <v>16</v>
      </c>
      <c r="G77" s="14">
        <v>40000</v>
      </c>
      <c r="H77" s="17">
        <v>0.5</v>
      </c>
      <c r="I77" s="14">
        <f t="shared" si="4"/>
        <v>20000</v>
      </c>
      <c r="K77" s="11"/>
    </row>
    <row r="78" spans="1:11" x14ac:dyDescent="0.2">
      <c r="A78" s="5"/>
      <c r="B78" s="10" t="s">
        <v>59</v>
      </c>
      <c r="C78" s="10" t="s">
        <v>60</v>
      </c>
      <c r="D78" s="12">
        <v>37052</v>
      </c>
      <c r="E78" s="10" t="s">
        <v>65</v>
      </c>
      <c r="F78" s="10" t="s">
        <v>16</v>
      </c>
      <c r="G78" s="14">
        <v>20000</v>
      </c>
      <c r="H78" s="17">
        <v>0.1</v>
      </c>
      <c r="I78" s="14">
        <f t="shared" si="4"/>
        <v>2000</v>
      </c>
      <c r="J78" s="10" t="s">
        <v>126</v>
      </c>
      <c r="K78" s="11"/>
    </row>
    <row r="79" spans="1:11" x14ac:dyDescent="0.2">
      <c r="A79" s="5"/>
      <c r="B79" s="10" t="s">
        <v>116</v>
      </c>
      <c r="C79" s="10" t="s">
        <v>117</v>
      </c>
      <c r="D79" s="12">
        <v>37165</v>
      </c>
      <c r="E79" s="10" t="s">
        <v>46</v>
      </c>
      <c r="F79" s="10" t="s">
        <v>16</v>
      </c>
      <c r="G79" s="14">
        <v>0</v>
      </c>
      <c r="H79" s="17">
        <v>0.02</v>
      </c>
      <c r="I79" s="14">
        <f t="shared" si="4"/>
        <v>0</v>
      </c>
      <c r="K79" s="11"/>
    </row>
    <row r="80" spans="1:11" x14ac:dyDescent="0.2">
      <c r="A80" s="5"/>
      <c r="B80" s="10" t="s">
        <v>27</v>
      </c>
      <c r="C80" s="10" t="s">
        <v>117</v>
      </c>
      <c r="D80" s="12">
        <v>37165</v>
      </c>
      <c r="E80" s="10" t="s">
        <v>46</v>
      </c>
      <c r="F80" s="10" t="s">
        <v>16</v>
      </c>
      <c r="G80" s="14">
        <v>0</v>
      </c>
      <c r="H80" s="17">
        <v>0.02</v>
      </c>
      <c r="I80" s="14">
        <f t="shared" si="4"/>
        <v>0</v>
      </c>
      <c r="K80" s="11"/>
    </row>
    <row r="81" spans="1:11" x14ac:dyDescent="0.2">
      <c r="A81" s="5"/>
      <c r="B81" s="10" t="s">
        <v>61</v>
      </c>
      <c r="C81" s="10" t="s">
        <v>66</v>
      </c>
      <c r="D81" s="12">
        <v>37052</v>
      </c>
      <c r="E81" s="10" t="s">
        <v>46</v>
      </c>
      <c r="F81" s="10" t="s">
        <v>16</v>
      </c>
      <c r="G81" s="14">
        <v>50000</v>
      </c>
      <c r="H81" s="17">
        <v>0</v>
      </c>
      <c r="I81" s="14">
        <f t="shared" si="4"/>
        <v>0</v>
      </c>
      <c r="J81" s="10" t="s">
        <v>106</v>
      </c>
      <c r="K81" s="11"/>
    </row>
    <row r="82" spans="1:11" x14ac:dyDescent="0.2">
      <c r="A82" s="5"/>
      <c r="D82" s="32"/>
      <c r="F82" s="16"/>
      <c r="G82" s="14"/>
      <c r="H82" s="17"/>
      <c r="I82" s="14"/>
    </row>
    <row r="83" spans="1:11" ht="13.5" thickBot="1" x14ac:dyDescent="0.25">
      <c r="A83" s="5"/>
      <c r="F83" s="13"/>
      <c r="H83" s="18" t="s">
        <v>6</v>
      </c>
      <c r="I83" s="19">
        <f>SUM(I69:I81)</f>
        <v>179500</v>
      </c>
    </row>
    <row r="84" spans="1:11" ht="13.5" thickTop="1" x14ac:dyDescent="0.2">
      <c r="A84" s="27"/>
      <c r="B84" s="28"/>
      <c r="F84" s="13"/>
      <c r="H84" s="20"/>
      <c r="I84" s="21"/>
    </row>
    <row r="85" spans="1:11" x14ac:dyDescent="0.2">
      <c r="A85" s="27"/>
      <c r="B85" s="28"/>
      <c r="F85" s="13"/>
      <c r="H85" s="20"/>
      <c r="I85" s="21"/>
    </row>
    <row r="86" spans="1:11" x14ac:dyDescent="0.2">
      <c r="A86" s="16"/>
      <c r="F86" s="13"/>
    </row>
    <row r="87" spans="1:11" x14ac:dyDescent="0.2">
      <c r="A87" s="5"/>
    </row>
    <row r="88" spans="1:11" x14ac:dyDescent="0.2">
      <c r="A88" s="4"/>
    </row>
    <row r="89" spans="1:11" x14ac:dyDescent="0.2">
      <c r="A89" s="4"/>
    </row>
    <row r="90" spans="1:11" x14ac:dyDescent="0.2">
      <c r="A90" s="13"/>
    </row>
    <row r="91" spans="1:11" x14ac:dyDescent="0.2">
      <c r="A91" s="13"/>
    </row>
    <row r="92" spans="1:11" x14ac:dyDescent="0.2">
      <c r="A92" s="13"/>
    </row>
    <row r="93" spans="1:11" x14ac:dyDescent="0.2">
      <c r="A93" s="13"/>
    </row>
    <row r="94" spans="1:11" x14ac:dyDescent="0.2">
      <c r="A94" s="13"/>
    </row>
    <row r="95" spans="1:11" x14ac:dyDescent="0.2">
      <c r="A95" s="13"/>
    </row>
    <row r="96" spans="1:11" x14ac:dyDescent="0.2">
      <c r="A96" s="13"/>
    </row>
    <row r="97" spans="1:1" x14ac:dyDescent="0.2">
      <c r="A97" s="13"/>
    </row>
    <row r="98" spans="1:1" x14ac:dyDescent="0.2">
      <c r="A98" s="13"/>
    </row>
    <row r="99" spans="1:1" x14ac:dyDescent="0.2">
      <c r="A99" s="13"/>
    </row>
    <row r="100" spans="1:1" x14ac:dyDescent="0.2">
      <c r="A100" s="13"/>
    </row>
    <row r="101" spans="1:1" x14ac:dyDescent="0.2">
      <c r="A101" s="13"/>
    </row>
    <row r="102" spans="1:1" x14ac:dyDescent="0.2">
      <c r="A102" s="13"/>
    </row>
    <row r="103" spans="1:1" x14ac:dyDescent="0.2">
      <c r="A103" s="13"/>
    </row>
  </sheetData>
  <phoneticPr fontId="0" type="noConversion"/>
  <printOptions horizontalCentered="1"/>
  <pageMargins left="0.5" right="0.5" top="0.5" bottom="0.5" header="0.5" footer="0.23"/>
  <pageSetup scale="58" fitToHeight="0" orientation="landscape" r:id="rId1"/>
  <headerFooter alignWithMargins="0">
    <oddFooter>&amp;L&amp;D
&amp;T</oddFooter>
  </headerFooter>
  <rowBreaks count="1" manualBreakCount="1">
    <brk id="68" max="9" man="1"/>
  </row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A2" sqref="A2"/>
    </sheetView>
  </sheetViews>
  <sheetFormatPr defaultRowHeight="12.75" x14ac:dyDescent="0.2"/>
  <cols>
    <col min="2" max="2" width="12.28515625" bestFit="1" customWidth="1"/>
  </cols>
  <sheetData>
    <row r="1" spans="1:2" x14ac:dyDescent="0.2">
      <c r="B1" t="s">
        <v>47</v>
      </c>
    </row>
    <row r="2" spans="1:2" x14ac:dyDescent="0.2">
      <c r="A2" t="s">
        <v>44</v>
      </c>
      <c r="B2" s="3">
        <f>SUMIF('West Gas Hot List'!$E$13:$E$81,A2,'West Gas Hot List'!$I$13:$I$81)/1000</f>
        <v>0</v>
      </c>
    </row>
    <row r="3" spans="1:2" x14ac:dyDescent="0.2">
      <c r="A3" t="s">
        <v>43</v>
      </c>
      <c r="B3" s="3">
        <f>SUMIF('West Gas Hot List'!$E$13:$E$81,A3,'West Gas Hot List'!$I$13:$I$81)/1000</f>
        <v>0</v>
      </c>
    </row>
    <row r="4" spans="1:2" x14ac:dyDescent="0.2">
      <c r="A4" t="s">
        <v>45</v>
      </c>
      <c r="B4" s="3">
        <f>SUMIF('West Gas Hot List'!$E$13:$E$81,A4,'West Gas Hot List'!$I$13:$I$81)/1000</f>
        <v>0</v>
      </c>
    </row>
    <row r="5" spans="1:2" x14ac:dyDescent="0.2">
      <c r="A5" t="s">
        <v>46</v>
      </c>
      <c r="B5" s="3">
        <f>SUMIF('West Gas Hot List'!$E$13:$E$81,A5,'West Gas Hot List'!$I$13:$I$81)/1000</f>
        <v>2965.75</v>
      </c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9" sqref="A9:IV9"/>
    </sheetView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3</vt:i4>
      </vt:variant>
      <vt:variant>
        <vt:lpstr>Charts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6" baseType="lpstr">
      <vt:lpstr>West Gas Hot List</vt:lpstr>
      <vt:lpstr>Sheet2</vt:lpstr>
      <vt:lpstr>Sheet3</vt:lpstr>
      <vt:lpstr>Chart2</vt:lpstr>
      <vt:lpstr>'West Gas Hot List'!Print_Area</vt:lpstr>
      <vt:lpstr>'West Gas Hot List'!Print_Titles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btychol</dc:creator>
  <cp:lastModifiedBy>Jan Havlíček</cp:lastModifiedBy>
  <cp:lastPrinted>2001-11-05T17:24:07Z</cp:lastPrinted>
  <dcterms:created xsi:type="dcterms:W3CDTF">2001-01-17T16:57:42Z</dcterms:created>
  <dcterms:modified xsi:type="dcterms:W3CDTF">2023-09-11T19:08:59Z</dcterms:modified>
</cp:coreProperties>
</file>