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E6CDA4-B846-4A10-A311-F8064FF4E9E7}" xr6:coauthVersionLast="47" xr6:coauthVersionMax="47" xr10:uidLastSave="{00000000-0000-0000-0000-000000000000}"/>
  <bookViews>
    <workbookView xWindow="-120" yWindow="-120" windowWidth="23280" windowHeight="12480" tabRatio="688"/>
  </bookViews>
  <sheets>
    <sheet name="notice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notice!$A$1:$E$49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1" l="1"/>
  <c r="E8" i="21"/>
  <c r="C9" i="21"/>
  <c r="E9" i="21"/>
  <c r="E15" i="21"/>
  <c r="E16" i="21"/>
  <c r="E17" i="21"/>
  <c r="C18" i="21"/>
  <c r="E18" i="21"/>
  <c r="E24" i="21"/>
  <c r="E25" i="21"/>
  <c r="E26" i="21"/>
  <c r="E27" i="21"/>
  <c r="C28" i="21"/>
  <c r="E28" i="21"/>
  <c r="C34" i="21"/>
  <c r="C35" i="21"/>
  <c r="C37" i="21"/>
  <c r="C40" i="21"/>
  <c r="C42" i="21"/>
</calcChain>
</file>

<file path=xl/sharedStrings.xml><?xml version="1.0" encoding="utf-8"?>
<sst xmlns="http://schemas.openxmlformats.org/spreadsheetml/2006/main" count="30" uniqueCount="24">
  <si>
    <t>Total Collections</t>
  </si>
  <si>
    <t>Market Notice</t>
  </si>
  <si>
    <t>GMC Net Billings</t>
  </si>
  <si>
    <t>Remaining Unpaid</t>
  </si>
  <si>
    <t>Market Billings Due From SCs</t>
  </si>
  <si>
    <t>Market Billings Due To SCs</t>
  </si>
  <si>
    <t>Cash Summary</t>
  </si>
  <si>
    <t>Payments</t>
  </si>
  <si>
    <t>Amount Distributed to SCs</t>
  </si>
  <si>
    <t>Offsets</t>
  </si>
  <si>
    <t>Subtotal</t>
  </si>
  <si>
    <t>Interest collected on reserve funds</t>
  </si>
  <si>
    <t>Adjustment for CERS billing</t>
  </si>
  <si>
    <t xml:space="preserve">GMC collection </t>
  </si>
  <si>
    <t xml:space="preserve">Market collection </t>
  </si>
  <si>
    <r>
      <t>Invoice Number</t>
    </r>
    <r>
      <rPr>
        <i/>
        <sz val="10"/>
        <rFont val="Arial"/>
        <family val="2"/>
      </rPr>
      <t xml:space="preserve"> - Payment wires indicate the invoice being paid.</t>
    </r>
  </si>
  <si>
    <r>
      <t>Payment Date</t>
    </r>
    <r>
      <rPr>
        <i/>
        <sz val="10"/>
        <rFont val="Arial"/>
        <family val="2"/>
      </rPr>
      <t xml:space="preserve"> - Payments to ISO Creditors were made on February 1, 2002</t>
    </r>
  </si>
  <si>
    <t>Outstanding 1/31/02</t>
  </si>
  <si>
    <t>Collected 1/31/02</t>
  </si>
  <si>
    <r>
      <t>Escrows</t>
    </r>
    <r>
      <rPr>
        <i/>
        <sz val="10"/>
        <rFont val="Arial"/>
        <family val="2"/>
      </rPr>
      <t xml:space="preserve"> - One Escrow has been established pending determination of applicability of FERC ruling to SCE TO</t>
    </r>
  </si>
  <si>
    <t xml:space="preserve">                and PG&amp;E TO liabilities. Another escrow has been established pending the resolution of the validity</t>
  </si>
  <si>
    <t xml:space="preserve">Summary of CDWR (CERS) Settlement for January 2001 </t>
  </si>
  <si>
    <t>Held in escrows (see below)</t>
  </si>
  <si>
    <t xml:space="preserve">                of billings to a specific 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</si>
</sst>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85" formatCode="mmmm\-yy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  <font>
      <sz val="9"/>
      <name val="Arial"/>
      <family val="2"/>
    </font>
    <font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185" fontId="9" fillId="0" borderId="0" xfId="0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Continuous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/>
    </xf>
    <xf numFmtId="43" fontId="3" fillId="0" borderId="0" xfId="0" applyNumberFormat="1" applyFont="1" applyBorder="1"/>
    <xf numFmtId="43" fontId="3" fillId="0" borderId="4" xfId="0" applyNumberFormat="1" applyFont="1" applyBorder="1"/>
    <xf numFmtId="44" fontId="0" fillId="0" borderId="0" xfId="0" applyNumberFormat="1"/>
    <xf numFmtId="43" fontId="0" fillId="0" borderId="0" xfId="0" applyNumberFormat="1"/>
    <xf numFmtId="0" fontId="1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34" zoomScaleNormal="100" zoomScaleSheetLayoutView="100" workbookViewId="0">
      <selection activeCell="F48" sqref="F48"/>
    </sheetView>
  </sheetViews>
  <sheetFormatPr defaultRowHeight="12.75" x14ac:dyDescent="0.2"/>
  <cols>
    <col min="1" max="1" width="69" style="6" customWidth="1"/>
    <col min="2" max="2" width="1.7109375" customWidth="1"/>
    <col min="3" max="3" width="16.5703125" bestFit="1" customWidth="1"/>
    <col min="4" max="4" width="1.7109375" customWidth="1"/>
    <col min="5" max="5" width="8" style="24" bestFit="1" customWidth="1"/>
  </cols>
  <sheetData>
    <row r="1" spans="1:5" ht="15.75" x14ac:dyDescent="0.25">
      <c r="A1" s="13" t="s">
        <v>1</v>
      </c>
      <c r="B1" s="19"/>
      <c r="C1" s="19"/>
      <c r="D1" s="19"/>
      <c r="E1" s="23"/>
    </row>
    <row r="2" spans="1:5" s="6" customFormat="1" ht="15.75" x14ac:dyDescent="0.25">
      <c r="A2" s="13" t="s">
        <v>21</v>
      </c>
      <c r="B2" s="20"/>
      <c r="C2" s="20"/>
      <c r="D2" s="20"/>
      <c r="E2" s="23"/>
    </row>
    <row r="3" spans="1:5" s="6" customFormat="1" x14ac:dyDescent="0.2">
      <c r="A3" s="7"/>
      <c r="E3" s="24"/>
    </row>
    <row r="4" spans="1:5" s="6" customFormat="1" x14ac:dyDescent="0.2">
      <c r="A4" s="7"/>
      <c r="E4" s="24"/>
    </row>
    <row r="5" spans="1:5" s="6" customFormat="1" x14ac:dyDescent="0.2">
      <c r="A5" s="8" t="s">
        <v>2</v>
      </c>
      <c r="C5" s="21">
        <v>36892</v>
      </c>
      <c r="E5" s="24"/>
    </row>
    <row r="6" spans="1:5" s="6" customFormat="1" x14ac:dyDescent="0.2">
      <c r="A6" s="8"/>
      <c r="E6" s="24"/>
    </row>
    <row r="7" spans="1:5" s="6" customFormat="1" x14ac:dyDescent="0.2">
      <c r="A7" s="9" t="s">
        <v>17</v>
      </c>
      <c r="C7" s="2">
        <v>2830580.72</v>
      </c>
      <c r="E7" s="22">
        <f>+C7/$C$7</f>
        <v>1</v>
      </c>
    </row>
    <row r="8" spans="1:5" s="6" customFormat="1" x14ac:dyDescent="0.2">
      <c r="A8" s="9" t="s">
        <v>18</v>
      </c>
      <c r="C8" s="14">
        <v>-2596323.9700000002</v>
      </c>
      <c r="E8" s="22">
        <f>+C8/$C$7</f>
        <v>-0.9172407455668673</v>
      </c>
    </row>
    <row r="9" spans="1:5" s="6" customFormat="1" ht="13.5" thickBot="1" x14ac:dyDescent="0.25">
      <c r="A9" s="16" t="s">
        <v>3</v>
      </c>
      <c r="C9" s="15">
        <f>SUM(C7:C8)</f>
        <v>234256.75</v>
      </c>
      <c r="E9" s="22">
        <f>+C9/$C$7</f>
        <v>8.2759254433132715E-2</v>
      </c>
    </row>
    <row r="10" spans="1:5" s="6" customFormat="1" ht="13.5" thickTop="1" x14ac:dyDescent="0.2">
      <c r="C10" s="14"/>
      <c r="E10" s="22"/>
    </row>
    <row r="11" spans="1:5" s="6" customFormat="1" x14ac:dyDescent="0.2">
      <c r="C11" s="14"/>
      <c r="E11" s="22"/>
    </row>
    <row r="12" spans="1:5" s="6" customFormat="1" x14ac:dyDescent="0.2">
      <c r="C12" s="14"/>
      <c r="E12" s="22"/>
    </row>
    <row r="13" spans="1:5" s="6" customFormat="1" x14ac:dyDescent="0.2">
      <c r="A13" s="17" t="s">
        <v>4</v>
      </c>
      <c r="C13" s="21">
        <v>36892</v>
      </c>
      <c r="E13" s="22"/>
    </row>
    <row r="14" spans="1:5" s="6" customFormat="1" x14ac:dyDescent="0.2">
      <c r="E14" s="22"/>
    </row>
    <row r="15" spans="1:5" s="6" customFormat="1" x14ac:dyDescent="0.2">
      <c r="A15" s="9" t="s">
        <v>17</v>
      </c>
      <c r="C15" s="2">
        <v>799341314.94000006</v>
      </c>
      <c r="E15" s="22">
        <f>+C15/$C$15</f>
        <v>1</v>
      </c>
    </row>
    <row r="16" spans="1:5" s="6" customFormat="1" x14ac:dyDescent="0.2">
      <c r="A16" s="9" t="s">
        <v>12</v>
      </c>
      <c r="C16" s="14">
        <v>-196596656.97999999</v>
      </c>
      <c r="E16" s="22">
        <f>+C16/$C$15</f>
        <v>-0.24594832433346309</v>
      </c>
    </row>
    <row r="17" spans="1:5" s="6" customFormat="1" x14ac:dyDescent="0.2">
      <c r="A17" s="9" t="s">
        <v>18</v>
      </c>
      <c r="C17" s="14">
        <v>-155614362.93000001</v>
      </c>
      <c r="E17" s="22">
        <f>+C17/$C$15</f>
        <v>-0.19467824322539951</v>
      </c>
    </row>
    <row r="18" spans="1:5" s="6" customFormat="1" ht="13.5" thickBot="1" x14ac:dyDescent="0.25">
      <c r="A18" s="16" t="s">
        <v>3</v>
      </c>
      <c r="C18" s="15">
        <f>SUM(C15:C17)</f>
        <v>447130295.03000003</v>
      </c>
      <c r="E18" s="22">
        <f>+C18/$C$15</f>
        <v>0.55937343244113735</v>
      </c>
    </row>
    <row r="19" spans="1:5" s="6" customFormat="1" ht="13.5" thickTop="1" x14ac:dyDescent="0.2">
      <c r="A19" s="16"/>
      <c r="C19" s="18"/>
      <c r="E19" s="22"/>
    </row>
    <row r="20" spans="1:5" s="6" customFormat="1" x14ac:dyDescent="0.2">
      <c r="A20" s="16"/>
      <c r="C20" s="18"/>
      <c r="E20" s="22"/>
    </row>
    <row r="21" spans="1:5" s="6" customFormat="1" x14ac:dyDescent="0.2">
      <c r="A21" s="16"/>
      <c r="C21" s="18"/>
      <c r="E21" s="22"/>
    </row>
    <row r="22" spans="1:5" s="6" customFormat="1" x14ac:dyDescent="0.2">
      <c r="A22" s="17" t="s">
        <v>5</v>
      </c>
      <c r="B22" s="22"/>
      <c r="C22" s="21">
        <v>36892</v>
      </c>
      <c r="D22" s="22"/>
      <c r="E22" s="22"/>
    </row>
    <row r="23" spans="1:5" s="6" customFormat="1" x14ac:dyDescent="0.2">
      <c r="B23" s="22"/>
      <c r="D23" s="22"/>
      <c r="E23" s="22"/>
    </row>
    <row r="24" spans="1:5" s="6" customFormat="1" x14ac:dyDescent="0.2">
      <c r="A24" s="9" t="s">
        <v>17</v>
      </c>
      <c r="B24" s="22"/>
      <c r="C24" s="2">
        <v>823514178.89999998</v>
      </c>
      <c r="D24" s="22"/>
      <c r="E24" s="22">
        <f>+C24/$C$24</f>
        <v>1</v>
      </c>
    </row>
    <row r="25" spans="1:5" s="6" customFormat="1" x14ac:dyDescent="0.2">
      <c r="A25" s="9" t="s">
        <v>12</v>
      </c>
      <c r="B25" s="22"/>
      <c r="C25" s="14">
        <v>-196497329.40000001</v>
      </c>
      <c r="D25" s="22"/>
      <c r="E25" s="22">
        <f>+C25/$C$24</f>
        <v>-0.23860831353562018</v>
      </c>
    </row>
    <row r="26" spans="1:5" s="6" customFormat="1" x14ac:dyDescent="0.2">
      <c r="A26" s="9" t="s">
        <v>7</v>
      </c>
      <c r="B26" s="22"/>
      <c r="C26" s="14">
        <v>-158255358.91999999</v>
      </c>
      <c r="D26" s="22"/>
      <c r="E26" s="22">
        <f>+C26/$C$24</f>
        <v>-0.19217077613816905</v>
      </c>
    </row>
    <row r="27" spans="1:5" s="6" customFormat="1" x14ac:dyDescent="0.2">
      <c r="A27" s="9" t="s">
        <v>9</v>
      </c>
      <c r="B27" s="22"/>
      <c r="C27" s="10">
        <v>-1942061.56</v>
      </c>
      <c r="D27" s="22"/>
      <c r="E27" s="22">
        <f>+C27/$C$24</f>
        <v>-2.3582612294473027E-3</v>
      </c>
    </row>
    <row r="28" spans="1:5" s="6" customFormat="1" ht="13.5" thickBot="1" x14ac:dyDescent="0.25">
      <c r="A28" s="16" t="s">
        <v>3</v>
      </c>
      <c r="B28" s="22"/>
      <c r="C28" s="15">
        <f>ROUND(SUM(C24:C27),2)</f>
        <v>466819429.01999998</v>
      </c>
      <c r="D28" s="22"/>
      <c r="E28" s="22">
        <f>+C28/$C$24</f>
        <v>0.56686264909676343</v>
      </c>
    </row>
    <row r="29" spans="1:5" ht="13.5" thickTop="1" x14ac:dyDescent="0.2"/>
    <row r="32" spans="1:5" x14ac:dyDescent="0.2">
      <c r="A32" s="11" t="s">
        <v>6</v>
      </c>
      <c r="B32" s="6"/>
      <c r="C32" s="21">
        <v>36892</v>
      </c>
      <c r="D32" s="6"/>
    </row>
    <row r="33" spans="1:5" s="6" customFormat="1" x14ac:dyDescent="0.2">
      <c r="E33" s="25"/>
    </row>
    <row r="34" spans="1:5" s="6" customFormat="1" ht="12.75" customHeight="1" x14ac:dyDescent="0.2">
      <c r="A34" s="9" t="s">
        <v>13</v>
      </c>
      <c r="C34" s="2">
        <f>-C8</f>
        <v>2596323.9700000002</v>
      </c>
      <c r="E34" s="24"/>
    </row>
    <row r="35" spans="1:5" s="9" customFormat="1" ht="12.75" customHeight="1" x14ac:dyDescent="0.2">
      <c r="A35" s="9" t="s">
        <v>14</v>
      </c>
      <c r="C35" s="1">
        <f>-C17</f>
        <v>155614362.93000001</v>
      </c>
      <c r="E35" s="26"/>
    </row>
    <row r="36" spans="1:5" s="9" customFormat="1" ht="12.75" customHeight="1" x14ac:dyDescent="0.2">
      <c r="A36" s="16" t="s">
        <v>11</v>
      </c>
      <c r="B36" s="6"/>
      <c r="C36" s="4">
        <v>44672.02</v>
      </c>
      <c r="E36" s="26"/>
    </row>
    <row r="37" spans="1:5" s="9" customFormat="1" ht="12.75" customHeight="1" x14ac:dyDescent="0.2">
      <c r="A37" s="9" t="s">
        <v>0</v>
      </c>
      <c r="B37" s="6"/>
      <c r="C37" s="4">
        <f>SUM(C34:C36)</f>
        <v>158255358.92000002</v>
      </c>
      <c r="E37" s="24"/>
    </row>
    <row r="38" spans="1:5" s="9" customFormat="1" ht="12.75" customHeight="1" x14ac:dyDescent="0.2">
      <c r="C38" s="1"/>
      <c r="E38" s="24"/>
    </row>
    <row r="39" spans="1:5" s="9" customFormat="1" ht="12.75" customHeight="1" x14ac:dyDescent="0.2">
      <c r="A39" s="16" t="s">
        <v>22</v>
      </c>
      <c r="C39" s="10">
        <v>-21991975.43</v>
      </c>
      <c r="E39" s="26"/>
    </row>
    <row r="40" spans="1:5" s="9" customFormat="1" ht="12.75" customHeight="1" x14ac:dyDescent="0.2">
      <c r="A40" s="16" t="s">
        <v>10</v>
      </c>
      <c r="C40" s="28">
        <f>SUM(C39:C39)</f>
        <v>-21991975.43</v>
      </c>
      <c r="E40" s="26"/>
    </row>
    <row r="41" spans="1:5" s="9" customFormat="1" ht="12.75" customHeight="1" x14ac:dyDescent="0.2">
      <c r="A41" s="16"/>
      <c r="C41" s="27"/>
      <c r="E41" s="26"/>
    </row>
    <row r="42" spans="1:5" s="9" customFormat="1" ht="13.5" thickBot="1" x14ac:dyDescent="0.25">
      <c r="A42" s="3" t="s">
        <v>8</v>
      </c>
      <c r="C42" s="5">
        <f>+C37+C40</f>
        <v>136263383.49000001</v>
      </c>
      <c r="E42" s="24"/>
    </row>
    <row r="43" spans="1:5" ht="13.5" thickTop="1" x14ac:dyDescent="0.2"/>
    <row r="44" spans="1:5" x14ac:dyDescent="0.2">
      <c r="C44" s="30"/>
    </row>
    <row r="45" spans="1:5" x14ac:dyDescent="0.2">
      <c r="A45" s="31" t="s">
        <v>16</v>
      </c>
    </row>
    <row r="46" spans="1:5" x14ac:dyDescent="0.2">
      <c r="A46" s="31" t="s">
        <v>15</v>
      </c>
    </row>
    <row r="47" spans="1:5" x14ac:dyDescent="0.2">
      <c r="A47" s="31" t="s">
        <v>19</v>
      </c>
    </row>
    <row r="48" spans="1:5" x14ac:dyDescent="0.2">
      <c r="A48" s="12" t="s">
        <v>20</v>
      </c>
    </row>
    <row r="49" spans="1:3" x14ac:dyDescent="0.2">
      <c r="A49" s="12" t="s">
        <v>23</v>
      </c>
    </row>
    <row r="50" spans="1:3" x14ac:dyDescent="0.2">
      <c r="C50" s="29"/>
    </row>
  </sheetData>
  <phoneticPr fontId="0" type="noConversion"/>
  <pageMargins left="0.5" right="0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notice</vt:lpstr>
      <vt:lpstr>notice!Print_Area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Jan Havlíček</cp:lastModifiedBy>
  <cp:lastPrinted>2002-02-06T18:49:13Z</cp:lastPrinted>
  <dcterms:created xsi:type="dcterms:W3CDTF">1998-02-17T01:41:47Z</dcterms:created>
  <dcterms:modified xsi:type="dcterms:W3CDTF">2023-09-11T19:53:47Z</dcterms:modified>
</cp:coreProperties>
</file>